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step\Desktop\"/>
    </mc:Choice>
  </mc:AlternateContent>
  <bookViews>
    <workbookView xWindow="0" yWindow="0" windowWidth="23040" windowHeight="9192" activeTab="2"/>
  </bookViews>
  <sheets>
    <sheet name="Calendrier Annuel" sheetId="44" r:id="rId1"/>
    <sheet name="Jour Fériés" sheetId="42" r:id="rId2"/>
    <sheet name="Jan" sheetId="28" r:id="rId3"/>
    <sheet name="Fev" sheetId="41" r:id="rId4"/>
    <sheet name="Mar" sheetId="30" r:id="rId5"/>
    <sheet name="Avr" sheetId="31" r:id="rId6"/>
    <sheet name="Mai" sheetId="32" r:id="rId7"/>
    <sheet name="Juin" sheetId="33" r:id="rId8"/>
    <sheet name="Juil" sheetId="34" r:id="rId9"/>
    <sheet name="Aout" sheetId="35" r:id="rId10"/>
    <sheet name="Sept" sheetId="36" r:id="rId11"/>
    <sheet name="Octo" sheetId="37" r:id="rId12"/>
    <sheet name="Nov" sheetId="38" r:id="rId13"/>
    <sheet name="Dec" sheetId="39" r:id="rId1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42" l="1"/>
  <c r="H2" i="42"/>
  <c r="G2" i="42"/>
  <c r="F2" i="42"/>
  <c r="E2" i="42"/>
  <c r="D2" i="42"/>
  <c r="C2" i="42"/>
  <c r="B2" i="42"/>
  <c r="D13" i="42"/>
  <c r="E13" i="42"/>
  <c r="F13" i="42"/>
  <c r="G13" i="42"/>
  <c r="H13" i="42"/>
  <c r="I13" i="42"/>
  <c r="D12" i="42"/>
  <c r="E12" i="42"/>
  <c r="F12" i="42"/>
  <c r="G12" i="42"/>
  <c r="H12" i="42"/>
  <c r="I12" i="42"/>
  <c r="D11" i="42"/>
  <c r="E11" i="42"/>
  <c r="F11" i="42"/>
  <c r="G11" i="42"/>
  <c r="H11" i="42"/>
  <c r="I11" i="42"/>
  <c r="D10" i="42"/>
  <c r="E10" i="42"/>
  <c r="F10" i="42"/>
  <c r="G10" i="42"/>
  <c r="H10" i="42"/>
  <c r="I10" i="42"/>
  <c r="C11" i="42"/>
  <c r="C12" i="42"/>
  <c r="C13" i="42"/>
  <c r="D9" i="42"/>
  <c r="E9" i="42"/>
  <c r="F9" i="42"/>
  <c r="G9" i="42"/>
  <c r="H9" i="42"/>
  <c r="I9" i="42"/>
  <c r="D8" i="42"/>
  <c r="E8" i="42"/>
  <c r="F8" i="42"/>
  <c r="G8" i="42"/>
  <c r="H8" i="42"/>
  <c r="I8" i="42"/>
  <c r="D7" i="42"/>
  <c r="E7" i="42"/>
  <c r="F7" i="42"/>
  <c r="G7" i="42"/>
  <c r="H7" i="42"/>
  <c r="I7" i="42"/>
  <c r="D5" i="42"/>
  <c r="E5" i="42"/>
  <c r="F5" i="42"/>
  <c r="G5" i="42"/>
  <c r="H5" i="42"/>
  <c r="I5" i="42"/>
  <c r="D6" i="42"/>
  <c r="E6" i="42"/>
  <c r="F6" i="42"/>
  <c r="G6" i="42"/>
  <c r="H6" i="42"/>
  <c r="I6" i="42"/>
  <c r="D4" i="42"/>
  <c r="E4" i="42"/>
  <c r="F4" i="42"/>
  <c r="G4" i="42"/>
  <c r="H4" i="42"/>
  <c r="I4" i="42"/>
  <c r="D3" i="42"/>
  <c r="E3" i="42"/>
  <c r="F3" i="42"/>
  <c r="G3" i="42"/>
  <c r="H3" i="42"/>
  <c r="I3" i="42"/>
  <c r="C5" i="42"/>
  <c r="C6" i="42"/>
  <c r="C7" i="42"/>
  <c r="C8" i="42"/>
  <c r="C9" i="42"/>
  <c r="C10" i="42"/>
  <c r="C4" i="42"/>
  <c r="B13" i="42"/>
  <c r="B12" i="42"/>
  <c r="B11" i="42"/>
  <c r="B10" i="42"/>
  <c r="B9" i="42"/>
  <c r="B8" i="42"/>
  <c r="B7" i="42"/>
  <c r="B6" i="42"/>
  <c r="B5" i="42"/>
  <c r="B4" i="42"/>
  <c r="B3" i="42"/>
  <c r="C3" i="42"/>
  <c r="B4" i="44"/>
  <c r="B5" i="44" s="1"/>
  <c r="C4" i="44" l="1"/>
  <c r="B6" i="44"/>
  <c r="C5" i="44"/>
  <c r="E4" i="44"/>
  <c r="B3" i="44"/>
  <c r="E3" i="44" l="1"/>
  <c r="E5" i="44"/>
  <c r="H4" i="44"/>
  <c r="F4" i="44"/>
  <c r="C6" i="44"/>
  <c r="B7" i="44"/>
  <c r="G6" i="35"/>
  <c r="G7" i="35"/>
  <c r="G8" i="35"/>
  <c r="G9" i="35"/>
  <c r="G10" i="35"/>
  <c r="G11" i="35"/>
  <c r="G12" i="35"/>
  <c r="G13" i="35"/>
  <c r="G14" i="35"/>
  <c r="G15" i="35"/>
  <c r="G16" i="35"/>
  <c r="G17" i="35"/>
  <c r="G18" i="35"/>
  <c r="G19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B8" i="44" l="1"/>
  <c r="C7" i="44"/>
  <c r="H5" i="44"/>
  <c r="K4" i="44"/>
  <c r="I4" i="44"/>
  <c r="H3" i="44"/>
  <c r="F5" i="44"/>
  <c r="E6" i="44"/>
  <c r="G11" i="30"/>
  <c r="G12" i="30"/>
  <c r="G13" i="30"/>
  <c r="G14" i="30"/>
  <c r="E7" i="44" l="1"/>
  <c r="F6" i="44"/>
  <c r="H6" i="44"/>
  <c r="I5" i="44"/>
  <c r="L4" i="44"/>
  <c r="K3" i="44"/>
  <c r="N4" i="44"/>
  <c r="K5" i="44"/>
  <c r="C8" i="44"/>
  <c r="B9" i="44"/>
  <c r="A5" i="39"/>
  <c r="H5" i="39" s="1"/>
  <c r="G35" i="39"/>
  <c r="G34" i="39"/>
  <c r="I34" i="39" s="1"/>
  <c r="G33" i="39"/>
  <c r="I33" i="39" s="1"/>
  <c r="G32" i="39"/>
  <c r="G31" i="39"/>
  <c r="G30" i="39"/>
  <c r="G29" i="39"/>
  <c r="G28" i="39"/>
  <c r="G27" i="39"/>
  <c r="I27" i="39" s="1"/>
  <c r="G26" i="39"/>
  <c r="I26" i="39" s="1"/>
  <c r="G25" i="39"/>
  <c r="G24" i="39"/>
  <c r="G23" i="39"/>
  <c r="G22" i="39"/>
  <c r="G21" i="39"/>
  <c r="G20" i="39"/>
  <c r="I20" i="39" s="1"/>
  <c r="I19" i="39"/>
  <c r="I13" i="39"/>
  <c r="G13" i="39"/>
  <c r="G12" i="39"/>
  <c r="I12" i="39" s="1"/>
  <c r="G11" i="39"/>
  <c r="I11" i="39" s="1"/>
  <c r="G10" i="39"/>
  <c r="I10" i="39" s="1"/>
  <c r="G9" i="39"/>
  <c r="I9" i="39" s="1"/>
  <c r="G8" i="39"/>
  <c r="I8" i="39" s="1"/>
  <c r="G7" i="39"/>
  <c r="I7" i="39" s="1"/>
  <c r="G6" i="39"/>
  <c r="I6" i="39" s="1"/>
  <c r="G5" i="39"/>
  <c r="I5" i="39" s="1"/>
  <c r="B5" i="39"/>
  <c r="A5" i="38"/>
  <c r="A6" i="38" s="1"/>
  <c r="G34" i="38"/>
  <c r="I34" i="38" s="1"/>
  <c r="G33" i="38"/>
  <c r="I33" i="38" s="1"/>
  <c r="G32" i="38"/>
  <c r="I32" i="38" s="1"/>
  <c r="G31" i="38"/>
  <c r="I31" i="38" s="1"/>
  <c r="G30" i="38"/>
  <c r="I30" i="38" s="1"/>
  <c r="G29" i="38"/>
  <c r="I29" i="38" s="1"/>
  <c r="G28" i="38"/>
  <c r="I28" i="38" s="1"/>
  <c r="G27" i="38"/>
  <c r="I27" i="38" s="1"/>
  <c r="G26" i="38"/>
  <c r="I26" i="38" s="1"/>
  <c r="G25" i="38"/>
  <c r="I25" i="38" s="1"/>
  <c r="G24" i="38"/>
  <c r="I24" i="38" s="1"/>
  <c r="G23" i="38"/>
  <c r="I23" i="38" s="1"/>
  <c r="G22" i="38"/>
  <c r="I22" i="38" s="1"/>
  <c r="G21" i="38"/>
  <c r="I21" i="38" s="1"/>
  <c r="G20" i="38"/>
  <c r="I20" i="38" s="1"/>
  <c r="G19" i="38"/>
  <c r="I19" i="38" s="1"/>
  <c r="G18" i="38"/>
  <c r="I18" i="38" s="1"/>
  <c r="G17" i="38"/>
  <c r="I17" i="38" s="1"/>
  <c r="G16" i="38"/>
  <c r="I16" i="38" s="1"/>
  <c r="G15" i="38"/>
  <c r="I15" i="38" s="1"/>
  <c r="G14" i="38"/>
  <c r="I14" i="38" s="1"/>
  <c r="G13" i="38"/>
  <c r="I13" i="38" s="1"/>
  <c r="G12" i="38"/>
  <c r="I12" i="38" s="1"/>
  <c r="G11" i="38"/>
  <c r="I11" i="38" s="1"/>
  <c r="G10" i="38"/>
  <c r="I10" i="38" s="1"/>
  <c r="G9" i="38"/>
  <c r="I9" i="38" s="1"/>
  <c r="G8" i="38"/>
  <c r="I8" i="38" s="1"/>
  <c r="G7" i="38"/>
  <c r="I7" i="38" s="1"/>
  <c r="G6" i="38"/>
  <c r="I6" i="38" s="1"/>
  <c r="H5" i="38"/>
  <c r="G5" i="38"/>
  <c r="I5" i="38" s="1"/>
  <c r="A5" i="37"/>
  <c r="H5" i="37" s="1"/>
  <c r="G35" i="37"/>
  <c r="G34" i="37"/>
  <c r="I34" i="37" s="1"/>
  <c r="G33" i="37"/>
  <c r="I33" i="37" s="1"/>
  <c r="G32" i="37"/>
  <c r="G31" i="37"/>
  <c r="G30" i="37"/>
  <c r="G29" i="37"/>
  <c r="G28" i="37"/>
  <c r="G27" i="37"/>
  <c r="I27" i="37" s="1"/>
  <c r="G26" i="37"/>
  <c r="I26" i="37" s="1"/>
  <c r="G25" i="37"/>
  <c r="G24" i="37"/>
  <c r="G23" i="37"/>
  <c r="G22" i="37"/>
  <c r="G21" i="37"/>
  <c r="G20" i="37"/>
  <c r="I20" i="37" s="1"/>
  <c r="G19" i="37"/>
  <c r="I19" i="37" s="1"/>
  <c r="G18" i="37"/>
  <c r="G17" i="37"/>
  <c r="G16" i="37"/>
  <c r="G15" i="37"/>
  <c r="G14" i="37"/>
  <c r="I13" i="37"/>
  <c r="G13" i="37"/>
  <c r="G12" i="37"/>
  <c r="I12" i="37" s="1"/>
  <c r="G11" i="37"/>
  <c r="I11" i="37" s="1"/>
  <c r="I10" i="37"/>
  <c r="G10" i="37"/>
  <c r="G9" i="37"/>
  <c r="I9" i="37" s="1"/>
  <c r="G8" i="37"/>
  <c r="I8" i="37" s="1"/>
  <c r="G7" i="37"/>
  <c r="I7" i="37" s="1"/>
  <c r="G6" i="37"/>
  <c r="I6" i="37" s="1"/>
  <c r="A6" i="37"/>
  <c r="A7" i="37" s="1"/>
  <c r="I5" i="37"/>
  <c r="G5" i="37"/>
  <c r="B5" i="37"/>
  <c r="A5" i="36"/>
  <c r="G34" i="36"/>
  <c r="G33" i="36"/>
  <c r="G32" i="36"/>
  <c r="I32" i="36" s="1"/>
  <c r="G31" i="36"/>
  <c r="G30" i="36"/>
  <c r="G29" i="36"/>
  <c r="I29" i="36" s="1"/>
  <c r="I28" i="36"/>
  <c r="G28" i="36"/>
  <c r="G27" i="36"/>
  <c r="I27" i="36" s="1"/>
  <c r="G26" i="36"/>
  <c r="I26" i="36" s="1"/>
  <c r="G25" i="36"/>
  <c r="I25" i="36" s="1"/>
  <c r="G24" i="36"/>
  <c r="I24" i="36" s="1"/>
  <c r="G23" i="36"/>
  <c r="I23" i="36" s="1"/>
  <c r="G22" i="36"/>
  <c r="I22" i="36" s="1"/>
  <c r="G21" i="36"/>
  <c r="I21" i="36" s="1"/>
  <c r="G20" i="36"/>
  <c r="I20" i="36" s="1"/>
  <c r="G19" i="36"/>
  <c r="I19" i="36" s="1"/>
  <c r="G18" i="36"/>
  <c r="I18" i="36" s="1"/>
  <c r="G17" i="36"/>
  <c r="I17" i="36" s="1"/>
  <c r="G16" i="36"/>
  <c r="I16" i="36" s="1"/>
  <c r="G15" i="36"/>
  <c r="I15" i="36" s="1"/>
  <c r="G14" i="36"/>
  <c r="I14" i="36" s="1"/>
  <c r="G13" i="36"/>
  <c r="G12" i="36"/>
  <c r="G11" i="36"/>
  <c r="G10" i="36"/>
  <c r="G9" i="36"/>
  <c r="G8" i="36"/>
  <c r="I8" i="36" s="1"/>
  <c r="G7" i="36"/>
  <c r="I7" i="36" s="1"/>
  <c r="G6" i="36"/>
  <c r="H5" i="36"/>
  <c r="G5" i="36"/>
  <c r="A6" i="36"/>
  <c r="A5" i="35"/>
  <c r="B5" i="35" s="1"/>
  <c r="I19" i="35"/>
  <c r="I11" i="35"/>
  <c r="I10" i="35"/>
  <c r="G5" i="35"/>
  <c r="A5" i="34"/>
  <c r="H5" i="34" s="1"/>
  <c r="G35" i="34"/>
  <c r="G34" i="34"/>
  <c r="I34" i="34" s="1"/>
  <c r="G33" i="34"/>
  <c r="G32" i="34"/>
  <c r="G31" i="34"/>
  <c r="G30" i="34"/>
  <c r="G29" i="34"/>
  <c r="G28" i="34"/>
  <c r="G27" i="34"/>
  <c r="I27" i="34" s="1"/>
  <c r="G26" i="34"/>
  <c r="G25" i="34"/>
  <c r="G24" i="34"/>
  <c r="G23" i="34"/>
  <c r="G22" i="34"/>
  <c r="G21" i="34"/>
  <c r="G20" i="34"/>
  <c r="I20" i="34" s="1"/>
  <c r="G19" i="34"/>
  <c r="G18" i="34"/>
  <c r="G17" i="34"/>
  <c r="G16" i="34"/>
  <c r="G15" i="34"/>
  <c r="G14" i="34"/>
  <c r="G13" i="34"/>
  <c r="I13" i="34" s="1"/>
  <c r="G12" i="34"/>
  <c r="I12" i="34" s="1"/>
  <c r="G11" i="34"/>
  <c r="I11" i="34" s="1"/>
  <c r="G10" i="34"/>
  <c r="I10" i="34" s="1"/>
  <c r="G9" i="34"/>
  <c r="I9" i="34" s="1"/>
  <c r="G8" i="34"/>
  <c r="G7" i="34"/>
  <c r="I7" i="34" s="1"/>
  <c r="G6" i="34"/>
  <c r="I6" i="34" s="1"/>
  <c r="G5" i="34"/>
  <c r="A5" i="33"/>
  <c r="G34" i="33"/>
  <c r="G33" i="33"/>
  <c r="G32" i="33"/>
  <c r="G31" i="33"/>
  <c r="G30" i="33"/>
  <c r="I30" i="33" s="1"/>
  <c r="G29" i="33"/>
  <c r="I29" i="33" s="1"/>
  <c r="G28" i="33"/>
  <c r="G27" i="33"/>
  <c r="G26" i="33"/>
  <c r="G25" i="33"/>
  <c r="G24" i="33"/>
  <c r="G23" i="33"/>
  <c r="I23" i="33" s="1"/>
  <c r="G22" i="33"/>
  <c r="I22" i="33" s="1"/>
  <c r="G21" i="33"/>
  <c r="G20" i="33"/>
  <c r="G19" i="33"/>
  <c r="G18" i="33"/>
  <c r="G17" i="33"/>
  <c r="G16" i="33"/>
  <c r="I16" i="33" s="1"/>
  <c r="G15" i="33"/>
  <c r="I15" i="33" s="1"/>
  <c r="G14" i="33"/>
  <c r="G13" i="33"/>
  <c r="G12" i="33"/>
  <c r="G11" i="33"/>
  <c r="I11" i="33" s="1"/>
  <c r="G10" i="33"/>
  <c r="G9" i="33"/>
  <c r="I9" i="33" s="1"/>
  <c r="G8" i="33"/>
  <c r="I8" i="33" s="1"/>
  <c r="G7" i="33"/>
  <c r="G6" i="33"/>
  <c r="G5" i="33"/>
  <c r="A6" i="33"/>
  <c r="A5" i="32"/>
  <c r="G35" i="32"/>
  <c r="G34" i="32"/>
  <c r="G33" i="32"/>
  <c r="I33" i="32" s="1"/>
  <c r="G32" i="32"/>
  <c r="G31" i="32"/>
  <c r="G30" i="32"/>
  <c r="G29" i="32"/>
  <c r="G28" i="32"/>
  <c r="G27" i="32"/>
  <c r="G26" i="32"/>
  <c r="I26" i="32" s="1"/>
  <c r="G25" i="32"/>
  <c r="G24" i="32"/>
  <c r="G23" i="32"/>
  <c r="G22" i="32"/>
  <c r="G21" i="32"/>
  <c r="G20" i="32"/>
  <c r="G19" i="32"/>
  <c r="I19" i="32" s="1"/>
  <c r="G18" i="32"/>
  <c r="G17" i="32"/>
  <c r="G16" i="32"/>
  <c r="G15" i="32"/>
  <c r="G14" i="32"/>
  <c r="G13" i="32"/>
  <c r="G12" i="32"/>
  <c r="I12" i="32" s="1"/>
  <c r="G11" i="32"/>
  <c r="I11" i="32" s="1"/>
  <c r="G10" i="32"/>
  <c r="G9" i="32"/>
  <c r="G8" i="32"/>
  <c r="G7" i="32"/>
  <c r="G6" i="32"/>
  <c r="G5" i="32"/>
  <c r="I5" i="32" s="1"/>
  <c r="B5" i="32"/>
  <c r="A5" i="30"/>
  <c r="H5" i="30" s="1"/>
  <c r="I34" i="30"/>
  <c r="I33" i="30"/>
  <c r="I27" i="30"/>
  <c r="I26" i="30"/>
  <c r="I20" i="30"/>
  <c r="I19" i="30"/>
  <c r="G15" i="30"/>
  <c r="I13" i="30"/>
  <c r="I12" i="30"/>
  <c r="I11" i="30"/>
  <c r="G10" i="30"/>
  <c r="I10" i="30" s="1"/>
  <c r="G9" i="30"/>
  <c r="I9" i="30" s="1"/>
  <c r="G8" i="30"/>
  <c r="I8" i="30" s="1"/>
  <c r="G7" i="30"/>
  <c r="I7" i="30" s="1"/>
  <c r="G6" i="30"/>
  <c r="I6" i="30" s="1"/>
  <c r="G5" i="30"/>
  <c r="I5" i="30" s="1"/>
  <c r="B5" i="30"/>
  <c r="A5" i="41"/>
  <c r="B5" i="41" s="1"/>
  <c r="G33" i="41"/>
  <c r="I33" i="41" s="1"/>
  <c r="G32" i="41"/>
  <c r="G31" i="41"/>
  <c r="G30" i="41"/>
  <c r="G29" i="41"/>
  <c r="G28" i="41"/>
  <c r="G27" i="41"/>
  <c r="I27" i="41" s="1"/>
  <c r="G26" i="41"/>
  <c r="I26" i="41" s="1"/>
  <c r="G25" i="41"/>
  <c r="G24" i="41"/>
  <c r="G23" i="41"/>
  <c r="G22" i="41"/>
  <c r="G21" i="41"/>
  <c r="G20" i="41"/>
  <c r="I20" i="41" s="1"/>
  <c r="G19" i="41"/>
  <c r="I19" i="41" s="1"/>
  <c r="G18" i="41"/>
  <c r="G17" i="41"/>
  <c r="G16" i="41"/>
  <c r="G15" i="41"/>
  <c r="G14" i="41"/>
  <c r="G13" i="41"/>
  <c r="I13" i="41" s="1"/>
  <c r="G12" i="41"/>
  <c r="I12" i="41" s="1"/>
  <c r="G11" i="41"/>
  <c r="I11" i="41" s="1"/>
  <c r="G10" i="41"/>
  <c r="I10" i="41" s="1"/>
  <c r="G9" i="41"/>
  <c r="I9" i="41" s="1"/>
  <c r="G8" i="41"/>
  <c r="I8" i="41" s="1"/>
  <c r="G7" i="41"/>
  <c r="I7" i="41" s="1"/>
  <c r="G6" i="41"/>
  <c r="I6" i="41" s="1"/>
  <c r="G5" i="41"/>
  <c r="I5" i="41" s="1"/>
  <c r="H5" i="35" l="1"/>
  <c r="I5" i="35" s="1"/>
  <c r="I5" i="36"/>
  <c r="L5" i="36"/>
  <c r="B5" i="34"/>
  <c r="L5" i="38"/>
  <c r="K6" i="44"/>
  <c r="L5" i="44"/>
  <c r="N3" i="44"/>
  <c r="O4" i="44"/>
  <c r="N5" i="44"/>
  <c r="Q4" i="44"/>
  <c r="H7" i="44"/>
  <c r="I6" i="44"/>
  <c r="B10" i="44"/>
  <c r="C9" i="44"/>
  <c r="E8" i="44"/>
  <c r="F7" i="44"/>
  <c r="L5" i="39"/>
  <c r="L5" i="37"/>
  <c r="L5" i="35"/>
  <c r="L5" i="30"/>
  <c r="L5" i="34"/>
  <c r="I5" i="34"/>
  <c r="L5" i="33"/>
  <c r="L5" i="32"/>
  <c r="L5" i="41"/>
  <c r="A6" i="39"/>
  <c r="A7" i="38"/>
  <c r="B6" i="38"/>
  <c r="H6" i="38"/>
  <c r="B5" i="38"/>
  <c r="A8" i="37"/>
  <c r="H7" i="37"/>
  <c r="B7" i="37"/>
  <c r="B6" i="37"/>
  <c r="H6" i="37"/>
  <c r="A7" i="36"/>
  <c r="B6" i="36"/>
  <c r="H6" i="36"/>
  <c r="I6" i="36" s="1"/>
  <c r="B5" i="36"/>
  <c r="A6" i="35"/>
  <c r="A6" i="34"/>
  <c r="A7" i="33"/>
  <c r="B6" i="33"/>
  <c r="H6" i="33"/>
  <c r="I6" i="33" s="1"/>
  <c r="B5" i="33"/>
  <c r="H5" i="33"/>
  <c r="I5" i="33" s="1"/>
  <c r="H5" i="32"/>
  <c r="A6" i="32"/>
  <c r="A6" i="30"/>
  <c r="A6" i="41"/>
  <c r="H5" i="41"/>
  <c r="E9" i="44" l="1"/>
  <c r="F8" i="44"/>
  <c r="I7" i="44"/>
  <c r="H8" i="44"/>
  <c r="T4" i="44"/>
  <c r="R4" i="44"/>
  <c r="Q3" i="44"/>
  <c r="Q5" i="44"/>
  <c r="O5" i="44"/>
  <c r="N6" i="44"/>
  <c r="B11" i="44"/>
  <c r="C10" i="44"/>
  <c r="L6" i="44"/>
  <c r="K7" i="44"/>
  <c r="A7" i="39"/>
  <c r="H6" i="39"/>
  <c r="B6" i="39"/>
  <c r="H7" i="38"/>
  <c r="A8" i="38"/>
  <c r="B7" i="38"/>
  <c r="H8" i="37"/>
  <c r="B8" i="37"/>
  <c r="A9" i="37"/>
  <c r="H7" i="36"/>
  <c r="B7" i="36"/>
  <c r="A8" i="36"/>
  <c r="A7" i="35"/>
  <c r="H6" i="35"/>
  <c r="I6" i="35" s="1"/>
  <c r="B6" i="35"/>
  <c r="A7" i="34"/>
  <c r="H6" i="34"/>
  <c r="B6" i="34"/>
  <c r="H7" i="33"/>
  <c r="I7" i="33" s="1"/>
  <c r="B7" i="33"/>
  <c r="A8" i="33"/>
  <c r="A7" i="32"/>
  <c r="H6" i="32"/>
  <c r="I6" i="32" s="1"/>
  <c r="B6" i="32"/>
  <c r="A7" i="30"/>
  <c r="H6" i="30"/>
  <c r="B6" i="30"/>
  <c r="A7" i="41"/>
  <c r="B6" i="41"/>
  <c r="H6" i="41"/>
  <c r="T3" i="44" l="1"/>
  <c r="T5" i="44"/>
  <c r="W4" i="44"/>
  <c r="U4" i="44"/>
  <c r="H9" i="44"/>
  <c r="I8" i="44"/>
  <c r="C11" i="44"/>
  <c r="B12" i="44"/>
  <c r="K8" i="44"/>
  <c r="L7" i="44"/>
  <c r="N7" i="44"/>
  <c r="O6" i="44"/>
  <c r="Q6" i="44"/>
  <c r="R5" i="44"/>
  <c r="E10" i="44"/>
  <c r="F9" i="44"/>
  <c r="B7" i="39"/>
  <c r="A8" i="39"/>
  <c r="H7" i="39"/>
  <c r="A9" i="38"/>
  <c r="H8" i="38"/>
  <c r="B8" i="38"/>
  <c r="A10" i="37"/>
  <c r="B9" i="37"/>
  <c r="H9" i="37"/>
  <c r="A9" i="36"/>
  <c r="H8" i="36"/>
  <c r="B8" i="36"/>
  <c r="A8" i="35"/>
  <c r="B7" i="35"/>
  <c r="H7" i="35"/>
  <c r="I7" i="35" s="1"/>
  <c r="A8" i="34"/>
  <c r="B7" i="34"/>
  <c r="H7" i="34"/>
  <c r="A9" i="33"/>
  <c r="H8" i="33"/>
  <c r="B8" i="33"/>
  <c r="B7" i="32"/>
  <c r="A8" i="32"/>
  <c r="H7" i="32"/>
  <c r="I7" i="32" s="1"/>
  <c r="A8" i="30"/>
  <c r="B7" i="30"/>
  <c r="H7" i="30"/>
  <c r="H7" i="41"/>
  <c r="A8" i="41"/>
  <c r="B7" i="41"/>
  <c r="Q7" i="44" l="1"/>
  <c r="R6" i="44"/>
  <c r="I9" i="44"/>
  <c r="H10" i="44"/>
  <c r="O7" i="44"/>
  <c r="N8" i="44"/>
  <c r="W5" i="44"/>
  <c r="Z4" i="44"/>
  <c r="X4" i="44"/>
  <c r="W3" i="44"/>
  <c r="T6" i="44"/>
  <c r="U5" i="44"/>
  <c r="B13" i="44"/>
  <c r="C12" i="44"/>
  <c r="E11" i="44"/>
  <c r="F10" i="44"/>
  <c r="L8" i="44"/>
  <c r="K9" i="44"/>
  <c r="H8" i="39"/>
  <c r="B8" i="39"/>
  <c r="A9" i="39"/>
  <c r="B9" i="38"/>
  <c r="H9" i="38"/>
  <c r="A10" i="38"/>
  <c r="B10" i="37"/>
  <c r="H10" i="37"/>
  <c r="A11" i="37"/>
  <c r="B9" i="36"/>
  <c r="A10" i="36"/>
  <c r="H9" i="36"/>
  <c r="I9" i="36" s="1"/>
  <c r="H8" i="35"/>
  <c r="I8" i="35" s="1"/>
  <c r="B8" i="35"/>
  <c r="A9" i="35"/>
  <c r="H8" i="34"/>
  <c r="I8" i="34" s="1"/>
  <c r="B8" i="34"/>
  <c r="A9" i="34"/>
  <c r="B9" i="33"/>
  <c r="A10" i="33"/>
  <c r="H9" i="33"/>
  <c r="H8" i="32"/>
  <c r="I8" i="32" s="1"/>
  <c r="B8" i="32"/>
  <c r="A9" i="32"/>
  <c r="H8" i="30"/>
  <c r="B8" i="30"/>
  <c r="A9" i="30"/>
  <c r="H8" i="41"/>
  <c r="B8" i="41"/>
  <c r="A9" i="41"/>
  <c r="A5" i="31"/>
  <c r="G34" i="31"/>
  <c r="I34" i="31" s="1"/>
  <c r="G33" i="31"/>
  <c r="I33" i="31" s="1"/>
  <c r="G32" i="31"/>
  <c r="I32" i="31" s="1"/>
  <c r="G31" i="31"/>
  <c r="I31" i="31" s="1"/>
  <c r="G30" i="31"/>
  <c r="I30" i="31" s="1"/>
  <c r="G29" i="31"/>
  <c r="G28" i="31"/>
  <c r="I28" i="31" s="1"/>
  <c r="G27" i="31"/>
  <c r="I27" i="31" s="1"/>
  <c r="G26" i="31"/>
  <c r="I26" i="31" s="1"/>
  <c r="G25" i="31"/>
  <c r="I25" i="31" s="1"/>
  <c r="G24" i="31"/>
  <c r="I24" i="31" s="1"/>
  <c r="G23" i="31"/>
  <c r="I23" i="31" s="1"/>
  <c r="G22" i="31"/>
  <c r="I22" i="31" s="1"/>
  <c r="G21" i="31"/>
  <c r="I21" i="31" s="1"/>
  <c r="G20" i="31"/>
  <c r="I20" i="31" s="1"/>
  <c r="G19" i="31"/>
  <c r="I19" i="31" s="1"/>
  <c r="G18" i="31"/>
  <c r="I18" i="31" s="1"/>
  <c r="G17" i="31"/>
  <c r="I17" i="31" s="1"/>
  <c r="G16" i="31"/>
  <c r="I16" i="31" s="1"/>
  <c r="G15" i="31"/>
  <c r="I15" i="31" s="1"/>
  <c r="G14" i="31"/>
  <c r="I14" i="31" s="1"/>
  <c r="G13" i="31"/>
  <c r="I13" i="31" s="1"/>
  <c r="G12" i="31"/>
  <c r="I12" i="31" s="1"/>
  <c r="G11" i="31"/>
  <c r="I11" i="31" s="1"/>
  <c r="G10" i="31"/>
  <c r="I10" i="31" s="1"/>
  <c r="G9" i="31"/>
  <c r="I9" i="31" s="1"/>
  <c r="G8" i="31"/>
  <c r="I8" i="31" s="1"/>
  <c r="G7" i="31"/>
  <c r="I7" i="31" s="1"/>
  <c r="G6" i="31"/>
  <c r="I6" i="31" s="1"/>
  <c r="G5" i="31"/>
  <c r="I5" i="31" s="1"/>
  <c r="G7" i="28"/>
  <c r="I7" i="28" s="1"/>
  <c r="G8" i="28"/>
  <c r="I8" i="28" s="1"/>
  <c r="G9" i="28"/>
  <c r="I9" i="28" s="1"/>
  <c r="G10" i="28"/>
  <c r="I10" i="28" s="1"/>
  <c r="G11" i="28"/>
  <c r="I11" i="28" s="1"/>
  <c r="G12" i="28"/>
  <c r="I12" i="28" s="1"/>
  <c r="G13" i="28"/>
  <c r="I13" i="28" s="1"/>
  <c r="G14" i="28"/>
  <c r="I14" i="28" s="1"/>
  <c r="G15" i="28"/>
  <c r="I15" i="28" s="1"/>
  <c r="G16" i="28"/>
  <c r="I16" i="28" s="1"/>
  <c r="G17" i="28"/>
  <c r="I17" i="28" s="1"/>
  <c r="G18" i="28"/>
  <c r="I18" i="28" s="1"/>
  <c r="G19" i="28"/>
  <c r="I19" i="28" s="1"/>
  <c r="G20" i="28"/>
  <c r="I20" i="28" s="1"/>
  <c r="G21" i="28"/>
  <c r="I21" i="28" s="1"/>
  <c r="G22" i="28"/>
  <c r="I22" i="28" s="1"/>
  <c r="G23" i="28"/>
  <c r="I23" i="28" s="1"/>
  <c r="G24" i="28"/>
  <c r="I24" i="28" s="1"/>
  <c r="G25" i="28"/>
  <c r="I25" i="28" s="1"/>
  <c r="G26" i="28"/>
  <c r="I26" i="28" s="1"/>
  <c r="G27" i="28"/>
  <c r="I27" i="28" s="1"/>
  <c r="G28" i="28"/>
  <c r="I28" i="28" s="1"/>
  <c r="G29" i="28"/>
  <c r="I29" i="28" s="1"/>
  <c r="G30" i="28"/>
  <c r="I30" i="28" s="1"/>
  <c r="G31" i="28"/>
  <c r="I31" i="28" s="1"/>
  <c r="G32" i="28"/>
  <c r="I32" i="28" s="1"/>
  <c r="G33" i="28"/>
  <c r="I33" i="28" s="1"/>
  <c r="G34" i="28"/>
  <c r="I34" i="28" s="1"/>
  <c r="G35" i="28"/>
  <c r="I35" i="28" s="1"/>
  <c r="G6" i="28"/>
  <c r="I6" i="28" s="1"/>
  <c r="AA4" i="44" l="1"/>
  <c r="Z5" i="44"/>
  <c r="Z3" i="44"/>
  <c r="AC4" i="44"/>
  <c r="E12" i="44"/>
  <c r="F11" i="44"/>
  <c r="X5" i="44"/>
  <c r="W6" i="44"/>
  <c r="K10" i="44"/>
  <c r="L9" i="44"/>
  <c r="N9" i="44"/>
  <c r="O8" i="44"/>
  <c r="C13" i="44"/>
  <c r="B14" i="44"/>
  <c r="H11" i="44"/>
  <c r="I10" i="44"/>
  <c r="U6" i="44"/>
  <c r="T7" i="44"/>
  <c r="Q8" i="44"/>
  <c r="R7" i="44"/>
  <c r="I29" i="31"/>
  <c r="L5" i="31"/>
  <c r="A10" i="39"/>
  <c r="H9" i="39"/>
  <c r="B9" i="39"/>
  <c r="H10" i="38"/>
  <c r="B10" i="38"/>
  <c r="A11" i="38"/>
  <c r="H11" i="37"/>
  <c r="B11" i="37"/>
  <c r="A12" i="37"/>
  <c r="H10" i="36"/>
  <c r="I10" i="36" s="1"/>
  <c r="B10" i="36"/>
  <c r="A11" i="36"/>
  <c r="A10" i="35"/>
  <c r="H9" i="35"/>
  <c r="I9" i="35" s="1"/>
  <c r="B9" i="35"/>
  <c r="A10" i="34"/>
  <c r="H9" i="34"/>
  <c r="B9" i="34"/>
  <c r="H10" i="33"/>
  <c r="I10" i="33" s="1"/>
  <c r="A11" i="33"/>
  <c r="B10" i="33"/>
  <c r="A10" i="32"/>
  <c r="H9" i="32"/>
  <c r="I9" i="32" s="1"/>
  <c r="B9" i="32"/>
  <c r="A10" i="30"/>
  <c r="H9" i="30"/>
  <c r="B9" i="30"/>
  <c r="A10" i="41"/>
  <c r="H9" i="41"/>
  <c r="B9" i="41"/>
  <c r="H5" i="31"/>
  <c r="B5" i="31"/>
  <c r="A6" i="31"/>
  <c r="I11" i="44" l="1"/>
  <c r="H12" i="44"/>
  <c r="B15" i="44"/>
  <c r="C14" i="44"/>
  <c r="T8" i="44"/>
  <c r="U7" i="44"/>
  <c r="W7" i="44"/>
  <c r="X6" i="44"/>
  <c r="F12" i="44"/>
  <c r="E13" i="44"/>
  <c r="AC5" i="44"/>
  <c r="AF4" i="44"/>
  <c r="AD4" i="44"/>
  <c r="AC3" i="44"/>
  <c r="Q9" i="44"/>
  <c r="R8" i="44"/>
  <c r="O9" i="44"/>
  <c r="N10" i="44"/>
  <c r="AA5" i="44"/>
  <c r="Z6" i="44"/>
  <c r="K11" i="44"/>
  <c r="L10" i="44"/>
  <c r="B10" i="39"/>
  <c r="H10" i="39"/>
  <c r="A11" i="39"/>
  <c r="B11" i="38"/>
  <c r="A12" i="38"/>
  <c r="H11" i="38"/>
  <c r="A13" i="37"/>
  <c r="B12" i="37"/>
  <c r="H12" i="37"/>
  <c r="A12" i="36"/>
  <c r="H11" i="36"/>
  <c r="I11" i="36" s="1"/>
  <c r="B11" i="36"/>
  <c r="B10" i="35"/>
  <c r="A11" i="35"/>
  <c r="H10" i="35"/>
  <c r="B10" i="34"/>
  <c r="H10" i="34"/>
  <c r="A11" i="34"/>
  <c r="A12" i="33"/>
  <c r="H11" i="33"/>
  <c r="B11" i="33"/>
  <c r="B10" i="32"/>
  <c r="A11" i="32"/>
  <c r="H10" i="32"/>
  <c r="I10" i="32" s="1"/>
  <c r="B10" i="30"/>
  <c r="H10" i="30"/>
  <c r="A11" i="30"/>
  <c r="B10" i="41"/>
  <c r="A11" i="41"/>
  <c r="H10" i="41"/>
  <c r="A7" i="31"/>
  <c r="H6" i="31"/>
  <c r="B6" i="31"/>
  <c r="G5" i="28"/>
  <c r="I5" i="28" s="1"/>
  <c r="A5" i="28"/>
  <c r="Q10" i="44" l="1"/>
  <c r="R9" i="44"/>
  <c r="X7" i="44"/>
  <c r="W8" i="44"/>
  <c r="U8" i="44"/>
  <c r="T9" i="44"/>
  <c r="AC6" i="44"/>
  <c r="AD5" i="44"/>
  <c r="C15" i="44"/>
  <c r="B16" i="44"/>
  <c r="L11" i="44"/>
  <c r="K12" i="44"/>
  <c r="AA6" i="44"/>
  <c r="Z7" i="44"/>
  <c r="AF5" i="44"/>
  <c r="AI4" i="44"/>
  <c r="AG4" i="44"/>
  <c r="AF3" i="44"/>
  <c r="N11" i="44"/>
  <c r="O10" i="44"/>
  <c r="E14" i="44"/>
  <c r="F13" i="44"/>
  <c r="H13" i="44"/>
  <c r="I12" i="44"/>
  <c r="H5" i="28"/>
  <c r="B5" i="28"/>
  <c r="A6" i="28"/>
  <c r="H11" i="39"/>
  <c r="B11" i="39"/>
  <c r="A12" i="39"/>
  <c r="B12" i="38"/>
  <c r="A13" i="38"/>
  <c r="H12" i="38"/>
  <c r="B13" i="37"/>
  <c r="A14" i="37"/>
  <c r="H13" i="37"/>
  <c r="B12" i="36"/>
  <c r="H12" i="36"/>
  <c r="I12" i="36" s="1"/>
  <c r="A13" i="36"/>
  <c r="H11" i="35"/>
  <c r="B11" i="35"/>
  <c r="A12" i="35"/>
  <c r="H11" i="34"/>
  <c r="A12" i="34"/>
  <c r="B11" i="34"/>
  <c r="B12" i="33"/>
  <c r="H12" i="33"/>
  <c r="I12" i="33" s="1"/>
  <c r="A13" i="33"/>
  <c r="H11" i="32"/>
  <c r="B11" i="32"/>
  <c r="A12" i="32"/>
  <c r="H11" i="30"/>
  <c r="B11" i="30"/>
  <c r="A12" i="30"/>
  <c r="H11" i="41"/>
  <c r="B11" i="41"/>
  <c r="A12" i="41"/>
  <c r="A8" i="31"/>
  <c r="H7" i="31"/>
  <c r="B7" i="31"/>
  <c r="L5" i="28"/>
  <c r="I13" i="44" l="1"/>
  <c r="H14" i="44"/>
  <c r="AF6" i="44"/>
  <c r="AG5" i="44"/>
  <c r="AC7" i="44"/>
  <c r="AD6" i="44"/>
  <c r="AJ4" i="44"/>
  <c r="AI3" i="44"/>
  <c r="AI5" i="44"/>
  <c r="Z8" i="44"/>
  <c r="AA7" i="44"/>
  <c r="T10" i="44"/>
  <c r="U9" i="44"/>
  <c r="F14" i="44"/>
  <c r="E15" i="44"/>
  <c r="K13" i="44"/>
  <c r="L12" i="44"/>
  <c r="W9" i="44"/>
  <c r="X8" i="44"/>
  <c r="N12" i="44"/>
  <c r="O11" i="44"/>
  <c r="B17" i="44"/>
  <c r="C16" i="44"/>
  <c r="Q11" i="44"/>
  <c r="R10" i="44"/>
  <c r="H6" i="28"/>
  <c r="B6" i="28"/>
  <c r="A7" i="28"/>
  <c r="B12" i="39"/>
  <c r="A13" i="39"/>
  <c r="H12" i="39"/>
  <c r="A14" i="38"/>
  <c r="H13" i="38"/>
  <c r="B13" i="38"/>
  <c r="A15" i="37"/>
  <c r="H14" i="37"/>
  <c r="I14" i="37" s="1"/>
  <c r="B14" i="37"/>
  <c r="A14" i="36"/>
  <c r="H13" i="36"/>
  <c r="I13" i="36" s="1"/>
  <c r="B13" i="36"/>
  <c r="A13" i="35"/>
  <c r="H12" i="35"/>
  <c r="I12" i="35" s="1"/>
  <c r="B12" i="35"/>
  <c r="A13" i="34"/>
  <c r="B12" i="34"/>
  <c r="H12" i="34"/>
  <c r="A14" i="33"/>
  <c r="H13" i="33"/>
  <c r="I13" i="33" s="1"/>
  <c r="B13" i="33"/>
  <c r="A13" i="32"/>
  <c r="H12" i="32"/>
  <c r="B12" i="32"/>
  <c r="A13" i="30"/>
  <c r="H12" i="30"/>
  <c r="B12" i="30"/>
  <c r="A13" i="41"/>
  <c r="H12" i="41"/>
  <c r="B12" i="41"/>
  <c r="A9" i="31"/>
  <c r="H8" i="31"/>
  <c r="B8" i="31"/>
  <c r="E16" i="44" l="1"/>
  <c r="F15" i="44"/>
  <c r="AC8" i="44"/>
  <c r="AD7" i="44"/>
  <c r="L13" i="44"/>
  <c r="K14" i="44"/>
  <c r="C17" i="44"/>
  <c r="B18" i="44"/>
  <c r="O12" i="44"/>
  <c r="N13" i="44"/>
  <c r="T11" i="44"/>
  <c r="U10" i="44"/>
  <c r="AF7" i="44"/>
  <c r="AG6" i="44"/>
  <c r="R11" i="44"/>
  <c r="Q12" i="44"/>
  <c r="X9" i="44"/>
  <c r="W10" i="44"/>
  <c r="AA8" i="44"/>
  <c r="Z9" i="44"/>
  <c r="H15" i="44"/>
  <c r="I14" i="44"/>
  <c r="AI6" i="44"/>
  <c r="AJ5" i="44"/>
  <c r="H7" i="28"/>
  <c r="B7" i="28"/>
  <c r="A8" i="28"/>
  <c r="B13" i="39"/>
  <c r="H13" i="39"/>
  <c r="A14" i="39"/>
  <c r="B14" i="38"/>
  <c r="A15" i="38"/>
  <c r="H14" i="38"/>
  <c r="H15" i="37"/>
  <c r="I15" i="37" s="1"/>
  <c r="A16" i="37"/>
  <c r="B15" i="37"/>
  <c r="A15" i="36"/>
  <c r="B14" i="36"/>
  <c r="H14" i="36"/>
  <c r="B13" i="35"/>
  <c r="H13" i="35"/>
  <c r="I13" i="35" s="1"/>
  <c r="A14" i="35"/>
  <c r="B13" i="34"/>
  <c r="A14" i="34"/>
  <c r="H13" i="34"/>
  <c r="A15" i="33"/>
  <c r="B14" i="33"/>
  <c r="H14" i="33"/>
  <c r="I14" i="33" s="1"/>
  <c r="B13" i="32"/>
  <c r="H13" i="32"/>
  <c r="I13" i="32" s="1"/>
  <c r="A14" i="32"/>
  <c r="B13" i="30"/>
  <c r="A14" i="30"/>
  <c r="H13" i="30"/>
  <c r="B13" i="41"/>
  <c r="A14" i="41"/>
  <c r="H13" i="41"/>
  <c r="A10" i="31"/>
  <c r="H9" i="31"/>
  <c r="B9" i="31"/>
  <c r="K15" i="44" l="1"/>
  <c r="L14" i="44"/>
  <c r="Q13" i="44"/>
  <c r="R12" i="44"/>
  <c r="T12" i="44"/>
  <c r="U11" i="44"/>
  <c r="AC9" i="44"/>
  <c r="AD8" i="44"/>
  <c r="AJ6" i="44"/>
  <c r="AI7" i="44"/>
  <c r="AG7" i="44"/>
  <c r="AF8" i="44"/>
  <c r="Z10" i="44"/>
  <c r="AA9" i="44"/>
  <c r="W11" i="44"/>
  <c r="X10" i="44"/>
  <c r="N14" i="44"/>
  <c r="O13" i="44"/>
  <c r="B19" i="44"/>
  <c r="C18" i="44"/>
  <c r="I15" i="44"/>
  <c r="H16" i="44"/>
  <c r="F16" i="44"/>
  <c r="E17" i="44"/>
  <c r="A9" i="28"/>
  <c r="H8" i="28"/>
  <c r="B8" i="28"/>
  <c r="A15" i="39"/>
  <c r="H14" i="39"/>
  <c r="I14" i="39" s="1"/>
  <c r="B14" i="39"/>
  <c r="H15" i="38"/>
  <c r="B15" i="38"/>
  <c r="A16" i="38"/>
  <c r="H16" i="37"/>
  <c r="I16" i="37" s="1"/>
  <c r="B16" i="37"/>
  <c r="A17" i="37"/>
  <c r="H15" i="36"/>
  <c r="B15" i="36"/>
  <c r="A16" i="36"/>
  <c r="A15" i="35"/>
  <c r="H14" i="35"/>
  <c r="I14" i="35" s="1"/>
  <c r="B14" i="35"/>
  <c r="A15" i="34"/>
  <c r="H14" i="34"/>
  <c r="I14" i="34" s="1"/>
  <c r="B14" i="34"/>
  <c r="H15" i="33"/>
  <c r="B15" i="33"/>
  <c r="A16" i="33"/>
  <c r="A15" i="32"/>
  <c r="H14" i="32"/>
  <c r="I14" i="32" s="1"/>
  <c r="B14" i="32"/>
  <c r="A15" i="30"/>
  <c r="H14" i="30"/>
  <c r="I14" i="30" s="1"/>
  <c r="B14" i="30"/>
  <c r="A15" i="41"/>
  <c r="H14" i="41"/>
  <c r="I14" i="41" s="1"/>
  <c r="B14" i="41"/>
  <c r="A11" i="31"/>
  <c r="H10" i="31"/>
  <c r="B10" i="31"/>
  <c r="E18" i="44" l="1"/>
  <c r="F17" i="44"/>
  <c r="W12" i="44"/>
  <c r="X11" i="44"/>
  <c r="AC10" i="44"/>
  <c r="AD9" i="44"/>
  <c r="H17" i="44"/>
  <c r="I16" i="44"/>
  <c r="Z11" i="44"/>
  <c r="AA10" i="44"/>
  <c r="U12" i="44"/>
  <c r="T13" i="44"/>
  <c r="AF9" i="44"/>
  <c r="AG8" i="44"/>
  <c r="R13" i="44"/>
  <c r="Q14" i="44"/>
  <c r="AI8" i="44"/>
  <c r="AJ7" i="44"/>
  <c r="C19" i="44"/>
  <c r="B20" i="44"/>
  <c r="O14" i="44"/>
  <c r="N15" i="44"/>
  <c r="K16" i="44"/>
  <c r="L15" i="44"/>
  <c r="A10" i="28"/>
  <c r="H9" i="28"/>
  <c r="B9" i="28"/>
  <c r="B15" i="39"/>
  <c r="A16" i="39"/>
  <c r="H15" i="39"/>
  <c r="I15" i="39" s="1"/>
  <c r="A17" i="38"/>
  <c r="H16" i="38"/>
  <c r="B16" i="38"/>
  <c r="B17" i="37"/>
  <c r="A18" i="37"/>
  <c r="H17" i="37"/>
  <c r="I17" i="37" s="1"/>
  <c r="A17" i="36"/>
  <c r="H16" i="36"/>
  <c r="B16" i="36"/>
  <c r="A16" i="35"/>
  <c r="H15" i="35"/>
  <c r="I15" i="35" s="1"/>
  <c r="B15" i="35"/>
  <c r="A16" i="34"/>
  <c r="B15" i="34"/>
  <c r="H15" i="34"/>
  <c r="I15" i="34" s="1"/>
  <c r="A17" i="33"/>
  <c r="H16" i="33"/>
  <c r="B16" i="33"/>
  <c r="B15" i="32"/>
  <c r="A16" i="32"/>
  <c r="H15" i="32"/>
  <c r="I15" i="32" s="1"/>
  <c r="B15" i="30"/>
  <c r="A16" i="30"/>
  <c r="H15" i="30"/>
  <c r="I15" i="30" s="1"/>
  <c r="A16" i="41"/>
  <c r="H15" i="41"/>
  <c r="I15" i="41" s="1"/>
  <c r="B15" i="41"/>
  <c r="A12" i="31"/>
  <c r="H11" i="31"/>
  <c r="B11" i="31"/>
  <c r="K17" i="44" l="1"/>
  <c r="L16" i="44"/>
  <c r="I17" i="44"/>
  <c r="H18" i="44"/>
  <c r="AG9" i="44"/>
  <c r="AF10" i="44"/>
  <c r="AD10" i="44"/>
  <c r="AC11" i="44"/>
  <c r="Q15" i="44"/>
  <c r="R14" i="44"/>
  <c r="N16" i="44"/>
  <c r="O15" i="44"/>
  <c r="B21" i="44"/>
  <c r="C20" i="44"/>
  <c r="T14" i="44"/>
  <c r="U13" i="44"/>
  <c r="X12" i="44"/>
  <c r="W13" i="44"/>
  <c r="AJ8" i="44"/>
  <c r="AI9" i="44"/>
  <c r="AA11" i="44"/>
  <c r="Z12" i="44"/>
  <c r="F18" i="44"/>
  <c r="E19" i="44"/>
  <c r="A11" i="28"/>
  <c r="H10" i="28"/>
  <c r="B10" i="28"/>
  <c r="H16" i="39"/>
  <c r="I16" i="39" s="1"/>
  <c r="B16" i="39"/>
  <c r="A17" i="39"/>
  <c r="B17" i="38"/>
  <c r="A18" i="38"/>
  <c r="H17" i="38"/>
  <c r="B18" i="37"/>
  <c r="H18" i="37"/>
  <c r="I18" i="37" s="1"/>
  <c r="A19" i="37"/>
  <c r="B17" i="36"/>
  <c r="A18" i="36"/>
  <c r="H17" i="36"/>
  <c r="H16" i="35"/>
  <c r="I16" i="35" s="1"/>
  <c r="B16" i="35"/>
  <c r="A17" i="35"/>
  <c r="H16" i="34"/>
  <c r="I16" i="34" s="1"/>
  <c r="A17" i="34"/>
  <c r="B16" i="34"/>
  <c r="B17" i="33"/>
  <c r="A18" i="33"/>
  <c r="H17" i="33"/>
  <c r="I17" i="33" s="1"/>
  <c r="H16" i="32"/>
  <c r="I16" i="32" s="1"/>
  <c r="B16" i="32"/>
  <c r="A17" i="32"/>
  <c r="H16" i="30"/>
  <c r="I16" i="30" s="1"/>
  <c r="B16" i="30"/>
  <c r="A17" i="30"/>
  <c r="H16" i="41"/>
  <c r="I16" i="41" s="1"/>
  <c r="A17" i="41"/>
  <c r="B16" i="41"/>
  <c r="A13" i="31"/>
  <c r="H12" i="31"/>
  <c r="B12" i="31"/>
  <c r="AC12" i="44" l="1"/>
  <c r="AD11" i="44"/>
  <c r="U14" i="44"/>
  <c r="T15" i="44"/>
  <c r="Z13" i="44"/>
  <c r="AA12" i="44"/>
  <c r="AF11" i="44"/>
  <c r="AG10" i="44"/>
  <c r="C21" i="44"/>
  <c r="B22" i="44"/>
  <c r="AI10" i="44"/>
  <c r="AJ9" i="44"/>
  <c r="H19" i="44"/>
  <c r="I18" i="44"/>
  <c r="O16" i="44"/>
  <c r="N17" i="44"/>
  <c r="E20" i="44"/>
  <c r="F19" i="44"/>
  <c r="W14" i="44"/>
  <c r="X13" i="44"/>
  <c r="R15" i="44"/>
  <c r="Q16" i="44"/>
  <c r="K18" i="44"/>
  <c r="L17" i="44"/>
  <c r="A12" i="28"/>
  <c r="H11" i="28"/>
  <c r="B11" i="28"/>
  <c r="A18" i="39"/>
  <c r="H17" i="39"/>
  <c r="I17" i="39" s="1"/>
  <c r="B17" i="39"/>
  <c r="H18" i="38"/>
  <c r="A19" i="38"/>
  <c r="B18" i="38"/>
  <c r="H19" i="37"/>
  <c r="B19" i="37"/>
  <c r="A20" i="37"/>
  <c r="H18" i="36"/>
  <c r="B18" i="36"/>
  <c r="A19" i="36"/>
  <c r="A18" i="35"/>
  <c r="H17" i="35"/>
  <c r="I17" i="35" s="1"/>
  <c r="B17" i="35"/>
  <c r="A18" i="34"/>
  <c r="H17" i="34"/>
  <c r="I17" i="34" s="1"/>
  <c r="B17" i="34"/>
  <c r="H18" i="33"/>
  <c r="I18" i="33" s="1"/>
  <c r="B18" i="33"/>
  <c r="A19" i="33"/>
  <c r="A18" i="32"/>
  <c r="H17" i="32"/>
  <c r="I17" i="32" s="1"/>
  <c r="B17" i="32"/>
  <c r="A18" i="30"/>
  <c r="H17" i="30"/>
  <c r="I17" i="30" s="1"/>
  <c r="B17" i="30"/>
  <c r="A18" i="41"/>
  <c r="H17" i="41"/>
  <c r="I17" i="41" s="1"/>
  <c r="B17" i="41"/>
  <c r="A14" i="31"/>
  <c r="H13" i="31"/>
  <c r="B13" i="31"/>
  <c r="AG11" i="44" l="1"/>
  <c r="AF12" i="44"/>
  <c r="K19" i="44"/>
  <c r="L18" i="44"/>
  <c r="Q17" i="44"/>
  <c r="R16" i="44"/>
  <c r="I19" i="44"/>
  <c r="H20" i="44"/>
  <c r="AA13" i="44"/>
  <c r="Z14" i="44"/>
  <c r="T16" i="44"/>
  <c r="U15" i="44"/>
  <c r="N18" i="44"/>
  <c r="O17" i="44"/>
  <c r="W15" i="44"/>
  <c r="X14" i="44"/>
  <c r="AI11" i="44"/>
  <c r="AJ10" i="44"/>
  <c r="B23" i="44"/>
  <c r="C22" i="44"/>
  <c r="F20" i="44"/>
  <c r="E21" i="44"/>
  <c r="AD12" i="44"/>
  <c r="AC13" i="44"/>
  <c r="A13" i="28"/>
  <c r="H12" i="28"/>
  <c r="B12" i="28"/>
  <c r="B18" i="39"/>
  <c r="A19" i="39"/>
  <c r="H18" i="39"/>
  <c r="I18" i="39" s="1"/>
  <c r="A20" i="38"/>
  <c r="H19" i="38"/>
  <c r="B19" i="38"/>
  <c r="A21" i="37"/>
  <c r="H20" i="37"/>
  <c r="B20" i="37"/>
  <c r="A20" i="36"/>
  <c r="H19" i="36"/>
  <c r="B19" i="36"/>
  <c r="B18" i="35"/>
  <c r="A19" i="35"/>
  <c r="H18" i="35"/>
  <c r="I18" i="35" s="1"/>
  <c r="B18" i="34"/>
  <c r="A19" i="34"/>
  <c r="H18" i="34"/>
  <c r="I18" i="34" s="1"/>
  <c r="A20" i="33"/>
  <c r="H19" i="33"/>
  <c r="I19" i="33" s="1"/>
  <c r="B19" i="33"/>
  <c r="B18" i="32"/>
  <c r="A19" i="32"/>
  <c r="H18" i="32"/>
  <c r="I18" i="32" s="1"/>
  <c r="B18" i="30"/>
  <c r="A19" i="30"/>
  <c r="H18" i="30"/>
  <c r="I18" i="30" s="1"/>
  <c r="B18" i="41"/>
  <c r="A19" i="41"/>
  <c r="H18" i="41"/>
  <c r="I18" i="41" s="1"/>
  <c r="A15" i="31"/>
  <c r="H14" i="31"/>
  <c r="B14" i="31"/>
  <c r="AC14" i="44" l="1"/>
  <c r="AD13" i="44"/>
  <c r="H21" i="44"/>
  <c r="I20" i="44"/>
  <c r="W16" i="44"/>
  <c r="X15" i="44"/>
  <c r="O18" i="44"/>
  <c r="N19" i="44"/>
  <c r="R17" i="44"/>
  <c r="Q18" i="44"/>
  <c r="E22" i="44"/>
  <c r="F21" i="44"/>
  <c r="C23" i="44"/>
  <c r="B24" i="44"/>
  <c r="U16" i="44"/>
  <c r="T17" i="44"/>
  <c r="K20" i="44"/>
  <c r="L19" i="44"/>
  <c r="Z15" i="44"/>
  <c r="AA14" i="44"/>
  <c r="AF13" i="44"/>
  <c r="AG12" i="44"/>
  <c r="AJ11" i="44"/>
  <c r="AI12" i="44"/>
  <c r="A14" i="28"/>
  <c r="H13" i="28"/>
  <c r="B13" i="28"/>
  <c r="H19" i="39"/>
  <c r="B19" i="39"/>
  <c r="A20" i="39"/>
  <c r="B20" i="38"/>
  <c r="H20" i="38"/>
  <c r="A21" i="38"/>
  <c r="B21" i="37"/>
  <c r="A22" i="37"/>
  <c r="H21" i="37"/>
  <c r="I21" i="37" s="1"/>
  <c r="B20" i="36"/>
  <c r="H20" i="36"/>
  <c r="A21" i="36"/>
  <c r="H19" i="35"/>
  <c r="B19" i="35"/>
  <c r="A20" i="35"/>
  <c r="H19" i="34"/>
  <c r="I19" i="34" s="1"/>
  <c r="B19" i="34"/>
  <c r="A20" i="34"/>
  <c r="B20" i="33"/>
  <c r="H20" i="33"/>
  <c r="I20" i="33" s="1"/>
  <c r="A21" i="33"/>
  <c r="H19" i="32"/>
  <c r="A20" i="32"/>
  <c r="B19" i="32"/>
  <c r="H19" i="30"/>
  <c r="B19" i="30"/>
  <c r="A20" i="30"/>
  <c r="H19" i="41"/>
  <c r="B19" i="41"/>
  <c r="A20" i="41"/>
  <c r="A16" i="31"/>
  <c r="H15" i="31"/>
  <c r="B15" i="31"/>
  <c r="B25" i="44" l="1"/>
  <c r="C24" i="44"/>
  <c r="W17" i="44"/>
  <c r="X16" i="44"/>
  <c r="AI13" i="44"/>
  <c r="AJ12" i="44"/>
  <c r="T18" i="44"/>
  <c r="U17" i="44"/>
  <c r="N20" i="44"/>
  <c r="O19" i="44"/>
  <c r="AG13" i="44"/>
  <c r="AF14" i="44"/>
  <c r="AA15" i="44"/>
  <c r="Z16" i="44"/>
  <c r="F22" i="44"/>
  <c r="E23" i="44"/>
  <c r="I21" i="44"/>
  <c r="H22" i="44"/>
  <c r="Q19" i="44"/>
  <c r="R18" i="44"/>
  <c r="K21" i="44"/>
  <c r="L20" i="44"/>
  <c r="AD14" i="44"/>
  <c r="AC15" i="44"/>
  <c r="A15" i="28"/>
  <c r="H14" i="28"/>
  <c r="B14" i="28"/>
  <c r="A21" i="39"/>
  <c r="B20" i="39"/>
  <c r="H20" i="39"/>
  <c r="A22" i="38"/>
  <c r="H21" i="38"/>
  <c r="B21" i="38"/>
  <c r="A23" i="37"/>
  <c r="H22" i="37"/>
  <c r="I22" i="37" s="1"/>
  <c r="B22" i="37"/>
  <c r="A22" i="36"/>
  <c r="H21" i="36"/>
  <c r="B21" i="36"/>
  <c r="A21" i="35"/>
  <c r="H20" i="35"/>
  <c r="I20" i="35" s="1"/>
  <c r="B20" i="35"/>
  <c r="B20" i="34"/>
  <c r="A21" i="34"/>
  <c r="H20" i="34"/>
  <c r="A22" i="33"/>
  <c r="H21" i="33"/>
  <c r="I21" i="33" s="1"/>
  <c r="B21" i="33"/>
  <c r="A21" i="32"/>
  <c r="H20" i="32"/>
  <c r="I20" i="32" s="1"/>
  <c r="B20" i="32"/>
  <c r="A21" i="30"/>
  <c r="H20" i="30"/>
  <c r="B20" i="30"/>
  <c r="A21" i="41"/>
  <c r="H20" i="41"/>
  <c r="B20" i="41"/>
  <c r="A17" i="31"/>
  <c r="H16" i="31"/>
  <c r="B16" i="31"/>
  <c r="U18" i="44" l="1"/>
  <c r="T19" i="44"/>
  <c r="Z17" i="44"/>
  <c r="AA16" i="44"/>
  <c r="AJ13" i="44"/>
  <c r="AI14" i="44"/>
  <c r="AF15" i="44"/>
  <c r="AG14" i="44"/>
  <c r="AC16" i="44"/>
  <c r="AD15" i="44"/>
  <c r="E24" i="44"/>
  <c r="F23" i="44"/>
  <c r="W18" i="44"/>
  <c r="X17" i="44"/>
  <c r="K22" i="44"/>
  <c r="L21" i="44"/>
  <c r="R19" i="44"/>
  <c r="Q20" i="44"/>
  <c r="H23" i="44"/>
  <c r="I22" i="44"/>
  <c r="O20" i="44"/>
  <c r="N21" i="44"/>
  <c r="C25" i="44"/>
  <c r="B26" i="44"/>
  <c r="A16" i="28"/>
  <c r="H15" i="28"/>
  <c r="B15" i="28"/>
  <c r="B21" i="39"/>
  <c r="H21" i="39"/>
  <c r="I21" i="39" s="1"/>
  <c r="A22" i="39"/>
  <c r="B22" i="38"/>
  <c r="A23" i="38"/>
  <c r="H22" i="38"/>
  <c r="A24" i="37"/>
  <c r="B23" i="37"/>
  <c r="H23" i="37"/>
  <c r="I23" i="37" s="1"/>
  <c r="A23" i="36"/>
  <c r="B22" i="36"/>
  <c r="H22" i="36"/>
  <c r="B21" i="35"/>
  <c r="A22" i="35"/>
  <c r="H21" i="35"/>
  <c r="I21" i="35" s="1"/>
  <c r="B21" i="34"/>
  <c r="H21" i="34"/>
  <c r="I21" i="34" s="1"/>
  <c r="A22" i="34"/>
  <c r="A23" i="33"/>
  <c r="B22" i="33"/>
  <c r="H22" i="33"/>
  <c r="B21" i="32"/>
  <c r="A22" i="32"/>
  <c r="H21" i="32"/>
  <c r="I21" i="32" s="1"/>
  <c r="B21" i="30"/>
  <c r="A22" i="30"/>
  <c r="H21" i="30"/>
  <c r="I21" i="30" s="1"/>
  <c r="B21" i="41"/>
  <c r="A22" i="41"/>
  <c r="H21" i="41"/>
  <c r="I21" i="41" s="1"/>
  <c r="A18" i="31"/>
  <c r="H17" i="31"/>
  <c r="B17" i="31"/>
  <c r="K23" i="44" l="1"/>
  <c r="L22" i="44"/>
  <c r="AG15" i="44"/>
  <c r="AF16" i="44"/>
  <c r="N22" i="44"/>
  <c r="O21" i="44"/>
  <c r="AI15" i="44"/>
  <c r="AJ14" i="44"/>
  <c r="W19" i="44"/>
  <c r="X18" i="44"/>
  <c r="I23" i="44"/>
  <c r="H24" i="44"/>
  <c r="F24" i="44"/>
  <c r="E25" i="44"/>
  <c r="AA17" i="44"/>
  <c r="Z18" i="44"/>
  <c r="B27" i="44"/>
  <c r="C26" i="44"/>
  <c r="Q21" i="44"/>
  <c r="R20" i="44"/>
  <c r="T20" i="44"/>
  <c r="U19" i="44"/>
  <c r="AD16" i="44"/>
  <c r="AC17" i="44"/>
  <c r="A17" i="28"/>
  <c r="H16" i="28"/>
  <c r="B16" i="28"/>
  <c r="A23" i="39"/>
  <c r="H22" i="39"/>
  <c r="I22" i="39" s="1"/>
  <c r="B22" i="39"/>
  <c r="H23" i="38"/>
  <c r="A24" i="38"/>
  <c r="B23" i="38"/>
  <c r="H24" i="37"/>
  <c r="I24" i="37" s="1"/>
  <c r="B24" i="37"/>
  <c r="A25" i="37"/>
  <c r="H23" i="36"/>
  <c r="B23" i="36"/>
  <c r="A24" i="36"/>
  <c r="A23" i="35"/>
  <c r="H22" i="35"/>
  <c r="I22" i="35" s="1"/>
  <c r="B22" i="35"/>
  <c r="A23" i="34"/>
  <c r="H22" i="34"/>
  <c r="I22" i="34" s="1"/>
  <c r="B22" i="34"/>
  <c r="H23" i="33"/>
  <c r="B23" i="33"/>
  <c r="A24" i="33"/>
  <c r="A23" i="32"/>
  <c r="H22" i="32"/>
  <c r="I22" i="32" s="1"/>
  <c r="B22" i="32"/>
  <c r="A23" i="30"/>
  <c r="H22" i="30"/>
  <c r="I22" i="30" s="1"/>
  <c r="B22" i="30"/>
  <c r="A23" i="41"/>
  <c r="H22" i="41"/>
  <c r="I22" i="41" s="1"/>
  <c r="B22" i="41"/>
  <c r="A19" i="31"/>
  <c r="H18" i="31"/>
  <c r="B18" i="31"/>
  <c r="AI16" i="44" l="1"/>
  <c r="AJ15" i="44"/>
  <c r="E26" i="44"/>
  <c r="F25" i="44"/>
  <c r="O22" i="44"/>
  <c r="N23" i="44"/>
  <c r="Z19" i="44"/>
  <c r="AA18" i="44"/>
  <c r="H25" i="44"/>
  <c r="I24" i="44"/>
  <c r="AF17" i="44"/>
  <c r="AG16" i="44"/>
  <c r="AC18" i="44"/>
  <c r="AD17" i="44"/>
  <c r="U20" i="44"/>
  <c r="T21" i="44"/>
  <c r="R21" i="44"/>
  <c r="Q22" i="44"/>
  <c r="C27" i="44"/>
  <c r="B28" i="44"/>
  <c r="W20" i="44"/>
  <c r="X19" i="44"/>
  <c r="K24" i="44"/>
  <c r="L23" i="44"/>
  <c r="A18" i="28"/>
  <c r="H17" i="28"/>
  <c r="B17" i="28"/>
  <c r="B23" i="39"/>
  <c r="A24" i="39"/>
  <c r="H23" i="39"/>
  <c r="I23" i="39" s="1"/>
  <c r="A25" i="38"/>
  <c r="H24" i="38"/>
  <c r="B24" i="38"/>
  <c r="A26" i="37"/>
  <c r="H25" i="37"/>
  <c r="I25" i="37" s="1"/>
  <c r="B25" i="37"/>
  <c r="A25" i="36"/>
  <c r="H24" i="36"/>
  <c r="B24" i="36"/>
  <c r="B23" i="35"/>
  <c r="A24" i="35"/>
  <c r="H23" i="35"/>
  <c r="I23" i="35" s="1"/>
  <c r="B23" i="34"/>
  <c r="A24" i="34"/>
  <c r="H23" i="34"/>
  <c r="I23" i="34" s="1"/>
  <c r="A25" i="33"/>
  <c r="H24" i="33"/>
  <c r="I24" i="33" s="1"/>
  <c r="B24" i="33"/>
  <c r="B23" i="32"/>
  <c r="A24" i="32"/>
  <c r="H23" i="32"/>
  <c r="I23" i="32" s="1"/>
  <c r="A24" i="30"/>
  <c r="B23" i="30"/>
  <c r="H23" i="30"/>
  <c r="I23" i="30" s="1"/>
  <c r="A24" i="41"/>
  <c r="H23" i="41"/>
  <c r="I23" i="41" s="1"/>
  <c r="B23" i="41"/>
  <c r="A20" i="31"/>
  <c r="H19" i="31"/>
  <c r="B19" i="31"/>
  <c r="T22" i="44" l="1"/>
  <c r="U21" i="44"/>
  <c r="K25" i="44"/>
  <c r="L24" i="44"/>
  <c r="AA19" i="44"/>
  <c r="Z20" i="44"/>
  <c r="AD18" i="44"/>
  <c r="AC19" i="44"/>
  <c r="B29" i="44"/>
  <c r="C28" i="44"/>
  <c r="W21" i="44"/>
  <c r="X20" i="44"/>
  <c r="AG17" i="44"/>
  <c r="AF18" i="44"/>
  <c r="F26" i="44"/>
  <c r="E27" i="44"/>
  <c r="N24" i="44"/>
  <c r="O23" i="44"/>
  <c r="Q23" i="44"/>
  <c r="R22" i="44"/>
  <c r="I25" i="44"/>
  <c r="H26" i="44"/>
  <c r="AI17" i="44"/>
  <c r="AJ16" i="44"/>
  <c r="A19" i="28"/>
  <c r="H18" i="28"/>
  <c r="B18" i="28"/>
  <c r="H24" i="39"/>
  <c r="I24" i="39" s="1"/>
  <c r="A25" i="39"/>
  <c r="B24" i="39"/>
  <c r="B25" i="38"/>
  <c r="H25" i="38"/>
  <c r="A26" i="38"/>
  <c r="B26" i="37"/>
  <c r="H26" i="37"/>
  <c r="A27" i="37"/>
  <c r="B25" i="36"/>
  <c r="A26" i="36"/>
  <c r="H25" i="36"/>
  <c r="H24" i="35"/>
  <c r="I24" i="35" s="1"/>
  <c r="B24" i="35"/>
  <c r="A25" i="35"/>
  <c r="H24" i="34"/>
  <c r="I24" i="34" s="1"/>
  <c r="B24" i="34"/>
  <c r="A25" i="34"/>
  <c r="B25" i="33"/>
  <c r="A26" i="33"/>
  <c r="H25" i="33"/>
  <c r="I25" i="33" s="1"/>
  <c r="H24" i="32"/>
  <c r="I24" i="32" s="1"/>
  <c r="B24" i="32"/>
  <c r="A25" i="32"/>
  <c r="H24" i="30"/>
  <c r="I24" i="30" s="1"/>
  <c r="B24" i="30"/>
  <c r="A25" i="30"/>
  <c r="H24" i="41"/>
  <c r="I24" i="41" s="1"/>
  <c r="B24" i="41"/>
  <c r="A25" i="41"/>
  <c r="A21" i="31"/>
  <c r="H20" i="31"/>
  <c r="B20" i="31"/>
  <c r="E28" i="44" l="1"/>
  <c r="F27" i="44"/>
  <c r="AC20" i="44"/>
  <c r="AD19" i="44"/>
  <c r="AI18" i="44"/>
  <c r="AJ17" i="44"/>
  <c r="H27" i="44"/>
  <c r="I26" i="44"/>
  <c r="AF19" i="44"/>
  <c r="AG18" i="44"/>
  <c r="Z21" i="44"/>
  <c r="AA20" i="44"/>
  <c r="R23" i="44"/>
  <c r="Q24" i="44"/>
  <c r="W22" i="44"/>
  <c r="X21" i="44"/>
  <c r="K26" i="44"/>
  <c r="L25" i="44"/>
  <c r="O24" i="44"/>
  <c r="N25" i="44"/>
  <c r="C29" i="44"/>
  <c r="B30" i="44"/>
  <c r="U22" i="44"/>
  <c r="T23" i="44"/>
  <c r="A20" i="28"/>
  <c r="H19" i="28"/>
  <c r="B19" i="28"/>
  <c r="A26" i="39"/>
  <c r="H25" i="39"/>
  <c r="I25" i="39" s="1"/>
  <c r="B25" i="39"/>
  <c r="H26" i="38"/>
  <c r="B26" i="38"/>
  <c r="A27" i="38"/>
  <c r="H27" i="37"/>
  <c r="B27" i="37"/>
  <c r="A28" i="37"/>
  <c r="H26" i="36"/>
  <c r="A27" i="36"/>
  <c r="B26" i="36"/>
  <c r="A26" i="35"/>
  <c r="H25" i="35"/>
  <c r="I25" i="35" s="1"/>
  <c r="B25" i="35"/>
  <c r="A26" i="34"/>
  <c r="H25" i="34"/>
  <c r="I25" i="34" s="1"/>
  <c r="B25" i="34"/>
  <c r="H26" i="33"/>
  <c r="I26" i="33" s="1"/>
  <c r="B26" i="33"/>
  <c r="A27" i="33"/>
  <c r="A26" i="32"/>
  <c r="H25" i="32"/>
  <c r="I25" i="32" s="1"/>
  <c r="B25" i="32"/>
  <c r="A26" i="30"/>
  <c r="H25" i="30"/>
  <c r="I25" i="30" s="1"/>
  <c r="B25" i="30"/>
  <c r="A26" i="41"/>
  <c r="H25" i="41"/>
  <c r="I25" i="41" s="1"/>
  <c r="B25" i="41"/>
  <c r="A22" i="31"/>
  <c r="H21" i="31"/>
  <c r="B21" i="31"/>
  <c r="W23" i="44" l="1"/>
  <c r="X22" i="44"/>
  <c r="I27" i="44"/>
  <c r="H28" i="44"/>
  <c r="T24" i="44"/>
  <c r="U23" i="44"/>
  <c r="B31" i="44"/>
  <c r="C30" i="44"/>
  <c r="Q25" i="44"/>
  <c r="R24" i="44"/>
  <c r="AI19" i="44"/>
  <c r="AJ18" i="44"/>
  <c r="AA21" i="44"/>
  <c r="Z22" i="44"/>
  <c r="AD20" i="44"/>
  <c r="AC21" i="44"/>
  <c r="N26" i="44"/>
  <c r="O25" i="44"/>
  <c r="K27" i="44"/>
  <c r="L26" i="44"/>
  <c r="AG19" i="44"/>
  <c r="AF20" i="44"/>
  <c r="F28" i="44"/>
  <c r="E29" i="44"/>
  <c r="A21" i="28"/>
  <c r="H20" i="28"/>
  <c r="B20" i="28"/>
  <c r="B26" i="39"/>
  <c r="A27" i="39"/>
  <c r="H26" i="39"/>
  <c r="A28" i="38"/>
  <c r="H27" i="38"/>
  <c r="B27" i="38"/>
  <c r="A29" i="37"/>
  <c r="B28" i="37"/>
  <c r="H28" i="37"/>
  <c r="I28" i="37" s="1"/>
  <c r="A28" i="36"/>
  <c r="H27" i="36"/>
  <c r="B27" i="36"/>
  <c r="B26" i="35"/>
  <c r="A27" i="35"/>
  <c r="H26" i="35"/>
  <c r="I26" i="35" s="1"/>
  <c r="B26" i="34"/>
  <c r="A27" i="34"/>
  <c r="H26" i="34"/>
  <c r="I26" i="34" s="1"/>
  <c r="A28" i="33"/>
  <c r="H27" i="33"/>
  <c r="I27" i="33" s="1"/>
  <c r="B27" i="33"/>
  <c r="B26" i="32"/>
  <c r="A27" i="32"/>
  <c r="H26" i="32"/>
  <c r="B26" i="30"/>
  <c r="A27" i="30"/>
  <c r="H26" i="30"/>
  <c r="B26" i="41"/>
  <c r="A27" i="41"/>
  <c r="H26" i="41"/>
  <c r="A23" i="31"/>
  <c r="H22" i="31"/>
  <c r="B22" i="31"/>
  <c r="C31" i="44" l="1"/>
  <c r="B32" i="44"/>
  <c r="AF21" i="44"/>
  <c r="AG20" i="44"/>
  <c r="Z23" i="44"/>
  <c r="AA22" i="44"/>
  <c r="U24" i="44"/>
  <c r="T25" i="44"/>
  <c r="E30" i="44"/>
  <c r="F29" i="44"/>
  <c r="AC22" i="44"/>
  <c r="AD21" i="44"/>
  <c r="H29" i="44"/>
  <c r="I28" i="44"/>
  <c r="K28" i="44"/>
  <c r="L27" i="44"/>
  <c r="AI20" i="44"/>
  <c r="AJ19" i="44"/>
  <c r="O26" i="44"/>
  <c r="N27" i="44"/>
  <c r="R25" i="44"/>
  <c r="Q26" i="44"/>
  <c r="W24" i="44"/>
  <c r="X23" i="44"/>
  <c r="A22" i="28"/>
  <c r="H21" i="28"/>
  <c r="B21" i="28"/>
  <c r="H27" i="39"/>
  <c r="B27" i="39"/>
  <c r="A28" i="39"/>
  <c r="B28" i="38"/>
  <c r="H28" i="38"/>
  <c r="A29" i="38"/>
  <c r="A30" i="37"/>
  <c r="B29" i="37"/>
  <c r="H29" i="37"/>
  <c r="I29" i="37" s="1"/>
  <c r="B28" i="36"/>
  <c r="H28" i="36"/>
  <c r="A29" i="36"/>
  <c r="H27" i="35"/>
  <c r="I27" i="35" s="1"/>
  <c r="A28" i="35"/>
  <c r="B27" i="35"/>
  <c r="H27" i="34"/>
  <c r="A28" i="34"/>
  <c r="B27" i="34"/>
  <c r="B28" i="33"/>
  <c r="H28" i="33"/>
  <c r="I28" i="33" s="1"/>
  <c r="A29" i="33"/>
  <c r="H27" i="32"/>
  <c r="I27" i="32" s="1"/>
  <c r="B27" i="32"/>
  <c r="A28" i="32"/>
  <c r="A28" i="30"/>
  <c r="H27" i="30"/>
  <c r="B27" i="30"/>
  <c r="H27" i="41"/>
  <c r="B27" i="41"/>
  <c r="A28" i="41"/>
  <c r="A24" i="31"/>
  <c r="H23" i="31"/>
  <c r="B23" i="31"/>
  <c r="T26" i="44" l="1"/>
  <c r="U25" i="44"/>
  <c r="W25" i="44"/>
  <c r="X24" i="44"/>
  <c r="K29" i="44"/>
  <c r="L28" i="44"/>
  <c r="Q27" i="44"/>
  <c r="R26" i="44"/>
  <c r="I29" i="44"/>
  <c r="H30" i="44"/>
  <c r="AA23" i="44"/>
  <c r="Z24" i="44"/>
  <c r="N28" i="44"/>
  <c r="O27" i="44"/>
  <c r="AD22" i="44"/>
  <c r="AC23" i="44"/>
  <c r="AG21" i="44"/>
  <c r="AF22" i="44"/>
  <c r="B33" i="44"/>
  <c r="C32" i="44"/>
  <c r="AI21" i="44"/>
  <c r="AJ20" i="44"/>
  <c r="F30" i="44"/>
  <c r="E31" i="44"/>
  <c r="A23" i="28"/>
  <c r="H22" i="28"/>
  <c r="B22" i="28"/>
  <c r="B28" i="39"/>
  <c r="A29" i="39"/>
  <c r="H28" i="39"/>
  <c r="I28" i="39" s="1"/>
  <c r="A30" i="38"/>
  <c r="H29" i="38"/>
  <c r="B29" i="38"/>
  <c r="A31" i="37"/>
  <c r="B30" i="37"/>
  <c r="H30" i="37"/>
  <c r="I30" i="37" s="1"/>
  <c r="A30" i="36"/>
  <c r="H29" i="36"/>
  <c r="B29" i="36"/>
  <c r="A29" i="35"/>
  <c r="B28" i="35"/>
  <c r="H28" i="35"/>
  <c r="I28" i="35" s="1"/>
  <c r="B28" i="34"/>
  <c r="A29" i="34"/>
  <c r="H28" i="34"/>
  <c r="I28" i="34" s="1"/>
  <c r="A30" i="33"/>
  <c r="H29" i="33"/>
  <c r="B29" i="33"/>
  <c r="A29" i="32"/>
  <c r="H28" i="32"/>
  <c r="I28" i="32" s="1"/>
  <c r="B28" i="32"/>
  <c r="A29" i="30"/>
  <c r="H28" i="30"/>
  <c r="I28" i="30" s="1"/>
  <c r="B28" i="30"/>
  <c r="A29" i="41"/>
  <c r="H28" i="41"/>
  <c r="I28" i="41" s="1"/>
  <c r="B28" i="41"/>
  <c r="A25" i="31"/>
  <c r="H24" i="31"/>
  <c r="B24" i="31"/>
  <c r="R27" i="44" l="1"/>
  <c r="Q28" i="44"/>
  <c r="AI22" i="44"/>
  <c r="AJ21" i="44"/>
  <c r="O28" i="44"/>
  <c r="N29" i="44"/>
  <c r="K30" i="44"/>
  <c r="L29" i="44"/>
  <c r="Z25" i="44"/>
  <c r="AA24" i="44"/>
  <c r="W26" i="44"/>
  <c r="X25" i="44"/>
  <c r="E32" i="44"/>
  <c r="F32" i="44" s="1"/>
  <c r="F31" i="44"/>
  <c r="B34" i="44"/>
  <c r="C34" i="44" s="1"/>
  <c r="C33" i="44"/>
  <c r="AF23" i="44"/>
  <c r="AG22" i="44"/>
  <c r="H31" i="44"/>
  <c r="I30" i="44"/>
  <c r="AC24" i="44"/>
  <c r="AD23" i="44"/>
  <c r="U26" i="44"/>
  <c r="T27" i="44"/>
  <c r="A24" i="28"/>
  <c r="H23" i="28"/>
  <c r="B23" i="28"/>
  <c r="H29" i="39"/>
  <c r="I29" i="39" s="1"/>
  <c r="B29" i="39"/>
  <c r="A30" i="39"/>
  <c r="A31" i="38"/>
  <c r="B30" i="38"/>
  <c r="H30" i="38"/>
  <c r="A32" i="37"/>
  <c r="H31" i="37"/>
  <c r="I31" i="37" s="1"/>
  <c r="B31" i="37"/>
  <c r="A31" i="36"/>
  <c r="B30" i="36"/>
  <c r="H30" i="36"/>
  <c r="I30" i="36" s="1"/>
  <c r="B29" i="35"/>
  <c r="H29" i="35"/>
  <c r="I29" i="35" s="1"/>
  <c r="A30" i="35"/>
  <c r="H29" i="34"/>
  <c r="I29" i="34" s="1"/>
  <c r="B29" i="34"/>
  <c r="A30" i="34"/>
  <c r="A31" i="33"/>
  <c r="H30" i="33"/>
  <c r="B30" i="33"/>
  <c r="B29" i="32"/>
  <c r="H29" i="32"/>
  <c r="I29" i="32" s="1"/>
  <c r="A30" i="32"/>
  <c r="H29" i="30"/>
  <c r="I29" i="30" s="1"/>
  <c r="B29" i="30"/>
  <c r="A30" i="30"/>
  <c r="B29" i="41"/>
  <c r="A30" i="41"/>
  <c r="H29" i="41"/>
  <c r="I29" i="41" s="1"/>
  <c r="A26" i="31"/>
  <c r="H25" i="31"/>
  <c r="B25" i="31"/>
  <c r="K31" i="44" l="1"/>
  <c r="L30" i="44"/>
  <c r="T28" i="44"/>
  <c r="U27" i="44"/>
  <c r="N30" i="44"/>
  <c r="O29" i="44"/>
  <c r="I31" i="44"/>
  <c r="H32" i="44"/>
  <c r="W27" i="44"/>
  <c r="X26" i="44"/>
  <c r="AI23" i="44"/>
  <c r="AJ22" i="44"/>
  <c r="AD24" i="44"/>
  <c r="AC25" i="44"/>
  <c r="Q29" i="44"/>
  <c r="R28" i="44"/>
  <c r="AG23" i="44"/>
  <c r="AF24" i="44"/>
  <c r="AA25" i="44"/>
  <c r="Z26" i="44"/>
  <c r="A25" i="28"/>
  <c r="H24" i="28"/>
  <c r="B24" i="28"/>
  <c r="A31" i="39"/>
  <c r="H30" i="39"/>
  <c r="I30" i="39" s="1"/>
  <c r="B30" i="39"/>
  <c r="H31" i="38"/>
  <c r="B31" i="38"/>
  <c r="A32" i="38"/>
  <c r="H32" i="37"/>
  <c r="I32" i="37" s="1"/>
  <c r="B32" i="37"/>
  <c r="A33" i="37"/>
  <c r="H31" i="36"/>
  <c r="I31" i="36" s="1"/>
  <c r="B31" i="36"/>
  <c r="A32" i="36"/>
  <c r="A31" i="35"/>
  <c r="H30" i="35"/>
  <c r="I30" i="35" s="1"/>
  <c r="B30" i="35"/>
  <c r="A31" i="34"/>
  <c r="H30" i="34"/>
  <c r="I30" i="34" s="1"/>
  <c r="B30" i="34"/>
  <c r="H31" i="33"/>
  <c r="I31" i="33" s="1"/>
  <c r="B31" i="33"/>
  <c r="A32" i="33"/>
  <c r="A31" i="32"/>
  <c r="H30" i="32"/>
  <c r="I30" i="32" s="1"/>
  <c r="B30" i="32"/>
  <c r="A31" i="30"/>
  <c r="H30" i="30"/>
  <c r="I30" i="30" s="1"/>
  <c r="B30" i="30"/>
  <c r="A31" i="41"/>
  <c r="H30" i="41"/>
  <c r="I30" i="41" s="1"/>
  <c r="B30" i="41"/>
  <c r="A27" i="31"/>
  <c r="H26" i="31"/>
  <c r="B26" i="31"/>
  <c r="R29" i="44" l="1"/>
  <c r="Q30" i="44"/>
  <c r="AC26" i="44"/>
  <c r="AD25" i="44"/>
  <c r="H33" i="44"/>
  <c r="I32" i="44"/>
  <c r="O30" i="44"/>
  <c r="N31" i="44"/>
  <c r="Z27" i="44"/>
  <c r="AA26" i="44"/>
  <c r="AI24" i="44"/>
  <c r="AJ23" i="44"/>
  <c r="U28" i="44"/>
  <c r="T29" i="44"/>
  <c r="AF25" i="44"/>
  <c r="AG24" i="44"/>
  <c r="W28" i="44"/>
  <c r="X27" i="44"/>
  <c r="K32" i="44"/>
  <c r="L31" i="44"/>
  <c r="A26" i="28"/>
  <c r="H25" i="28"/>
  <c r="B25" i="28"/>
  <c r="A32" i="39"/>
  <c r="B31" i="39"/>
  <c r="H31" i="39"/>
  <c r="I31" i="39" s="1"/>
  <c r="A33" i="38"/>
  <c r="H32" i="38"/>
  <c r="B32" i="38"/>
  <c r="A34" i="37"/>
  <c r="H33" i="37"/>
  <c r="B33" i="37"/>
  <c r="A33" i="36"/>
  <c r="H32" i="36"/>
  <c r="B32" i="36"/>
  <c r="B31" i="35"/>
  <c r="A32" i="35"/>
  <c r="H31" i="35"/>
  <c r="I31" i="35" s="1"/>
  <c r="A32" i="34"/>
  <c r="B31" i="34"/>
  <c r="H31" i="34"/>
  <c r="I31" i="34" s="1"/>
  <c r="A33" i="33"/>
  <c r="H32" i="33"/>
  <c r="I32" i="33" s="1"/>
  <c r="B32" i="33"/>
  <c r="B31" i="32"/>
  <c r="A32" i="32"/>
  <c r="H31" i="32"/>
  <c r="I31" i="32" s="1"/>
  <c r="A32" i="30"/>
  <c r="H31" i="30"/>
  <c r="I31" i="30" s="1"/>
  <c r="B31" i="30"/>
  <c r="A32" i="41"/>
  <c r="H31" i="41"/>
  <c r="I31" i="41" s="1"/>
  <c r="B31" i="41"/>
  <c r="A28" i="31"/>
  <c r="H27" i="31"/>
  <c r="B27" i="31"/>
  <c r="AG25" i="44" l="1"/>
  <c r="AF26" i="44"/>
  <c r="T30" i="44"/>
  <c r="U29" i="44"/>
  <c r="N32" i="44"/>
  <c r="O31" i="44"/>
  <c r="I33" i="44"/>
  <c r="H34" i="44"/>
  <c r="I34" i="44" s="1"/>
  <c r="K33" i="44"/>
  <c r="L32" i="44"/>
  <c r="AI25" i="44"/>
  <c r="AJ24" i="44"/>
  <c r="AD26" i="44"/>
  <c r="AC27" i="44"/>
  <c r="Q31" i="44"/>
  <c r="R30" i="44"/>
  <c r="W29" i="44"/>
  <c r="X28" i="44"/>
  <c r="AA27" i="44"/>
  <c r="Z28" i="44"/>
  <c r="A27" i="28"/>
  <c r="H26" i="28"/>
  <c r="B26" i="28"/>
  <c r="H32" i="39"/>
  <c r="I32" i="39" s="1"/>
  <c r="A33" i="39"/>
  <c r="B32" i="39"/>
  <c r="B33" i="38"/>
  <c r="A34" i="38"/>
  <c r="H33" i="38"/>
  <c r="B34" i="37"/>
  <c r="A35" i="37"/>
  <c r="H34" i="37"/>
  <c r="B33" i="36"/>
  <c r="A34" i="36"/>
  <c r="H33" i="36"/>
  <c r="I33" i="36" s="1"/>
  <c r="H32" i="35"/>
  <c r="I32" i="35" s="1"/>
  <c r="B32" i="35"/>
  <c r="A33" i="35"/>
  <c r="H32" i="34"/>
  <c r="I32" i="34" s="1"/>
  <c r="B32" i="34"/>
  <c r="A33" i="34"/>
  <c r="B33" i="33"/>
  <c r="A34" i="33"/>
  <c r="H33" i="33"/>
  <c r="I33" i="33" s="1"/>
  <c r="H32" i="32"/>
  <c r="I32" i="32" s="1"/>
  <c r="B32" i="32"/>
  <c r="A33" i="32"/>
  <c r="H32" i="30"/>
  <c r="I32" i="30" s="1"/>
  <c r="B32" i="30"/>
  <c r="A33" i="30"/>
  <c r="H32" i="41"/>
  <c r="I32" i="41" s="1"/>
  <c r="B32" i="41"/>
  <c r="A33" i="41"/>
  <c r="A29" i="31"/>
  <c r="H28" i="31"/>
  <c r="B28" i="31"/>
  <c r="AC28" i="44" l="1"/>
  <c r="AD27" i="44"/>
  <c r="R31" i="44"/>
  <c r="Q32" i="44"/>
  <c r="N33" i="44"/>
  <c r="O32" i="44"/>
  <c r="AI26" i="44"/>
  <c r="AJ25" i="44"/>
  <c r="U30" i="44"/>
  <c r="T31" i="44"/>
  <c r="Z29" i="44"/>
  <c r="AA28" i="44"/>
  <c r="AF27" i="44"/>
  <c r="AG26" i="44"/>
  <c r="W30" i="44"/>
  <c r="X29" i="44"/>
  <c r="K34" i="44"/>
  <c r="L33" i="44"/>
  <c r="A28" i="28"/>
  <c r="H27" i="28"/>
  <c r="B27" i="28"/>
  <c r="A34" i="39"/>
  <c r="H33" i="39"/>
  <c r="B33" i="39"/>
  <c r="H34" i="38"/>
  <c r="B34" i="38"/>
  <c r="H35" i="37"/>
  <c r="I35" i="37" s="1"/>
  <c r="B35" i="37"/>
  <c r="H34" i="36"/>
  <c r="I34" i="36" s="1"/>
  <c r="B34" i="36"/>
  <c r="A34" i="35"/>
  <c r="H33" i="35"/>
  <c r="I33" i="35" s="1"/>
  <c r="B33" i="35"/>
  <c r="A34" i="34"/>
  <c r="H33" i="34"/>
  <c r="I33" i="34" s="1"/>
  <c r="B33" i="34"/>
  <c r="H34" i="33"/>
  <c r="I34" i="33" s="1"/>
  <c r="B34" i="33"/>
  <c r="A34" i="32"/>
  <c r="H33" i="32"/>
  <c r="B33" i="32"/>
  <c r="A34" i="30"/>
  <c r="H33" i="30"/>
  <c r="B33" i="30"/>
  <c r="H33" i="41"/>
  <c r="B33" i="41"/>
  <c r="A30" i="31"/>
  <c r="H29" i="31"/>
  <c r="B29" i="31"/>
  <c r="W31" i="44" l="1"/>
  <c r="X30" i="44"/>
  <c r="AI27" i="44"/>
  <c r="AJ26" i="44"/>
  <c r="AG27" i="44"/>
  <c r="AF28" i="44"/>
  <c r="N34" i="44"/>
  <c r="O34" i="44" s="1"/>
  <c r="O33" i="44"/>
  <c r="R32" i="44"/>
  <c r="Q33" i="44"/>
  <c r="T32" i="44"/>
  <c r="U31" i="44"/>
  <c r="AA29" i="44"/>
  <c r="Z30" i="44"/>
  <c r="AD28" i="44"/>
  <c r="AC29" i="44"/>
  <c r="A29" i="28"/>
  <c r="H28" i="28"/>
  <c r="B28" i="28"/>
  <c r="B34" i="39"/>
  <c r="H34" i="39"/>
  <c r="A35" i="39"/>
  <c r="B34" i="35"/>
  <c r="A35" i="35"/>
  <c r="H34" i="35"/>
  <c r="I34" i="35" s="1"/>
  <c r="B34" i="34"/>
  <c r="A35" i="34"/>
  <c r="H34" i="34"/>
  <c r="B34" i="32"/>
  <c r="A35" i="32"/>
  <c r="H34" i="32"/>
  <c r="I34" i="32" s="1"/>
  <c r="B34" i="30"/>
  <c r="A35" i="30"/>
  <c r="H34" i="30"/>
  <c r="A31" i="31"/>
  <c r="H30" i="31"/>
  <c r="B30" i="31"/>
  <c r="Z31" i="44" l="1"/>
  <c r="AA30" i="44"/>
  <c r="AF29" i="44"/>
  <c r="AG28" i="44"/>
  <c r="AC30" i="44"/>
  <c r="AD29" i="44"/>
  <c r="T33" i="44"/>
  <c r="U32" i="44"/>
  <c r="AI28" i="44"/>
  <c r="AJ27" i="44"/>
  <c r="R33" i="44"/>
  <c r="Q34" i="44"/>
  <c r="W32" i="44"/>
  <c r="X31" i="44"/>
  <c r="A30" i="28"/>
  <c r="H29" i="28"/>
  <c r="B29" i="28"/>
  <c r="H35" i="39"/>
  <c r="I35" i="39" s="1"/>
  <c r="B35" i="39"/>
  <c r="H35" i="35"/>
  <c r="I35" i="35" s="1"/>
  <c r="B35" i="35"/>
  <c r="H35" i="34"/>
  <c r="I35" i="34" s="1"/>
  <c r="B35" i="34"/>
  <c r="H35" i="32"/>
  <c r="I35" i="32" s="1"/>
  <c r="B35" i="32"/>
  <c r="H35" i="30"/>
  <c r="I35" i="30" s="1"/>
  <c r="B35" i="30"/>
  <c r="A32" i="31"/>
  <c r="H31" i="31"/>
  <c r="B31" i="31"/>
  <c r="U33" i="44" l="1"/>
  <c r="T34" i="44"/>
  <c r="U34" i="44" s="1"/>
  <c r="W33" i="44"/>
  <c r="X32" i="44"/>
  <c r="AD30" i="44"/>
  <c r="AC31" i="44"/>
  <c r="AG29" i="44"/>
  <c r="AF30" i="44"/>
  <c r="AI29" i="44"/>
  <c r="AJ28" i="44"/>
  <c r="AA31" i="44"/>
  <c r="Z32" i="44"/>
  <c r="A31" i="28"/>
  <c r="H30" i="28"/>
  <c r="B30" i="28"/>
  <c r="A33" i="31"/>
  <c r="H32" i="31"/>
  <c r="B32" i="31"/>
  <c r="AI30" i="44" l="1"/>
  <c r="AJ29" i="44"/>
  <c r="AF31" i="44"/>
  <c r="AG30" i="44"/>
  <c r="AC32" i="44"/>
  <c r="AD31" i="44"/>
  <c r="W34" i="44"/>
  <c r="X34" i="44" s="1"/>
  <c r="X33" i="44"/>
  <c r="Z33" i="44"/>
  <c r="AA32" i="44"/>
  <c r="A32" i="28"/>
  <c r="H31" i="28"/>
  <c r="B31" i="28"/>
  <c r="A34" i="31"/>
  <c r="H33" i="31"/>
  <c r="B33" i="31"/>
  <c r="AC33" i="44" l="1"/>
  <c r="AD32" i="44"/>
  <c r="AG31" i="44"/>
  <c r="AF32" i="44"/>
  <c r="AA33" i="44"/>
  <c r="Z34" i="44"/>
  <c r="AI31" i="44"/>
  <c r="AJ30" i="44"/>
  <c r="A33" i="28"/>
  <c r="H32" i="28"/>
  <c r="B32" i="28"/>
  <c r="H34" i="31"/>
  <c r="B34" i="31"/>
  <c r="AI32" i="44" l="1"/>
  <c r="AJ31" i="44"/>
  <c r="AF33" i="44"/>
  <c r="AG32" i="44"/>
  <c r="AD33" i="44"/>
  <c r="AC34" i="44"/>
  <c r="AD34" i="44" s="1"/>
  <c r="A34" i="28"/>
  <c r="H33" i="28"/>
  <c r="B33" i="28"/>
  <c r="AF34" i="44" l="1"/>
  <c r="AG33" i="44"/>
  <c r="AI33" i="44"/>
  <c r="AJ32" i="44"/>
  <c r="A35" i="28"/>
  <c r="H34" i="28"/>
  <c r="B34" i="28"/>
  <c r="AI34" i="44" l="1"/>
  <c r="AJ34" i="44" s="1"/>
  <c r="AJ33" i="44"/>
  <c r="H35" i="28"/>
  <c r="B35" i="28"/>
</calcChain>
</file>

<file path=xl/sharedStrings.xml><?xml version="1.0" encoding="utf-8"?>
<sst xmlns="http://schemas.openxmlformats.org/spreadsheetml/2006/main" count="264" uniqueCount="44">
  <si>
    <t>Début</t>
  </si>
  <si>
    <t>Fin</t>
  </si>
  <si>
    <t>TOTAL
JOURNEE</t>
  </si>
  <si>
    <t>Matin</t>
  </si>
  <si>
    <t>Après-midi</t>
  </si>
  <si>
    <t>BASE</t>
  </si>
  <si>
    <r>
      <t xml:space="preserve">ECART
</t>
    </r>
    <r>
      <rPr>
        <b/>
        <sz val="12"/>
        <color rgb="FF00B050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/ </t>
    </r>
    <r>
      <rPr>
        <b/>
        <sz val="12"/>
        <color rgb="FFFF0000"/>
        <rFont val="Calibri"/>
        <family val="2"/>
        <scheme val="minor"/>
      </rPr>
      <t>-</t>
    </r>
  </si>
  <si>
    <t>Année</t>
  </si>
  <si>
    <t>Date</t>
  </si>
  <si>
    <t>Semaines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</si>
  <si>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</si>
  <si>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</si>
  <si>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</si>
  <si>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</si>
  <si>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</si>
  <si>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</si>
  <si>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</si>
  <si>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</si>
  <si>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</si>
  <si>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</si>
  <si>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</si>
  <si>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</si>
  <si>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Heures du mois</t>
  </si>
  <si>
    <t>Férié</t>
  </si>
  <si>
    <t>CP</t>
  </si>
  <si>
    <t>Légende</t>
  </si>
  <si>
    <t>Accident travail</t>
  </si>
  <si>
    <t>Congé payé</t>
  </si>
  <si>
    <t>Arrêt maladie</t>
  </si>
  <si>
    <t>Formation</t>
  </si>
  <si>
    <t>Jours fériés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</si>
  <si>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</si>
  <si>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</si>
  <si>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</si>
  <si>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</si>
  <si>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</si>
  <si>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</si>
  <si>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</si>
  <si>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</si>
  <si>
    <t>Toussaint</t>
  </si>
  <si>
    <t>Armistice 1918</t>
  </si>
  <si>
    <t>Noël</t>
  </si>
  <si>
    <t xml:space="preserve">Calendrier </t>
  </si>
  <si>
    <t>Pâques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</si>
</sst>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h]:mm"/>
    <numFmt numFmtId="165" formatCode="[$-40C]ddd\ dd/mm/yy"/>
    <numFmt numFmtId="166" formatCode="d"/>
    <numFmt numFmtId="167" formatCode="dddd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rgb="FF1A1A1A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 applyProtection="1">
      <alignment horizontal="center" vertical="center"/>
    </xf>
    <xf numFmtId="0" fontId="0" fillId="0" borderId="0" xfId="0"/>
    <xf numFmtId="165" fontId="0" fillId="0" borderId="1" xfId="0" applyNumberFormat="1" applyBorder="1" applyAlignment="1">
      <alignment horizontal="left" vertical="center"/>
    </xf>
    <xf numFmtId="0" fontId="0" fillId="0" borderId="1" xfId="0" applyBorder="1"/>
    <xf numFmtId="20" fontId="1" fillId="0" borderId="1" xfId="0" applyNumberFormat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20" fontId="0" fillId="0" borderId="1" xfId="0" applyNumberFormat="1" applyBorder="1" applyAlignment="1" applyProtection="1">
      <alignment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2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1" xfId="0" applyFont="1" applyFill="1" applyBorder="1" applyAlignment="1">
      <alignment horizontal="center" vertical="center"/>
    </xf>
    <xf numFmtId="0" fontId="12" fillId="9" borderId="0" xfId="1" applyFill="1" applyProtection="1">
      <protection locked="0"/>
    </xf>
    <xf numFmtId="166" fontId="12" fillId="9" borderId="15" xfId="1" applyNumberFormat="1" applyFill="1" applyBorder="1" applyAlignment="1" applyProtection="1">
      <alignment horizontal="center" vertical="center"/>
      <protection hidden="1"/>
    </xf>
    <xf numFmtId="167" fontId="12" fillId="9" borderId="16" xfId="1" applyNumberFormat="1" applyFill="1" applyBorder="1" applyAlignment="1" applyProtection="1">
      <alignment horizontal="center" vertical="center"/>
      <protection hidden="1"/>
    </xf>
    <xf numFmtId="166" fontId="12" fillId="9" borderId="17" xfId="1" applyNumberFormat="1" applyFill="1" applyBorder="1" applyAlignment="1" applyProtection="1">
      <alignment horizontal="center" vertical="center"/>
      <protection hidden="1"/>
    </xf>
    <xf numFmtId="166" fontId="12" fillId="9" borderId="18" xfId="1" applyNumberFormat="1" applyFill="1" applyBorder="1" applyAlignment="1" applyProtection="1">
      <alignment horizontal="center" vertical="center"/>
      <protection hidden="1"/>
    </xf>
    <xf numFmtId="167" fontId="12" fillId="9" borderId="19" xfId="1" applyNumberFormat="1" applyFill="1" applyBorder="1" applyAlignment="1" applyProtection="1">
      <alignment horizontal="center" vertical="center"/>
      <protection hidden="1"/>
    </xf>
    <xf numFmtId="166" fontId="12" fillId="9" borderId="20" xfId="1" applyNumberFormat="1" applyFill="1" applyBorder="1" applyAlignment="1" applyProtection="1">
      <alignment horizontal="center" vertical="center"/>
      <protection hidden="1"/>
    </xf>
    <xf numFmtId="167" fontId="12" fillId="9" borderId="21" xfId="1" applyNumberFormat="1" applyFill="1" applyBorder="1" applyAlignment="1" applyProtection="1">
      <alignment horizontal="center" vertical="center"/>
      <protection hidden="1"/>
    </xf>
    <xf numFmtId="166" fontId="12" fillId="9" borderId="22" xfId="1" applyNumberFormat="1" applyFill="1" applyBorder="1" applyAlignment="1" applyProtection="1">
      <alignment horizontal="center" vertical="center"/>
      <protection hidden="1"/>
    </xf>
    <xf numFmtId="0" fontId="14" fillId="0" borderId="2" xfId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4" fontId="17" fillId="11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9" fillId="9" borderId="1" xfId="1" applyFont="1" applyFill="1" applyBorder="1" applyAlignment="1" applyProtection="1">
      <alignment horizontal="center" vertical="center"/>
      <protection locked="0"/>
    </xf>
    <xf numFmtId="0" fontId="19" fillId="9" borderId="10" xfId="1" applyFont="1" applyFill="1" applyBorder="1" applyAlignment="1" applyProtection="1">
      <alignment horizontal="center" vertical="center"/>
      <protection locked="0"/>
    </xf>
    <xf numFmtId="0" fontId="19" fillId="9" borderId="24" xfId="1" applyFont="1" applyFill="1" applyBorder="1" applyAlignment="1" applyProtection="1">
      <alignment horizontal="center" vertical="center"/>
      <protection locked="0"/>
    </xf>
    <xf numFmtId="0" fontId="19" fillId="9" borderId="28" xfId="1" applyFont="1" applyFill="1" applyBorder="1" applyAlignment="1" applyProtection="1">
      <alignment horizontal="center" vertical="center"/>
      <protection locked="0"/>
    </xf>
    <xf numFmtId="166" fontId="12" fillId="0" borderId="29" xfId="1" applyNumberFormat="1" applyFill="1" applyBorder="1" applyAlignment="1" applyProtection="1">
      <alignment vertical="center"/>
      <protection hidden="1"/>
    </xf>
    <xf numFmtId="166" fontId="12" fillId="0" borderId="30" xfId="1" applyNumberFormat="1" applyFill="1" applyBorder="1" applyAlignment="1" applyProtection="1">
      <alignment vertical="center"/>
      <protection hidden="1"/>
    </xf>
    <xf numFmtId="166" fontId="12" fillId="0" borderId="31" xfId="1" applyNumberFormat="1" applyFill="1" applyBorder="1" applyAlignment="1" applyProtection="1">
      <alignment vertical="center"/>
      <protection hidden="1"/>
    </xf>
    <xf numFmtId="166" fontId="12" fillId="9" borderId="32" xfId="1" applyNumberFormat="1" applyFill="1" applyBorder="1" applyAlignment="1" applyProtection="1">
      <alignment horizontal="center" vertical="center"/>
      <protection hidden="1"/>
    </xf>
    <xf numFmtId="167" fontId="12" fillId="9" borderId="33" xfId="1" applyNumberFormat="1" applyFill="1" applyBorder="1" applyAlignment="1" applyProtection="1">
      <alignment horizontal="center" vertical="center"/>
      <protection hidden="1"/>
    </xf>
    <xf numFmtId="0" fontId="19" fillId="9" borderId="34" xfId="1" applyFont="1" applyFill="1" applyBorder="1" applyAlignment="1" applyProtection="1">
      <alignment horizontal="center" vertical="center"/>
      <protection locked="0"/>
    </xf>
    <xf numFmtId="166" fontId="12" fillId="9" borderId="35" xfId="1" applyNumberFormat="1" applyFill="1" applyBorder="1" applyAlignment="1" applyProtection="1">
      <alignment horizontal="center" vertical="center"/>
      <protection hidden="1"/>
    </xf>
    <xf numFmtId="0" fontId="15" fillId="10" borderId="14" xfId="1" applyFont="1" applyFill="1" applyBorder="1" applyAlignment="1" applyProtection="1">
      <alignment horizontal="center" vertical="center"/>
      <protection hidden="1"/>
    </xf>
    <xf numFmtId="166" fontId="12" fillId="0" borderId="3" xfId="1" applyNumberFormat="1" applyFill="1" applyBorder="1" applyAlignment="1" applyProtection="1">
      <alignment horizontal="center" vertical="center"/>
      <protection hidden="1"/>
    </xf>
    <xf numFmtId="166" fontId="12" fillId="0" borderId="2" xfId="1" applyNumberFormat="1" applyFill="1" applyBorder="1" applyAlignment="1" applyProtection="1">
      <alignment horizontal="center" vertical="center"/>
      <protection hidden="1"/>
    </xf>
    <xf numFmtId="166" fontId="12" fillId="0" borderId="4" xfId="1" applyNumberFormat="1" applyFill="1" applyBorder="1" applyAlignment="1" applyProtection="1">
      <alignment horizontal="center" vertical="center"/>
      <protection hidden="1"/>
    </xf>
    <xf numFmtId="166" fontId="12" fillId="0" borderId="25" xfId="1" applyNumberFormat="1" applyFill="1" applyBorder="1" applyAlignment="1" applyProtection="1">
      <alignment horizontal="center" vertical="center"/>
      <protection hidden="1"/>
    </xf>
    <xf numFmtId="166" fontId="12" fillId="0" borderId="26" xfId="1" applyNumberFormat="1" applyFill="1" applyBorder="1" applyAlignment="1" applyProtection="1">
      <alignment horizontal="center" vertical="center"/>
      <protection hidden="1"/>
    </xf>
    <xf numFmtId="166" fontId="12" fillId="0" borderId="27" xfId="1" applyNumberFormat="1" applyFill="1" applyBorder="1" applyAlignment="1" applyProtection="1">
      <alignment horizontal="center" vertical="center"/>
      <protection hidden="1"/>
    </xf>
    <xf numFmtId="0" fontId="13" fillId="9" borderId="23" xfId="1" applyFont="1" applyFill="1" applyBorder="1" applyAlignment="1" applyProtection="1">
      <alignment horizontal="center" vertical="center"/>
      <protection hidden="1"/>
    </xf>
    <xf numFmtId="0" fontId="13" fillId="9" borderId="8" xfId="1" applyFont="1" applyFill="1" applyBorder="1" applyAlignment="1" applyProtection="1">
      <alignment horizontal="center" vertical="center"/>
      <protection hidden="1"/>
    </xf>
    <xf numFmtId="0" fontId="13" fillId="9" borderId="13" xfId="1" applyFont="1" applyFill="1" applyBorder="1" applyAlignment="1" applyProtection="1">
      <alignment horizontal="center" vertical="center"/>
      <protection hidden="1"/>
    </xf>
    <xf numFmtId="0" fontId="16" fillId="9" borderId="0" xfId="1" applyFont="1" applyFill="1" applyBorder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>
      <alignment horizontal="center" vertical="center" textRotation="90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109"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numFmt numFmtId="168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9" formatCode="\+[h]:mm"/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4"/>
        </patternFill>
      </fill>
    </dxf>
    <dxf>
      <font>
        <color theme="0"/>
      </font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609600</xdr:colOff>
          <xdr:row>0</xdr:row>
          <xdr:rowOff>68580</xdr:rowOff>
        </xdr:from>
        <xdr:to>
          <xdr:col>9</xdr:col>
          <xdr:colOff>762000</xdr:colOff>
          <xdr:row>1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RàZ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</xdr:colOff>
          <xdr:row>6</xdr:row>
          <xdr:rowOff>45720</xdr:rowOff>
        </xdr:from>
        <xdr:to>
          <xdr:col>12</xdr:col>
          <xdr:colOff>891540</xdr:colOff>
          <xdr:row>8</xdr:row>
          <xdr:rowOff>60960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9" tint="-0.249977111117893"/>
    <pageSetUpPr fitToPage="1"/>
  </sheetPr>
  <dimension ref="A2:AK35"/>
  <sheetViews>
    <sheetView showGridLines="0" showZeros="0" zoomScaleNormal="100" workbookViewId="0">
      <selection activeCell="AB6" sqref="AB6"/>
    </sheetView>
  </sheetViews>
  <sheetFormatPr baseColWidth="10" defaultColWidth="12.44140625" defaultRowHeight="15.6" x14ac:dyDescent="0.3"/>
  <cols>
    <col min="1" max="1" width="1.44140625" style="33" customWidth="1"/>
    <col min="2" max="3" width="3.6640625" style="33" customWidth="1"/>
    <col min="4" max="4" width="9.6640625" style="33" customWidth="1"/>
    <col min="5" max="6" width="3.6640625" style="33" customWidth="1"/>
    <col min="7" max="7" width="9.6640625" style="33" customWidth="1"/>
    <col min="8" max="9" width="3.6640625" style="33" customWidth="1"/>
    <col min="10" max="10" width="9.6640625" style="33" customWidth="1"/>
    <col min="11" max="12" width="3.6640625" style="33" customWidth="1"/>
    <col min="13" max="13" width="9.6640625" style="33" customWidth="1"/>
    <col min="14" max="15" width="3.6640625" style="33" customWidth="1"/>
    <col min="16" max="16" width="9.6640625" style="33" customWidth="1"/>
    <col min="17" max="18" width="3.6640625" style="33" customWidth="1"/>
    <col min="19" max="19" width="9.6640625" style="33" customWidth="1"/>
    <col min="20" max="21" width="3.6640625" style="33" customWidth="1"/>
    <col min="22" max="22" width="9.6640625" style="33" customWidth="1"/>
    <col min="23" max="24" width="3.6640625" style="33" customWidth="1"/>
    <col min="25" max="25" width="9.6640625" style="33" customWidth="1"/>
    <col min="26" max="27" width="3.6640625" style="33" customWidth="1"/>
    <col min="28" max="28" width="9.6640625" style="33" customWidth="1"/>
    <col min="29" max="30" width="3.6640625" style="33" customWidth="1"/>
    <col min="31" max="31" width="9.6640625" style="33" customWidth="1"/>
    <col min="32" max="33" width="3.6640625" style="33" customWidth="1"/>
    <col min="34" max="34" width="9.6640625" style="33" customWidth="1"/>
    <col min="35" max="36" width="3.6640625" style="33" customWidth="1"/>
    <col min="37" max="37" width="9.6640625" style="33" customWidth="1"/>
    <col min="38" max="16384" width="12.44140625" style="33"/>
  </cols>
  <sheetData>
    <row r="2" spans="2:37" ht="30" customHeight="1" thickBot="1" x14ac:dyDescent="0.35">
      <c r="B2" s="68" t="s">
        <v>42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>
        <v>2023</v>
      </c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7"/>
    </row>
    <row r="3" spans="2:37" ht="18" customHeight="1" thickBot="1" x14ac:dyDescent="0.35">
      <c r="B3" s="59" t="str">
        <f>PROPER(TEXT(B4,"mmmm"))</f>
        <v>Janvier</v>
      </c>
      <c r="C3" s="59"/>
      <c r="D3" s="59"/>
      <c r="E3" s="59" t="str">
        <f t="shared" ref="E3" si="0">PROPER(TEXT(E4,"mmmm"))</f>
        <v>Février</v>
      </c>
      <c r="F3" s="59"/>
      <c r="G3" s="59"/>
      <c r="H3" s="59" t="str">
        <f t="shared" ref="H3" si="1">PROPER(TEXT(H4,"mmmm"))</f>
        <v>Mars</v>
      </c>
      <c r="I3" s="59"/>
      <c r="J3" s="59"/>
      <c r="K3" s="59" t="str">
        <f t="shared" ref="K3" si="2">PROPER(TEXT(K4,"mmmm"))</f>
        <v>Avril</v>
      </c>
      <c r="L3" s="59"/>
      <c r="M3" s="59"/>
      <c r="N3" s="59" t="str">
        <f t="shared" ref="N3" si="3">PROPER(TEXT(N4,"mmmm"))</f>
        <v>Mai</v>
      </c>
      <c r="O3" s="59"/>
      <c r="P3" s="59"/>
      <c r="Q3" s="59" t="str">
        <f t="shared" ref="Q3" si="4">PROPER(TEXT(Q4,"mmmm"))</f>
        <v>Juin</v>
      </c>
      <c r="R3" s="59"/>
      <c r="S3" s="59"/>
      <c r="T3" s="59" t="str">
        <f t="shared" ref="T3" si="5">PROPER(TEXT(T4,"mmmm"))</f>
        <v>Juillet</v>
      </c>
      <c r="U3" s="59"/>
      <c r="V3" s="59"/>
      <c r="W3" s="59" t="str">
        <f t="shared" ref="W3" si="6">PROPER(TEXT(W4,"mmmm"))</f>
        <v>Août</v>
      </c>
      <c r="X3" s="59"/>
      <c r="Y3" s="59"/>
      <c r="Z3" s="59" t="str">
        <f t="shared" ref="Z3" si="7">PROPER(TEXT(Z4,"mmmm"))</f>
        <v>Septembre</v>
      </c>
      <c r="AA3" s="59"/>
      <c r="AB3" s="59"/>
      <c r="AC3" s="59" t="str">
        <f t="shared" ref="AC3" si="8">PROPER(TEXT(AC4,"mmmm"))</f>
        <v>Octobre</v>
      </c>
      <c r="AD3" s="59"/>
      <c r="AE3" s="59"/>
      <c r="AF3" s="59" t="str">
        <f t="shared" ref="AF3" si="9">PROPER(TEXT(AF4,"mmmm"))</f>
        <v>Novembre</v>
      </c>
      <c r="AG3" s="59"/>
      <c r="AH3" s="59"/>
      <c r="AI3" s="59" t="str">
        <f t="shared" ref="AI3" si="10">PROPER(TEXT(AI4,"mmmm"))</f>
        <v>Décembre</v>
      </c>
      <c r="AJ3" s="59"/>
      <c r="AK3" s="59"/>
    </row>
    <row r="4" spans="2:37" ht="18" customHeight="1" x14ac:dyDescent="0.3">
      <c r="B4" s="55">
        <f>DATE(S2,1,1)</f>
        <v>44927</v>
      </c>
      <c r="C4" s="56" t="str">
        <f>LEFT(TEXT(B4,"jjjj"),1)</f>
        <v>d</v>
      </c>
      <c r="D4" s="57"/>
      <c r="E4" s="58">
        <f>EOMONTH(B4,0)+1</f>
        <v>44958</v>
      </c>
      <c r="F4" s="56" t="str">
        <f t="shared" ref="F4:F32" si="11">LEFT(TEXT(E4,"jjjj"),1)</f>
        <v>m</v>
      </c>
      <c r="G4" s="57"/>
      <c r="H4" s="58">
        <f>EOMONTH(E4,0)+1</f>
        <v>44986</v>
      </c>
      <c r="I4" s="56" t="str">
        <f t="shared" ref="I4:I34" si="12">LEFT(TEXT(H4,"jjjj"),1)</f>
        <v>m</v>
      </c>
      <c r="J4" s="57"/>
      <c r="K4" s="58">
        <f t="shared" ref="K4" si="13">EOMONTH(H4,0)+1</f>
        <v>45017</v>
      </c>
      <c r="L4" s="56" t="str">
        <f t="shared" ref="L4:L33" si="14">LEFT(TEXT(K4,"jjjj"),1)</f>
        <v>s</v>
      </c>
      <c r="M4" s="57"/>
      <c r="N4" s="58">
        <f t="shared" ref="N4" si="15">EOMONTH(K4,0)+1</f>
        <v>45047</v>
      </c>
      <c r="O4" s="56" t="str">
        <f t="shared" ref="O4:O34" si="16">LEFT(TEXT(N4,"jjjj"),1)</f>
        <v>l</v>
      </c>
      <c r="P4" s="57"/>
      <c r="Q4" s="58">
        <f t="shared" ref="Q4" si="17">EOMONTH(N4,0)+1</f>
        <v>45078</v>
      </c>
      <c r="R4" s="56" t="str">
        <f t="shared" ref="R4:R33" si="18">LEFT(TEXT(Q4,"jjjj"),1)</f>
        <v>j</v>
      </c>
      <c r="S4" s="57"/>
      <c r="T4" s="58">
        <f t="shared" ref="T4" si="19">EOMONTH(Q4,0)+1</f>
        <v>45108</v>
      </c>
      <c r="U4" s="56" t="str">
        <f t="shared" ref="U4:U34" si="20">LEFT(TEXT(T4,"jjjj"),1)</f>
        <v>s</v>
      </c>
      <c r="V4" s="57"/>
      <c r="W4" s="58">
        <f t="shared" ref="W4" si="21">EOMONTH(T4,0)+1</f>
        <v>45139</v>
      </c>
      <c r="X4" s="56" t="str">
        <f t="shared" ref="X4:X34" si="22">LEFT(TEXT(W4,"jjjj"),1)</f>
        <v>m</v>
      </c>
      <c r="Y4" s="57"/>
      <c r="Z4" s="58">
        <f t="shared" ref="Z4" si="23">EOMONTH(W4,0)+1</f>
        <v>45170</v>
      </c>
      <c r="AA4" s="56" t="str">
        <f t="shared" ref="AA4:AA33" si="24">LEFT(TEXT(Z4,"jjjj"),1)</f>
        <v>v</v>
      </c>
      <c r="AB4" s="57"/>
      <c r="AC4" s="58">
        <f t="shared" ref="AC4" si="25">EOMONTH(Z4,0)+1</f>
        <v>45200</v>
      </c>
      <c r="AD4" s="56" t="str">
        <f t="shared" ref="AD4:AD34" si="26">LEFT(TEXT(AC4,"jjjj"),1)</f>
        <v>d</v>
      </c>
      <c r="AE4" s="57"/>
      <c r="AF4" s="58">
        <f t="shared" ref="AF4" si="27">EOMONTH(AC4,0)+1</f>
        <v>45231</v>
      </c>
      <c r="AG4" s="56" t="str">
        <f t="shared" ref="AG4:AG33" si="28">LEFT(TEXT(AF4,"jjjj"),1)</f>
        <v>m</v>
      </c>
      <c r="AH4" s="57"/>
      <c r="AI4" s="58">
        <f t="shared" ref="AI4" si="29">EOMONTH(AF4,0)+1</f>
        <v>45261</v>
      </c>
      <c r="AJ4" s="56" t="str">
        <f t="shared" ref="AJ4:AJ34" si="30">LEFT(TEXT(AI4,"jjjj"),1)</f>
        <v>v</v>
      </c>
      <c r="AK4" s="57"/>
    </row>
    <row r="5" spans="2:37" ht="18" customHeight="1" x14ac:dyDescent="0.3">
      <c r="B5" s="34">
        <f>+B4+1</f>
        <v>44928</v>
      </c>
      <c r="C5" s="35" t="str">
        <f>LEFT(TEXT(B5,"jjjj"),1)</f>
        <v>l</v>
      </c>
      <c r="D5" s="48"/>
      <c r="E5" s="36">
        <f t="shared" ref="E5:E29" si="31">+E4+1</f>
        <v>44959</v>
      </c>
      <c r="F5" s="35" t="str">
        <f t="shared" si="11"/>
        <v>j</v>
      </c>
      <c r="G5" s="49"/>
      <c r="H5" s="36">
        <f>+H4+1</f>
        <v>44987</v>
      </c>
      <c r="I5" s="35" t="str">
        <f t="shared" si="12"/>
        <v>j</v>
      </c>
      <c r="J5" s="49"/>
      <c r="K5" s="36">
        <f t="shared" ref="K5:K29" si="32">+K4+1</f>
        <v>45018</v>
      </c>
      <c r="L5" s="35" t="str">
        <f t="shared" si="14"/>
        <v>d</v>
      </c>
      <c r="M5" s="48"/>
      <c r="N5" s="36">
        <f t="shared" ref="N5:N29" si="33">+N4+1</f>
        <v>45048</v>
      </c>
      <c r="O5" s="35" t="str">
        <f t="shared" si="16"/>
        <v>m</v>
      </c>
      <c r="P5" s="48"/>
      <c r="Q5" s="36">
        <f t="shared" ref="Q5:Q33" si="34">+Q4+1</f>
        <v>45079</v>
      </c>
      <c r="R5" s="35" t="str">
        <f t="shared" si="18"/>
        <v>v</v>
      </c>
      <c r="S5" s="48"/>
      <c r="T5" s="36">
        <f t="shared" ref="T5:T29" si="35">+T4+1</f>
        <v>45109</v>
      </c>
      <c r="U5" s="35" t="str">
        <f t="shared" si="20"/>
        <v>d</v>
      </c>
      <c r="V5" s="48"/>
      <c r="W5" s="36">
        <f t="shared" ref="W5:W29" si="36">+W4+1</f>
        <v>45140</v>
      </c>
      <c r="X5" s="35" t="str">
        <f t="shared" si="22"/>
        <v>m</v>
      </c>
      <c r="Y5" s="48"/>
      <c r="Z5" s="36">
        <f t="shared" ref="Z5:Z29" si="37">+Z4+1</f>
        <v>45171</v>
      </c>
      <c r="AA5" s="35" t="str">
        <f t="shared" si="24"/>
        <v>s</v>
      </c>
      <c r="AB5" s="48"/>
      <c r="AC5" s="36">
        <f t="shared" ref="AC5:AC29" si="38">+AC4+1</f>
        <v>45201</v>
      </c>
      <c r="AD5" s="35" t="str">
        <f t="shared" si="26"/>
        <v>l</v>
      </c>
      <c r="AE5" s="48"/>
      <c r="AF5" s="36">
        <f t="shared" ref="AF5:AF29" si="39">+AF4+1</f>
        <v>45232</v>
      </c>
      <c r="AG5" s="35" t="str">
        <f t="shared" si="28"/>
        <v>j</v>
      </c>
      <c r="AH5" s="48"/>
      <c r="AI5" s="36">
        <f t="shared" ref="AI5:AI29" si="40">+AI4+1</f>
        <v>45262</v>
      </c>
      <c r="AJ5" s="35" t="str">
        <f t="shared" si="30"/>
        <v>s</v>
      </c>
      <c r="AK5" s="48"/>
    </row>
    <row r="6" spans="2:37" ht="18" customHeight="1" x14ac:dyDescent="0.3">
      <c r="B6" s="34">
        <f t="shared" ref="B6:B29" si="41">+B5+1</f>
        <v>44929</v>
      </c>
      <c r="C6" s="35" t="str">
        <f t="shared" ref="C6:C34" si="42">LEFT(TEXT(B6,"jjjj"),1)</f>
        <v>m</v>
      </c>
      <c r="D6" s="48"/>
      <c r="E6" s="36">
        <f t="shared" si="31"/>
        <v>44960</v>
      </c>
      <c r="F6" s="35" t="str">
        <f t="shared" si="11"/>
        <v>v</v>
      </c>
      <c r="G6" s="49"/>
      <c r="H6" s="36">
        <f t="shared" ref="H6:H29" si="43">+H5+1</f>
        <v>44988</v>
      </c>
      <c r="I6" s="35" t="str">
        <f t="shared" si="12"/>
        <v>v</v>
      </c>
      <c r="J6" s="49"/>
      <c r="K6" s="36">
        <f t="shared" si="32"/>
        <v>45019</v>
      </c>
      <c r="L6" s="35" t="str">
        <f t="shared" si="14"/>
        <v>l</v>
      </c>
      <c r="M6" s="48"/>
      <c r="N6" s="36">
        <f t="shared" si="33"/>
        <v>45049</v>
      </c>
      <c r="O6" s="35" t="str">
        <f t="shared" si="16"/>
        <v>m</v>
      </c>
      <c r="P6" s="48"/>
      <c r="Q6" s="36">
        <f t="shared" si="34"/>
        <v>45080</v>
      </c>
      <c r="R6" s="35" t="str">
        <f t="shared" si="18"/>
        <v>s</v>
      </c>
      <c r="S6" s="48"/>
      <c r="T6" s="36">
        <f t="shared" si="35"/>
        <v>45110</v>
      </c>
      <c r="U6" s="35" t="str">
        <f t="shared" si="20"/>
        <v>l</v>
      </c>
      <c r="V6" s="48"/>
      <c r="W6" s="36">
        <f t="shared" si="36"/>
        <v>45141</v>
      </c>
      <c r="X6" s="35" t="str">
        <f t="shared" si="22"/>
        <v>j</v>
      </c>
      <c r="Y6" s="48"/>
      <c r="Z6" s="36">
        <f t="shared" si="37"/>
        <v>45172</v>
      </c>
      <c r="AA6" s="35" t="str">
        <f t="shared" si="24"/>
        <v>d</v>
      </c>
      <c r="AB6" s="48"/>
      <c r="AC6" s="36">
        <f t="shared" si="38"/>
        <v>45202</v>
      </c>
      <c r="AD6" s="35" t="str">
        <f t="shared" si="26"/>
        <v>m</v>
      </c>
      <c r="AE6" s="48"/>
      <c r="AF6" s="36">
        <f t="shared" si="39"/>
        <v>45233</v>
      </c>
      <c r="AG6" s="35" t="str">
        <f t="shared" si="28"/>
        <v>v</v>
      </c>
      <c r="AH6" s="48"/>
      <c r="AI6" s="36">
        <f t="shared" si="40"/>
        <v>45263</v>
      </c>
      <c r="AJ6" s="35" t="str">
        <f t="shared" si="30"/>
        <v>d</v>
      </c>
      <c r="AK6" s="48"/>
    </row>
    <row r="7" spans="2:37" ht="18" customHeight="1" x14ac:dyDescent="0.3">
      <c r="B7" s="34">
        <f t="shared" si="41"/>
        <v>44930</v>
      </c>
      <c r="C7" s="35" t="str">
        <f t="shared" si="42"/>
        <v>m</v>
      </c>
      <c r="D7" s="48"/>
      <c r="E7" s="36">
        <f t="shared" si="31"/>
        <v>44961</v>
      </c>
      <c r="F7" s="35" t="str">
        <f t="shared" si="11"/>
        <v>s</v>
      </c>
      <c r="G7" s="49"/>
      <c r="H7" s="36">
        <f t="shared" si="43"/>
        <v>44989</v>
      </c>
      <c r="I7" s="35" t="str">
        <f t="shared" si="12"/>
        <v>s</v>
      </c>
      <c r="J7" s="49"/>
      <c r="K7" s="36">
        <f t="shared" si="32"/>
        <v>45020</v>
      </c>
      <c r="L7" s="35" t="str">
        <f t="shared" si="14"/>
        <v>m</v>
      </c>
      <c r="M7" s="48"/>
      <c r="N7" s="36">
        <f t="shared" si="33"/>
        <v>45050</v>
      </c>
      <c r="O7" s="35" t="str">
        <f t="shared" si="16"/>
        <v>j</v>
      </c>
      <c r="P7" s="48"/>
      <c r="Q7" s="36">
        <f t="shared" si="34"/>
        <v>45081</v>
      </c>
      <c r="R7" s="35" t="str">
        <f t="shared" si="18"/>
        <v>d</v>
      </c>
      <c r="S7" s="48"/>
      <c r="T7" s="36">
        <f t="shared" si="35"/>
        <v>45111</v>
      </c>
      <c r="U7" s="35" t="str">
        <f t="shared" si="20"/>
        <v>m</v>
      </c>
      <c r="V7" s="48"/>
      <c r="W7" s="36">
        <f t="shared" si="36"/>
        <v>45142</v>
      </c>
      <c r="X7" s="35" t="str">
        <f t="shared" si="22"/>
        <v>v</v>
      </c>
      <c r="Y7" s="48"/>
      <c r="Z7" s="36">
        <f t="shared" si="37"/>
        <v>45173</v>
      </c>
      <c r="AA7" s="35" t="str">
        <f t="shared" si="24"/>
        <v>l</v>
      </c>
      <c r="AB7" s="48"/>
      <c r="AC7" s="36">
        <f t="shared" si="38"/>
        <v>45203</v>
      </c>
      <c r="AD7" s="35" t="str">
        <f t="shared" si="26"/>
        <v>m</v>
      </c>
      <c r="AE7" s="48"/>
      <c r="AF7" s="36">
        <f t="shared" si="39"/>
        <v>45234</v>
      </c>
      <c r="AG7" s="35" t="str">
        <f t="shared" si="28"/>
        <v>s</v>
      </c>
      <c r="AH7" s="48"/>
      <c r="AI7" s="36">
        <f t="shared" si="40"/>
        <v>45264</v>
      </c>
      <c r="AJ7" s="35" t="str">
        <f t="shared" si="30"/>
        <v>l</v>
      </c>
      <c r="AK7" s="48"/>
    </row>
    <row r="8" spans="2:37" ht="18" customHeight="1" x14ac:dyDescent="0.3">
      <c r="B8" s="34">
        <f t="shared" si="41"/>
        <v>44931</v>
      </c>
      <c r="C8" s="35" t="str">
        <f t="shared" si="42"/>
        <v>j</v>
      </c>
      <c r="D8" s="48"/>
      <c r="E8" s="36">
        <f t="shared" si="31"/>
        <v>44962</v>
      </c>
      <c r="F8" s="35" t="str">
        <f t="shared" si="11"/>
        <v>d</v>
      </c>
      <c r="G8" s="49"/>
      <c r="H8" s="36">
        <f t="shared" si="43"/>
        <v>44990</v>
      </c>
      <c r="I8" s="35" t="str">
        <f t="shared" si="12"/>
        <v>d</v>
      </c>
      <c r="J8" s="49"/>
      <c r="K8" s="36">
        <f t="shared" si="32"/>
        <v>45021</v>
      </c>
      <c r="L8" s="35" t="str">
        <f t="shared" si="14"/>
        <v>m</v>
      </c>
      <c r="M8" s="48"/>
      <c r="N8" s="36">
        <f t="shared" si="33"/>
        <v>45051</v>
      </c>
      <c r="O8" s="35" t="str">
        <f t="shared" si="16"/>
        <v>v</v>
      </c>
      <c r="P8" s="48"/>
      <c r="Q8" s="36">
        <f t="shared" si="34"/>
        <v>45082</v>
      </c>
      <c r="R8" s="35" t="str">
        <f t="shared" si="18"/>
        <v>l</v>
      </c>
      <c r="S8" s="48"/>
      <c r="T8" s="36">
        <f t="shared" si="35"/>
        <v>45112</v>
      </c>
      <c r="U8" s="35" t="str">
        <f t="shared" si="20"/>
        <v>m</v>
      </c>
      <c r="V8" s="48"/>
      <c r="W8" s="36">
        <f t="shared" si="36"/>
        <v>45143</v>
      </c>
      <c r="X8" s="35" t="str">
        <f t="shared" si="22"/>
        <v>s</v>
      </c>
      <c r="Y8" s="48"/>
      <c r="Z8" s="36">
        <f t="shared" si="37"/>
        <v>45174</v>
      </c>
      <c r="AA8" s="35" t="str">
        <f t="shared" si="24"/>
        <v>m</v>
      </c>
      <c r="AB8" s="48"/>
      <c r="AC8" s="36">
        <f t="shared" si="38"/>
        <v>45204</v>
      </c>
      <c r="AD8" s="35" t="str">
        <f t="shared" si="26"/>
        <v>j</v>
      </c>
      <c r="AE8" s="48"/>
      <c r="AF8" s="36">
        <f t="shared" si="39"/>
        <v>45235</v>
      </c>
      <c r="AG8" s="35" t="str">
        <f t="shared" si="28"/>
        <v>d</v>
      </c>
      <c r="AH8" s="48"/>
      <c r="AI8" s="36">
        <f t="shared" si="40"/>
        <v>45265</v>
      </c>
      <c r="AJ8" s="35" t="str">
        <f t="shared" si="30"/>
        <v>m</v>
      </c>
      <c r="AK8" s="48"/>
    </row>
    <row r="9" spans="2:37" ht="18" customHeight="1" x14ac:dyDescent="0.3">
      <c r="B9" s="34">
        <f t="shared" si="41"/>
        <v>44932</v>
      </c>
      <c r="C9" s="35" t="str">
        <f t="shared" si="42"/>
        <v>v</v>
      </c>
      <c r="D9" s="48"/>
      <c r="E9" s="36">
        <f t="shared" si="31"/>
        <v>44963</v>
      </c>
      <c r="F9" s="35" t="str">
        <f t="shared" si="11"/>
        <v>l</v>
      </c>
      <c r="G9" s="49"/>
      <c r="H9" s="36">
        <f t="shared" si="43"/>
        <v>44991</v>
      </c>
      <c r="I9" s="35" t="str">
        <f t="shared" si="12"/>
        <v>l</v>
      </c>
      <c r="J9" s="49"/>
      <c r="K9" s="36">
        <f t="shared" si="32"/>
        <v>45022</v>
      </c>
      <c r="L9" s="35" t="str">
        <f t="shared" si="14"/>
        <v>j</v>
      </c>
      <c r="M9" s="48"/>
      <c r="N9" s="36">
        <f t="shared" si="33"/>
        <v>45052</v>
      </c>
      <c r="O9" s="35" t="str">
        <f t="shared" si="16"/>
        <v>s</v>
      </c>
      <c r="P9" s="48"/>
      <c r="Q9" s="36">
        <f t="shared" si="34"/>
        <v>45083</v>
      </c>
      <c r="R9" s="35" t="str">
        <f t="shared" si="18"/>
        <v>m</v>
      </c>
      <c r="S9" s="48"/>
      <c r="T9" s="36">
        <f t="shared" si="35"/>
        <v>45113</v>
      </c>
      <c r="U9" s="35" t="str">
        <f t="shared" si="20"/>
        <v>j</v>
      </c>
      <c r="V9" s="48"/>
      <c r="W9" s="36">
        <f t="shared" si="36"/>
        <v>45144</v>
      </c>
      <c r="X9" s="35" t="str">
        <f t="shared" si="22"/>
        <v>d</v>
      </c>
      <c r="Y9" s="48"/>
      <c r="Z9" s="36">
        <f t="shared" si="37"/>
        <v>45175</v>
      </c>
      <c r="AA9" s="35" t="str">
        <f t="shared" si="24"/>
        <v>m</v>
      </c>
      <c r="AB9" s="48"/>
      <c r="AC9" s="36">
        <f t="shared" si="38"/>
        <v>45205</v>
      </c>
      <c r="AD9" s="35" t="str">
        <f t="shared" si="26"/>
        <v>v</v>
      </c>
      <c r="AE9" s="48"/>
      <c r="AF9" s="36">
        <f t="shared" si="39"/>
        <v>45236</v>
      </c>
      <c r="AG9" s="35" t="str">
        <f t="shared" si="28"/>
        <v>l</v>
      </c>
      <c r="AH9" s="48"/>
      <c r="AI9" s="36">
        <f t="shared" si="40"/>
        <v>45266</v>
      </c>
      <c r="AJ9" s="35" t="str">
        <f t="shared" si="30"/>
        <v>m</v>
      </c>
      <c r="AK9" s="48"/>
    </row>
    <row r="10" spans="2:37" ht="18" customHeight="1" x14ac:dyDescent="0.3">
      <c r="B10" s="34">
        <f t="shared" si="41"/>
        <v>44933</v>
      </c>
      <c r="C10" s="35" t="str">
        <f t="shared" si="42"/>
        <v>s</v>
      </c>
      <c r="D10" s="48"/>
      <c r="E10" s="36">
        <f t="shared" si="31"/>
        <v>44964</v>
      </c>
      <c r="F10" s="35" t="str">
        <f t="shared" si="11"/>
        <v>m</v>
      </c>
      <c r="G10" s="49"/>
      <c r="H10" s="36">
        <f t="shared" si="43"/>
        <v>44992</v>
      </c>
      <c r="I10" s="35" t="str">
        <f t="shared" si="12"/>
        <v>m</v>
      </c>
      <c r="J10" s="49"/>
      <c r="K10" s="36">
        <f t="shared" si="32"/>
        <v>45023</v>
      </c>
      <c r="L10" s="35" t="str">
        <f t="shared" si="14"/>
        <v>v</v>
      </c>
      <c r="M10" s="48"/>
      <c r="N10" s="36">
        <f t="shared" si="33"/>
        <v>45053</v>
      </c>
      <c r="O10" s="35" t="str">
        <f t="shared" si="16"/>
        <v>d</v>
      </c>
      <c r="P10" s="48"/>
      <c r="Q10" s="36">
        <f t="shared" si="34"/>
        <v>45084</v>
      </c>
      <c r="R10" s="35" t="str">
        <f t="shared" si="18"/>
        <v>m</v>
      </c>
      <c r="S10" s="48"/>
      <c r="T10" s="36">
        <f t="shared" si="35"/>
        <v>45114</v>
      </c>
      <c r="U10" s="35" t="str">
        <f t="shared" si="20"/>
        <v>v</v>
      </c>
      <c r="V10" s="48"/>
      <c r="W10" s="36">
        <f t="shared" si="36"/>
        <v>45145</v>
      </c>
      <c r="X10" s="35" t="str">
        <f t="shared" si="22"/>
        <v>l</v>
      </c>
      <c r="Y10" s="48"/>
      <c r="Z10" s="36">
        <f t="shared" si="37"/>
        <v>45176</v>
      </c>
      <c r="AA10" s="35" t="str">
        <f t="shared" si="24"/>
        <v>j</v>
      </c>
      <c r="AB10" s="48"/>
      <c r="AC10" s="36">
        <f t="shared" si="38"/>
        <v>45206</v>
      </c>
      <c r="AD10" s="35" t="str">
        <f t="shared" si="26"/>
        <v>s</v>
      </c>
      <c r="AE10" s="48"/>
      <c r="AF10" s="36">
        <f t="shared" si="39"/>
        <v>45237</v>
      </c>
      <c r="AG10" s="35" t="str">
        <f t="shared" si="28"/>
        <v>m</v>
      </c>
      <c r="AH10" s="48"/>
      <c r="AI10" s="36">
        <f t="shared" si="40"/>
        <v>45267</v>
      </c>
      <c r="AJ10" s="35" t="str">
        <f t="shared" si="30"/>
        <v>j</v>
      </c>
      <c r="AK10" s="48"/>
    </row>
    <row r="11" spans="2:37" ht="18" customHeight="1" x14ac:dyDescent="0.3">
      <c r="B11" s="34">
        <f t="shared" si="41"/>
        <v>44934</v>
      </c>
      <c r="C11" s="35" t="str">
        <f t="shared" si="42"/>
        <v>d</v>
      </c>
      <c r="D11" s="48"/>
      <c r="E11" s="36">
        <f t="shared" si="31"/>
        <v>44965</v>
      </c>
      <c r="F11" s="35" t="str">
        <f t="shared" si="11"/>
        <v>m</v>
      </c>
      <c r="G11" s="49"/>
      <c r="H11" s="36">
        <f t="shared" si="43"/>
        <v>44993</v>
      </c>
      <c r="I11" s="35" t="str">
        <f t="shared" si="12"/>
        <v>m</v>
      </c>
      <c r="J11" s="49"/>
      <c r="K11" s="36">
        <f t="shared" si="32"/>
        <v>45024</v>
      </c>
      <c r="L11" s="35" t="str">
        <f t="shared" si="14"/>
        <v>s</v>
      </c>
      <c r="M11" s="48"/>
      <c r="N11" s="36">
        <f t="shared" si="33"/>
        <v>45054</v>
      </c>
      <c r="O11" s="35" t="str">
        <f t="shared" si="16"/>
        <v>l</v>
      </c>
      <c r="P11" s="48"/>
      <c r="Q11" s="36">
        <f t="shared" si="34"/>
        <v>45085</v>
      </c>
      <c r="R11" s="35" t="str">
        <f t="shared" si="18"/>
        <v>j</v>
      </c>
      <c r="S11" s="48"/>
      <c r="T11" s="36">
        <f t="shared" si="35"/>
        <v>45115</v>
      </c>
      <c r="U11" s="35" t="str">
        <f t="shared" si="20"/>
        <v>s</v>
      </c>
      <c r="V11" s="48"/>
      <c r="W11" s="36">
        <f t="shared" si="36"/>
        <v>45146</v>
      </c>
      <c r="X11" s="35" t="str">
        <f t="shared" si="22"/>
        <v>m</v>
      </c>
      <c r="Y11" s="48"/>
      <c r="Z11" s="36">
        <f t="shared" si="37"/>
        <v>45177</v>
      </c>
      <c r="AA11" s="35" t="str">
        <f t="shared" si="24"/>
        <v>v</v>
      </c>
      <c r="AB11" s="48"/>
      <c r="AC11" s="36">
        <f t="shared" si="38"/>
        <v>45207</v>
      </c>
      <c r="AD11" s="35" t="str">
        <f t="shared" si="26"/>
        <v>d</v>
      </c>
      <c r="AE11" s="48"/>
      <c r="AF11" s="36">
        <f t="shared" si="39"/>
        <v>45238</v>
      </c>
      <c r="AG11" s="35" t="str">
        <f t="shared" si="28"/>
        <v>m</v>
      </c>
      <c r="AH11" s="48"/>
      <c r="AI11" s="36">
        <f t="shared" si="40"/>
        <v>45268</v>
      </c>
      <c r="AJ11" s="35" t="str">
        <f t="shared" si="30"/>
        <v>v</v>
      </c>
      <c r="AK11" s="48"/>
    </row>
    <row r="12" spans="2:37" ht="18" customHeight="1" x14ac:dyDescent="0.3">
      <c r="B12" s="34">
        <f t="shared" si="41"/>
        <v>44935</v>
      </c>
      <c r="C12" s="35" t="str">
        <f t="shared" si="42"/>
        <v>l</v>
      </c>
      <c r="D12" s="48"/>
      <c r="E12" s="36">
        <f t="shared" si="31"/>
        <v>44966</v>
      </c>
      <c r="F12" s="35" t="str">
        <f t="shared" si="11"/>
        <v>j</v>
      </c>
      <c r="G12" s="49"/>
      <c r="H12" s="36">
        <f t="shared" si="43"/>
        <v>44994</v>
      </c>
      <c r="I12" s="35" t="str">
        <f t="shared" si="12"/>
        <v>j</v>
      </c>
      <c r="J12" s="49"/>
      <c r="K12" s="36">
        <f t="shared" si="32"/>
        <v>45025</v>
      </c>
      <c r="L12" s="35" t="str">
        <f t="shared" si="14"/>
        <v>d</v>
      </c>
      <c r="M12" s="48"/>
      <c r="N12" s="36">
        <f t="shared" si="33"/>
        <v>45055</v>
      </c>
      <c r="O12" s="35" t="str">
        <f t="shared" si="16"/>
        <v>m</v>
      </c>
      <c r="P12" s="48"/>
      <c r="Q12" s="36">
        <f t="shared" si="34"/>
        <v>45086</v>
      </c>
      <c r="R12" s="35" t="str">
        <f t="shared" si="18"/>
        <v>v</v>
      </c>
      <c r="S12" s="48"/>
      <c r="T12" s="36">
        <f t="shared" si="35"/>
        <v>45116</v>
      </c>
      <c r="U12" s="35" t="str">
        <f t="shared" si="20"/>
        <v>d</v>
      </c>
      <c r="V12" s="48"/>
      <c r="W12" s="36">
        <f t="shared" si="36"/>
        <v>45147</v>
      </c>
      <c r="X12" s="35" t="str">
        <f t="shared" si="22"/>
        <v>m</v>
      </c>
      <c r="Y12" s="48"/>
      <c r="Z12" s="36">
        <f t="shared" si="37"/>
        <v>45178</v>
      </c>
      <c r="AA12" s="35" t="str">
        <f t="shared" si="24"/>
        <v>s</v>
      </c>
      <c r="AB12" s="48"/>
      <c r="AC12" s="36">
        <f t="shared" si="38"/>
        <v>45208</v>
      </c>
      <c r="AD12" s="35" t="str">
        <f t="shared" si="26"/>
        <v>l</v>
      </c>
      <c r="AE12" s="48"/>
      <c r="AF12" s="36">
        <f t="shared" si="39"/>
        <v>45239</v>
      </c>
      <c r="AG12" s="35" t="str">
        <f t="shared" si="28"/>
        <v>j</v>
      </c>
      <c r="AH12" s="48"/>
      <c r="AI12" s="36">
        <f t="shared" si="40"/>
        <v>45269</v>
      </c>
      <c r="AJ12" s="35" t="str">
        <f t="shared" si="30"/>
        <v>s</v>
      </c>
      <c r="AK12" s="48"/>
    </row>
    <row r="13" spans="2:37" ht="18" customHeight="1" x14ac:dyDescent="0.3">
      <c r="B13" s="34">
        <f t="shared" si="41"/>
        <v>44936</v>
      </c>
      <c r="C13" s="35" t="str">
        <f t="shared" si="42"/>
        <v>m</v>
      </c>
      <c r="D13" s="48"/>
      <c r="E13" s="36">
        <f t="shared" si="31"/>
        <v>44967</v>
      </c>
      <c r="F13" s="35" t="str">
        <f t="shared" si="11"/>
        <v>v</v>
      </c>
      <c r="G13" s="49"/>
      <c r="H13" s="36">
        <f t="shared" si="43"/>
        <v>44995</v>
      </c>
      <c r="I13" s="35" t="str">
        <f t="shared" si="12"/>
        <v>v</v>
      </c>
      <c r="J13" s="49"/>
      <c r="K13" s="36">
        <f t="shared" si="32"/>
        <v>45026</v>
      </c>
      <c r="L13" s="35" t="str">
        <f t="shared" si="14"/>
        <v>l</v>
      </c>
      <c r="M13" s="48"/>
      <c r="N13" s="36">
        <f t="shared" si="33"/>
        <v>45056</v>
      </c>
      <c r="O13" s="35" t="str">
        <f t="shared" si="16"/>
        <v>m</v>
      </c>
      <c r="P13" s="48"/>
      <c r="Q13" s="36">
        <f t="shared" si="34"/>
        <v>45087</v>
      </c>
      <c r="R13" s="35" t="str">
        <f t="shared" si="18"/>
        <v>s</v>
      </c>
      <c r="S13" s="48"/>
      <c r="T13" s="36">
        <f t="shared" si="35"/>
        <v>45117</v>
      </c>
      <c r="U13" s="35" t="str">
        <f t="shared" si="20"/>
        <v>l</v>
      </c>
      <c r="V13" s="48"/>
      <c r="W13" s="36">
        <f t="shared" si="36"/>
        <v>45148</v>
      </c>
      <c r="X13" s="35" t="str">
        <f t="shared" si="22"/>
        <v>j</v>
      </c>
      <c r="Y13" s="48"/>
      <c r="Z13" s="36">
        <f t="shared" si="37"/>
        <v>45179</v>
      </c>
      <c r="AA13" s="35" t="str">
        <f t="shared" si="24"/>
        <v>d</v>
      </c>
      <c r="AB13" s="48"/>
      <c r="AC13" s="36">
        <f t="shared" si="38"/>
        <v>45209</v>
      </c>
      <c r="AD13" s="35" t="str">
        <f t="shared" si="26"/>
        <v>m</v>
      </c>
      <c r="AE13" s="48"/>
      <c r="AF13" s="36">
        <f t="shared" si="39"/>
        <v>45240</v>
      </c>
      <c r="AG13" s="35" t="str">
        <f t="shared" si="28"/>
        <v>v</v>
      </c>
      <c r="AH13" s="48"/>
      <c r="AI13" s="36">
        <f t="shared" si="40"/>
        <v>45270</v>
      </c>
      <c r="AJ13" s="35" t="str">
        <f t="shared" si="30"/>
        <v>d</v>
      </c>
      <c r="AK13" s="48"/>
    </row>
    <row r="14" spans="2:37" ht="18" customHeight="1" x14ac:dyDescent="0.3">
      <c r="B14" s="34">
        <f t="shared" si="41"/>
        <v>44937</v>
      </c>
      <c r="C14" s="35" t="str">
        <f t="shared" si="42"/>
        <v>m</v>
      </c>
      <c r="D14" s="48"/>
      <c r="E14" s="36">
        <f t="shared" si="31"/>
        <v>44968</v>
      </c>
      <c r="F14" s="35" t="str">
        <f t="shared" si="11"/>
        <v>s</v>
      </c>
      <c r="G14" s="49"/>
      <c r="H14" s="36">
        <f t="shared" si="43"/>
        <v>44996</v>
      </c>
      <c r="I14" s="35" t="str">
        <f t="shared" si="12"/>
        <v>s</v>
      </c>
      <c r="J14" s="49"/>
      <c r="K14" s="36">
        <f t="shared" si="32"/>
        <v>45027</v>
      </c>
      <c r="L14" s="35" t="str">
        <f t="shared" si="14"/>
        <v>m</v>
      </c>
      <c r="M14" s="48"/>
      <c r="N14" s="36">
        <f t="shared" si="33"/>
        <v>45057</v>
      </c>
      <c r="O14" s="35" t="str">
        <f t="shared" si="16"/>
        <v>j</v>
      </c>
      <c r="P14" s="48"/>
      <c r="Q14" s="36">
        <f t="shared" si="34"/>
        <v>45088</v>
      </c>
      <c r="R14" s="35" t="str">
        <f t="shared" si="18"/>
        <v>d</v>
      </c>
      <c r="S14" s="48"/>
      <c r="T14" s="36">
        <f t="shared" si="35"/>
        <v>45118</v>
      </c>
      <c r="U14" s="35" t="str">
        <f t="shared" si="20"/>
        <v>m</v>
      </c>
      <c r="V14" s="48"/>
      <c r="W14" s="36">
        <f t="shared" si="36"/>
        <v>45149</v>
      </c>
      <c r="X14" s="35" t="str">
        <f t="shared" si="22"/>
        <v>v</v>
      </c>
      <c r="Y14" s="48"/>
      <c r="Z14" s="36">
        <f t="shared" si="37"/>
        <v>45180</v>
      </c>
      <c r="AA14" s="35" t="str">
        <f t="shared" si="24"/>
        <v>l</v>
      </c>
      <c r="AB14" s="48"/>
      <c r="AC14" s="36">
        <f t="shared" si="38"/>
        <v>45210</v>
      </c>
      <c r="AD14" s="35" t="str">
        <f t="shared" si="26"/>
        <v>m</v>
      </c>
      <c r="AE14" s="48"/>
      <c r="AF14" s="36">
        <f t="shared" si="39"/>
        <v>45241</v>
      </c>
      <c r="AG14" s="35" t="str">
        <f t="shared" si="28"/>
        <v>s</v>
      </c>
      <c r="AH14" s="48"/>
      <c r="AI14" s="36">
        <f t="shared" si="40"/>
        <v>45271</v>
      </c>
      <c r="AJ14" s="35" t="str">
        <f t="shared" si="30"/>
        <v>l</v>
      </c>
      <c r="AK14" s="48"/>
    </row>
    <row r="15" spans="2:37" ht="18" customHeight="1" x14ac:dyDescent="0.3">
      <c r="B15" s="34">
        <f t="shared" si="41"/>
        <v>44938</v>
      </c>
      <c r="C15" s="35" t="str">
        <f t="shared" si="42"/>
        <v>j</v>
      </c>
      <c r="D15" s="48"/>
      <c r="E15" s="36">
        <f t="shared" si="31"/>
        <v>44969</v>
      </c>
      <c r="F15" s="35" t="str">
        <f t="shared" si="11"/>
        <v>d</v>
      </c>
      <c r="G15" s="49"/>
      <c r="H15" s="36">
        <f t="shared" si="43"/>
        <v>44997</v>
      </c>
      <c r="I15" s="35" t="str">
        <f t="shared" si="12"/>
        <v>d</v>
      </c>
      <c r="J15" s="49"/>
      <c r="K15" s="36">
        <f t="shared" si="32"/>
        <v>45028</v>
      </c>
      <c r="L15" s="35" t="str">
        <f t="shared" si="14"/>
        <v>m</v>
      </c>
      <c r="M15" s="48"/>
      <c r="N15" s="36">
        <f t="shared" si="33"/>
        <v>45058</v>
      </c>
      <c r="O15" s="35" t="str">
        <f t="shared" si="16"/>
        <v>v</v>
      </c>
      <c r="P15" s="48"/>
      <c r="Q15" s="36">
        <f t="shared" si="34"/>
        <v>45089</v>
      </c>
      <c r="R15" s="35" t="str">
        <f t="shared" si="18"/>
        <v>l</v>
      </c>
      <c r="S15" s="48"/>
      <c r="T15" s="36">
        <f t="shared" si="35"/>
        <v>45119</v>
      </c>
      <c r="U15" s="35" t="str">
        <f t="shared" si="20"/>
        <v>m</v>
      </c>
      <c r="V15" s="48"/>
      <c r="W15" s="36">
        <f t="shared" si="36"/>
        <v>45150</v>
      </c>
      <c r="X15" s="35" t="str">
        <f t="shared" si="22"/>
        <v>s</v>
      </c>
      <c r="Y15" s="48"/>
      <c r="Z15" s="36">
        <f t="shared" si="37"/>
        <v>45181</v>
      </c>
      <c r="AA15" s="35" t="str">
        <f t="shared" si="24"/>
        <v>m</v>
      </c>
      <c r="AB15" s="48"/>
      <c r="AC15" s="36">
        <f t="shared" si="38"/>
        <v>45211</v>
      </c>
      <c r="AD15" s="35" t="str">
        <f t="shared" si="26"/>
        <v>j</v>
      </c>
      <c r="AE15" s="48"/>
      <c r="AF15" s="36">
        <f t="shared" si="39"/>
        <v>45242</v>
      </c>
      <c r="AG15" s="35" t="str">
        <f t="shared" si="28"/>
        <v>d</v>
      </c>
      <c r="AH15" s="48"/>
      <c r="AI15" s="36">
        <f t="shared" si="40"/>
        <v>45272</v>
      </c>
      <c r="AJ15" s="35" t="str">
        <f t="shared" si="30"/>
        <v>m</v>
      </c>
      <c r="AK15" s="48"/>
    </row>
    <row r="16" spans="2:37" ht="18" customHeight="1" x14ac:dyDescent="0.3">
      <c r="B16" s="34">
        <f t="shared" si="41"/>
        <v>44939</v>
      </c>
      <c r="C16" s="35" t="str">
        <f t="shared" si="42"/>
        <v>v</v>
      </c>
      <c r="D16" s="48"/>
      <c r="E16" s="36">
        <f t="shared" si="31"/>
        <v>44970</v>
      </c>
      <c r="F16" s="35" t="str">
        <f t="shared" si="11"/>
        <v>l</v>
      </c>
      <c r="G16" s="49"/>
      <c r="H16" s="36">
        <f t="shared" si="43"/>
        <v>44998</v>
      </c>
      <c r="I16" s="35" t="str">
        <f t="shared" si="12"/>
        <v>l</v>
      </c>
      <c r="J16" s="49"/>
      <c r="K16" s="36">
        <f t="shared" si="32"/>
        <v>45029</v>
      </c>
      <c r="L16" s="35" t="str">
        <f t="shared" si="14"/>
        <v>j</v>
      </c>
      <c r="M16" s="48"/>
      <c r="N16" s="36">
        <f t="shared" si="33"/>
        <v>45059</v>
      </c>
      <c r="O16" s="35" t="str">
        <f t="shared" si="16"/>
        <v>s</v>
      </c>
      <c r="P16" s="48"/>
      <c r="Q16" s="36">
        <f t="shared" si="34"/>
        <v>45090</v>
      </c>
      <c r="R16" s="35" t="str">
        <f t="shared" si="18"/>
        <v>m</v>
      </c>
      <c r="S16" s="48"/>
      <c r="T16" s="36">
        <f t="shared" si="35"/>
        <v>45120</v>
      </c>
      <c r="U16" s="35" t="str">
        <f t="shared" si="20"/>
        <v>j</v>
      </c>
      <c r="V16" s="48"/>
      <c r="W16" s="36">
        <f t="shared" si="36"/>
        <v>45151</v>
      </c>
      <c r="X16" s="35" t="str">
        <f t="shared" si="22"/>
        <v>d</v>
      </c>
      <c r="Y16" s="48"/>
      <c r="Z16" s="36">
        <f t="shared" si="37"/>
        <v>45182</v>
      </c>
      <c r="AA16" s="35" t="str">
        <f t="shared" si="24"/>
        <v>m</v>
      </c>
      <c r="AB16" s="48"/>
      <c r="AC16" s="36">
        <f t="shared" si="38"/>
        <v>45212</v>
      </c>
      <c r="AD16" s="35" t="str">
        <f t="shared" si="26"/>
        <v>v</v>
      </c>
      <c r="AE16" s="48"/>
      <c r="AF16" s="36">
        <f t="shared" si="39"/>
        <v>45243</v>
      </c>
      <c r="AG16" s="35" t="str">
        <f t="shared" si="28"/>
        <v>l</v>
      </c>
      <c r="AH16" s="48"/>
      <c r="AI16" s="36">
        <f t="shared" si="40"/>
        <v>45273</v>
      </c>
      <c r="AJ16" s="35" t="str">
        <f t="shared" si="30"/>
        <v>m</v>
      </c>
      <c r="AK16" s="48"/>
    </row>
    <row r="17" spans="2:37" ht="18" customHeight="1" x14ac:dyDescent="0.3">
      <c r="B17" s="34">
        <f t="shared" si="41"/>
        <v>44940</v>
      </c>
      <c r="C17" s="35" t="str">
        <f t="shared" si="42"/>
        <v>s</v>
      </c>
      <c r="D17" s="48"/>
      <c r="E17" s="36">
        <f t="shared" si="31"/>
        <v>44971</v>
      </c>
      <c r="F17" s="35" t="str">
        <f t="shared" si="11"/>
        <v>m</v>
      </c>
      <c r="G17" s="49"/>
      <c r="H17" s="36">
        <f t="shared" si="43"/>
        <v>44999</v>
      </c>
      <c r="I17" s="35" t="str">
        <f t="shared" si="12"/>
        <v>m</v>
      </c>
      <c r="J17" s="49"/>
      <c r="K17" s="36">
        <f t="shared" si="32"/>
        <v>45030</v>
      </c>
      <c r="L17" s="35" t="str">
        <f t="shared" si="14"/>
        <v>v</v>
      </c>
      <c r="M17" s="48"/>
      <c r="N17" s="36">
        <f t="shared" si="33"/>
        <v>45060</v>
      </c>
      <c r="O17" s="35" t="str">
        <f t="shared" si="16"/>
        <v>d</v>
      </c>
      <c r="P17" s="48"/>
      <c r="Q17" s="36">
        <f t="shared" si="34"/>
        <v>45091</v>
      </c>
      <c r="R17" s="35" t="str">
        <f t="shared" si="18"/>
        <v>m</v>
      </c>
      <c r="S17" s="48"/>
      <c r="T17" s="36">
        <f t="shared" si="35"/>
        <v>45121</v>
      </c>
      <c r="U17" s="35" t="str">
        <f t="shared" si="20"/>
        <v>v</v>
      </c>
      <c r="V17" s="48"/>
      <c r="W17" s="36">
        <f t="shared" si="36"/>
        <v>45152</v>
      </c>
      <c r="X17" s="35" t="str">
        <f t="shared" si="22"/>
        <v>l</v>
      </c>
      <c r="Y17" s="48"/>
      <c r="Z17" s="36">
        <f t="shared" si="37"/>
        <v>45183</v>
      </c>
      <c r="AA17" s="35" t="str">
        <f t="shared" si="24"/>
        <v>j</v>
      </c>
      <c r="AB17" s="48"/>
      <c r="AC17" s="36">
        <f t="shared" si="38"/>
        <v>45213</v>
      </c>
      <c r="AD17" s="35" t="str">
        <f t="shared" si="26"/>
        <v>s</v>
      </c>
      <c r="AE17" s="48"/>
      <c r="AF17" s="36">
        <f t="shared" si="39"/>
        <v>45244</v>
      </c>
      <c r="AG17" s="35" t="str">
        <f t="shared" si="28"/>
        <v>m</v>
      </c>
      <c r="AH17" s="48"/>
      <c r="AI17" s="36">
        <f t="shared" si="40"/>
        <v>45274</v>
      </c>
      <c r="AJ17" s="35" t="str">
        <f t="shared" si="30"/>
        <v>j</v>
      </c>
      <c r="AK17" s="48"/>
    </row>
    <row r="18" spans="2:37" ht="18" customHeight="1" x14ac:dyDescent="0.3">
      <c r="B18" s="34">
        <f t="shared" si="41"/>
        <v>44941</v>
      </c>
      <c r="C18" s="35" t="str">
        <f t="shared" si="42"/>
        <v>d</v>
      </c>
      <c r="D18" s="48"/>
      <c r="E18" s="36">
        <f t="shared" si="31"/>
        <v>44972</v>
      </c>
      <c r="F18" s="35" t="str">
        <f t="shared" si="11"/>
        <v>m</v>
      </c>
      <c r="G18" s="49"/>
      <c r="H18" s="36">
        <f t="shared" si="43"/>
        <v>45000</v>
      </c>
      <c r="I18" s="35" t="str">
        <f t="shared" si="12"/>
        <v>m</v>
      </c>
      <c r="J18" s="49"/>
      <c r="K18" s="36">
        <f t="shared" si="32"/>
        <v>45031</v>
      </c>
      <c r="L18" s="35" t="str">
        <f t="shared" si="14"/>
        <v>s</v>
      </c>
      <c r="M18" s="48"/>
      <c r="N18" s="36">
        <f t="shared" si="33"/>
        <v>45061</v>
      </c>
      <c r="O18" s="35" t="str">
        <f t="shared" si="16"/>
        <v>l</v>
      </c>
      <c r="P18" s="48"/>
      <c r="Q18" s="36">
        <f t="shared" si="34"/>
        <v>45092</v>
      </c>
      <c r="R18" s="35" t="str">
        <f t="shared" si="18"/>
        <v>j</v>
      </c>
      <c r="S18" s="48"/>
      <c r="T18" s="36">
        <f t="shared" si="35"/>
        <v>45122</v>
      </c>
      <c r="U18" s="35" t="str">
        <f t="shared" si="20"/>
        <v>s</v>
      </c>
      <c r="V18" s="48"/>
      <c r="W18" s="36">
        <f t="shared" si="36"/>
        <v>45153</v>
      </c>
      <c r="X18" s="35" t="str">
        <f t="shared" si="22"/>
        <v>m</v>
      </c>
      <c r="Y18" s="48"/>
      <c r="Z18" s="36">
        <f t="shared" si="37"/>
        <v>45184</v>
      </c>
      <c r="AA18" s="35" t="str">
        <f t="shared" si="24"/>
        <v>v</v>
      </c>
      <c r="AB18" s="48"/>
      <c r="AC18" s="36">
        <f t="shared" si="38"/>
        <v>45214</v>
      </c>
      <c r="AD18" s="35" t="str">
        <f t="shared" si="26"/>
        <v>d</v>
      </c>
      <c r="AE18" s="48"/>
      <c r="AF18" s="36">
        <f t="shared" si="39"/>
        <v>45245</v>
      </c>
      <c r="AG18" s="35" t="str">
        <f t="shared" si="28"/>
        <v>m</v>
      </c>
      <c r="AH18" s="48"/>
      <c r="AI18" s="36">
        <f t="shared" si="40"/>
        <v>45275</v>
      </c>
      <c r="AJ18" s="35" t="str">
        <f t="shared" si="30"/>
        <v>v</v>
      </c>
      <c r="AK18" s="48"/>
    </row>
    <row r="19" spans="2:37" ht="18" customHeight="1" x14ac:dyDescent="0.3">
      <c r="B19" s="34">
        <f t="shared" si="41"/>
        <v>44942</v>
      </c>
      <c r="C19" s="35" t="str">
        <f t="shared" si="42"/>
        <v>l</v>
      </c>
      <c r="D19" s="48"/>
      <c r="E19" s="36">
        <f t="shared" si="31"/>
        <v>44973</v>
      </c>
      <c r="F19" s="35" t="str">
        <f t="shared" si="11"/>
        <v>j</v>
      </c>
      <c r="G19" s="49"/>
      <c r="H19" s="36">
        <f t="shared" si="43"/>
        <v>45001</v>
      </c>
      <c r="I19" s="35" t="str">
        <f t="shared" si="12"/>
        <v>j</v>
      </c>
      <c r="J19" s="49"/>
      <c r="K19" s="36">
        <f t="shared" si="32"/>
        <v>45032</v>
      </c>
      <c r="L19" s="35" t="str">
        <f t="shared" si="14"/>
        <v>d</v>
      </c>
      <c r="M19" s="48"/>
      <c r="N19" s="36">
        <f t="shared" si="33"/>
        <v>45062</v>
      </c>
      <c r="O19" s="35" t="str">
        <f t="shared" si="16"/>
        <v>m</v>
      </c>
      <c r="P19" s="48"/>
      <c r="Q19" s="36">
        <f t="shared" si="34"/>
        <v>45093</v>
      </c>
      <c r="R19" s="35" t="str">
        <f t="shared" si="18"/>
        <v>v</v>
      </c>
      <c r="S19" s="48"/>
      <c r="T19" s="36">
        <f t="shared" si="35"/>
        <v>45123</v>
      </c>
      <c r="U19" s="35" t="str">
        <f t="shared" si="20"/>
        <v>d</v>
      </c>
      <c r="V19" s="48"/>
      <c r="W19" s="36">
        <f t="shared" si="36"/>
        <v>45154</v>
      </c>
      <c r="X19" s="35" t="str">
        <f t="shared" si="22"/>
        <v>m</v>
      </c>
      <c r="Y19" s="48"/>
      <c r="Z19" s="36">
        <f t="shared" si="37"/>
        <v>45185</v>
      </c>
      <c r="AA19" s="35" t="str">
        <f t="shared" si="24"/>
        <v>s</v>
      </c>
      <c r="AB19" s="48"/>
      <c r="AC19" s="36">
        <f t="shared" si="38"/>
        <v>45215</v>
      </c>
      <c r="AD19" s="35" t="str">
        <f t="shared" si="26"/>
        <v>l</v>
      </c>
      <c r="AE19" s="48"/>
      <c r="AF19" s="36">
        <f t="shared" si="39"/>
        <v>45246</v>
      </c>
      <c r="AG19" s="35" t="str">
        <f t="shared" si="28"/>
        <v>j</v>
      </c>
      <c r="AH19" s="48"/>
      <c r="AI19" s="36">
        <f t="shared" si="40"/>
        <v>45276</v>
      </c>
      <c r="AJ19" s="35" t="str">
        <f t="shared" si="30"/>
        <v>s</v>
      </c>
      <c r="AK19" s="48"/>
    </row>
    <row r="20" spans="2:37" ht="18" customHeight="1" x14ac:dyDescent="0.3">
      <c r="B20" s="34">
        <f t="shared" si="41"/>
        <v>44943</v>
      </c>
      <c r="C20" s="35" t="str">
        <f t="shared" si="42"/>
        <v>m</v>
      </c>
      <c r="D20" s="48"/>
      <c r="E20" s="36">
        <f t="shared" si="31"/>
        <v>44974</v>
      </c>
      <c r="F20" s="35" t="str">
        <f t="shared" si="11"/>
        <v>v</v>
      </c>
      <c r="G20" s="49"/>
      <c r="H20" s="36">
        <f t="shared" si="43"/>
        <v>45002</v>
      </c>
      <c r="I20" s="35" t="str">
        <f t="shared" si="12"/>
        <v>v</v>
      </c>
      <c r="J20" s="49"/>
      <c r="K20" s="36">
        <f t="shared" si="32"/>
        <v>45033</v>
      </c>
      <c r="L20" s="35" t="str">
        <f t="shared" si="14"/>
        <v>l</v>
      </c>
      <c r="M20" s="48"/>
      <c r="N20" s="36">
        <f t="shared" si="33"/>
        <v>45063</v>
      </c>
      <c r="O20" s="35" t="str">
        <f t="shared" si="16"/>
        <v>m</v>
      </c>
      <c r="P20" s="48"/>
      <c r="Q20" s="36">
        <f t="shared" si="34"/>
        <v>45094</v>
      </c>
      <c r="R20" s="35" t="str">
        <f t="shared" si="18"/>
        <v>s</v>
      </c>
      <c r="S20" s="48"/>
      <c r="T20" s="36">
        <f t="shared" si="35"/>
        <v>45124</v>
      </c>
      <c r="U20" s="35" t="str">
        <f t="shared" si="20"/>
        <v>l</v>
      </c>
      <c r="V20" s="48"/>
      <c r="W20" s="36">
        <f t="shared" si="36"/>
        <v>45155</v>
      </c>
      <c r="X20" s="35" t="str">
        <f t="shared" si="22"/>
        <v>j</v>
      </c>
      <c r="Y20" s="48"/>
      <c r="Z20" s="36">
        <f t="shared" si="37"/>
        <v>45186</v>
      </c>
      <c r="AA20" s="35" t="str">
        <f t="shared" si="24"/>
        <v>d</v>
      </c>
      <c r="AB20" s="48"/>
      <c r="AC20" s="36">
        <f t="shared" si="38"/>
        <v>45216</v>
      </c>
      <c r="AD20" s="35" t="str">
        <f t="shared" si="26"/>
        <v>m</v>
      </c>
      <c r="AE20" s="48"/>
      <c r="AF20" s="36">
        <f t="shared" si="39"/>
        <v>45247</v>
      </c>
      <c r="AG20" s="35" t="str">
        <f t="shared" si="28"/>
        <v>v</v>
      </c>
      <c r="AH20" s="48"/>
      <c r="AI20" s="36">
        <f t="shared" si="40"/>
        <v>45277</v>
      </c>
      <c r="AJ20" s="35" t="str">
        <f t="shared" si="30"/>
        <v>d</v>
      </c>
      <c r="AK20" s="48"/>
    </row>
    <row r="21" spans="2:37" ht="18" customHeight="1" x14ac:dyDescent="0.3">
      <c r="B21" s="34">
        <f t="shared" si="41"/>
        <v>44944</v>
      </c>
      <c r="C21" s="35" t="str">
        <f t="shared" si="42"/>
        <v>m</v>
      </c>
      <c r="D21" s="48"/>
      <c r="E21" s="36">
        <f t="shared" si="31"/>
        <v>44975</v>
      </c>
      <c r="F21" s="35" t="str">
        <f t="shared" si="11"/>
        <v>s</v>
      </c>
      <c r="G21" s="49"/>
      <c r="H21" s="36">
        <f t="shared" si="43"/>
        <v>45003</v>
      </c>
      <c r="I21" s="35" t="str">
        <f t="shared" si="12"/>
        <v>s</v>
      </c>
      <c r="J21" s="49"/>
      <c r="K21" s="36">
        <f t="shared" si="32"/>
        <v>45034</v>
      </c>
      <c r="L21" s="35" t="str">
        <f t="shared" si="14"/>
        <v>m</v>
      </c>
      <c r="M21" s="48"/>
      <c r="N21" s="36">
        <f t="shared" si="33"/>
        <v>45064</v>
      </c>
      <c r="O21" s="35" t="str">
        <f t="shared" si="16"/>
        <v>j</v>
      </c>
      <c r="P21" s="48"/>
      <c r="Q21" s="36">
        <f t="shared" si="34"/>
        <v>45095</v>
      </c>
      <c r="R21" s="35" t="str">
        <f t="shared" si="18"/>
        <v>d</v>
      </c>
      <c r="S21" s="48"/>
      <c r="T21" s="36">
        <f t="shared" si="35"/>
        <v>45125</v>
      </c>
      <c r="U21" s="35" t="str">
        <f t="shared" si="20"/>
        <v>m</v>
      </c>
      <c r="V21" s="48"/>
      <c r="W21" s="36">
        <f t="shared" si="36"/>
        <v>45156</v>
      </c>
      <c r="X21" s="35" t="str">
        <f t="shared" si="22"/>
        <v>v</v>
      </c>
      <c r="Y21" s="48"/>
      <c r="Z21" s="36">
        <f t="shared" si="37"/>
        <v>45187</v>
      </c>
      <c r="AA21" s="35" t="str">
        <f t="shared" si="24"/>
        <v>l</v>
      </c>
      <c r="AB21" s="48"/>
      <c r="AC21" s="36">
        <f t="shared" si="38"/>
        <v>45217</v>
      </c>
      <c r="AD21" s="35" t="str">
        <f t="shared" si="26"/>
        <v>m</v>
      </c>
      <c r="AE21" s="48"/>
      <c r="AF21" s="36">
        <f t="shared" si="39"/>
        <v>45248</v>
      </c>
      <c r="AG21" s="35" t="str">
        <f t="shared" si="28"/>
        <v>s</v>
      </c>
      <c r="AH21" s="48"/>
      <c r="AI21" s="36">
        <f t="shared" si="40"/>
        <v>45278</v>
      </c>
      <c r="AJ21" s="35" t="str">
        <f t="shared" si="30"/>
        <v>l</v>
      </c>
      <c r="AK21" s="48"/>
    </row>
    <row r="22" spans="2:37" ht="18" customHeight="1" x14ac:dyDescent="0.3">
      <c r="B22" s="34">
        <f t="shared" si="41"/>
        <v>44945</v>
      </c>
      <c r="C22" s="35" t="str">
        <f t="shared" si="42"/>
        <v>j</v>
      </c>
      <c r="D22" s="48"/>
      <c r="E22" s="36">
        <f t="shared" si="31"/>
        <v>44976</v>
      </c>
      <c r="F22" s="35" t="str">
        <f t="shared" si="11"/>
        <v>d</v>
      </c>
      <c r="G22" s="49"/>
      <c r="H22" s="36">
        <f t="shared" si="43"/>
        <v>45004</v>
      </c>
      <c r="I22" s="35" t="str">
        <f t="shared" si="12"/>
        <v>d</v>
      </c>
      <c r="J22" s="49"/>
      <c r="K22" s="36">
        <f t="shared" si="32"/>
        <v>45035</v>
      </c>
      <c r="L22" s="35" t="str">
        <f t="shared" si="14"/>
        <v>m</v>
      </c>
      <c r="M22" s="48"/>
      <c r="N22" s="36">
        <f t="shared" si="33"/>
        <v>45065</v>
      </c>
      <c r="O22" s="35" t="str">
        <f t="shared" si="16"/>
        <v>v</v>
      </c>
      <c r="P22" s="48"/>
      <c r="Q22" s="36">
        <f t="shared" si="34"/>
        <v>45096</v>
      </c>
      <c r="R22" s="35" t="str">
        <f t="shared" si="18"/>
        <v>l</v>
      </c>
      <c r="S22" s="48"/>
      <c r="T22" s="36">
        <f t="shared" si="35"/>
        <v>45126</v>
      </c>
      <c r="U22" s="35" t="str">
        <f t="shared" si="20"/>
        <v>m</v>
      </c>
      <c r="V22" s="48"/>
      <c r="W22" s="36">
        <f t="shared" si="36"/>
        <v>45157</v>
      </c>
      <c r="X22" s="35" t="str">
        <f t="shared" si="22"/>
        <v>s</v>
      </c>
      <c r="Y22" s="48"/>
      <c r="Z22" s="36">
        <f t="shared" si="37"/>
        <v>45188</v>
      </c>
      <c r="AA22" s="35" t="str">
        <f t="shared" si="24"/>
        <v>m</v>
      </c>
      <c r="AB22" s="48"/>
      <c r="AC22" s="36">
        <f t="shared" si="38"/>
        <v>45218</v>
      </c>
      <c r="AD22" s="35" t="str">
        <f t="shared" si="26"/>
        <v>j</v>
      </c>
      <c r="AE22" s="48"/>
      <c r="AF22" s="36">
        <f t="shared" si="39"/>
        <v>45249</v>
      </c>
      <c r="AG22" s="35" t="str">
        <f t="shared" si="28"/>
        <v>d</v>
      </c>
      <c r="AH22" s="48"/>
      <c r="AI22" s="36">
        <f t="shared" si="40"/>
        <v>45279</v>
      </c>
      <c r="AJ22" s="35" t="str">
        <f t="shared" si="30"/>
        <v>m</v>
      </c>
      <c r="AK22" s="48"/>
    </row>
    <row r="23" spans="2:37" ht="18" customHeight="1" x14ac:dyDescent="0.3">
      <c r="B23" s="34">
        <f t="shared" si="41"/>
        <v>44946</v>
      </c>
      <c r="C23" s="35" t="str">
        <f t="shared" si="42"/>
        <v>v</v>
      </c>
      <c r="D23" s="48"/>
      <c r="E23" s="36">
        <f t="shared" si="31"/>
        <v>44977</v>
      </c>
      <c r="F23" s="35" t="str">
        <f t="shared" si="11"/>
        <v>l</v>
      </c>
      <c r="G23" s="49"/>
      <c r="H23" s="36">
        <f t="shared" si="43"/>
        <v>45005</v>
      </c>
      <c r="I23" s="35" t="str">
        <f t="shared" si="12"/>
        <v>l</v>
      </c>
      <c r="J23" s="49"/>
      <c r="K23" s="36">
        <f t="shared" si="32"/>
        <v>45036</v>
      </c>
      <c r="L23" s="35" t="str">
        <f t="shared" si="14"/>
        <v>j</v>
      </c>
      <c r="M23" s="48"/>
      <c r="N23" s="36">
        <f t="shared" si="33"/>
        <v>45066</v>
      </c>
      <c r="O23" s="35" t="str">
        <f t="shared" si="16"/>
        <v>s</v>
      </c>
      <c r="P23" s="48"/>
      <c r="Q23" s="36">
        <f t="shared" si="34"/>
        <v>45097</v>
      </c>
      <c r="R23" s="35" t="str">
        <f t="shared" si="18"/>
        <v>m</v>
      </c>
      <c r="S23" s="48"/>
      <c r="T23" s="36">
        <f t="shared" si="35"/>
        <v>45127</v>
      </c>
      <c r="U23" s="35" t="str">
        <f t="shared" si="20"/>
        <v>j</v>
      </c>
      <c r="V23" s="48"/>
      <c r="W23" s="36">
        <f t="shared" si="36"/>
        <v>45158</v>
      </c>
      <c r="X23" s="35" t="str">
        <f t="shared" si="22"/>
        <v>d</v>
      </c>
      <c r="Y23" s="48"/>
      <c r="Z23" s="36">
        <f t="shared" si="37"/>
        <v>45189</v>
      </c>
      <c r="AA23" s="35" t="str">
        <f t="shared" si="24"/>
        <v>m</v>
      </c>
      <c r="AB23" s="48"/>
      <c r="AC23" s="36">
        <f t="shared" si="38"/>
        <v>45219</v>
      </c>
      <c r="AD23" s="35" t="str">
        <f t="shared" si="26"/>
        <v>v</v>
      </c>
      <c r="AE23" s="48"/>
      <c r="AF23" s="36">
        <f t="shared" si="39"/>
        <v>45250</v>
      </c>
      <c r="AG23" s="35" t="str">
        <f t="shared" si="28"/>
        <v>l</v>
      </c>
      <c r="AH23" s="48"/>
      <c r="AI23" s="36">
        <f t="shared" si="40"/>
        <v>45280</v>
      </c>
      <c r="AJ23" s="35" t="str">
        <f t="shared" si="30"/>
        <v>m</v>
      </c>
      <c r="AK23" s="48"/>
    </row>
    <row r="24" spans="2:37" ht="18" customHeight="1" x14ac:dyDescent="0.3">
      <c r="B24" s="34">
        <f t="shared" si="41"/>
        <v>44947</v>
      </c>
      <c r="C24" s="35" t="str">
        <f t="shared" si="42"/>
        <v>s</v>
      </c>
      <c r="D24" s="48"/>
      <c r="E24" s="36">
        <f t="shared" si="31"/>
        <v>44978</v>
      </c>
      <c r="F24" s="35" t="str">
        <f t="shared" si="11"/>
        <v>m</v>
      </c>
      <c r="G24" s="49"/>
      <c r="H24" s="36">
        <f t="shared" si="43"/>
        <v>45006</v>
      </c>
      <c r="I24" s="35" t="str">
        <f t="shared" si="12"/>
        <v>m</v>
      </c>
      <c r="J24" s="49"/>
      <c r="K24" s="36">
        <f t="shared" si="32"/>
        <v>45037</v>
      </c>
      <c r="L24" s="35" t="str">
        <f t="shared" si="14"/>
        <v>v</v>
      </c>
      <c r="M24" s="48"/>
      <c r="N24" s="36">
        <f t="shared" si="33"/>
        <v>45067</v>
      </c>
      <c r="O24" s="35" t="str">
        <f t="shared" si="16"/>
        <v>d</v>
      </c>
      <c r="P24" s="48"/>
      <c r="Q24" s="36">
        <f t="shared" si="34"/>
        <v>45098</v>
      </c>
      <c r="R24" s="35" t="str">
        <f t="shared" si="18"/>
        <v>m</v>
      </c>
      <c r="S24" s="48"/>
      <c r="T24" s="36">
        <f t="shared" si="35"/>
        <v>45128</v>
      </c>
      <c r="U24" s="35" t="str">
        <f t="shared" si="20"/>
        <v>v</v>
      </c>
      <c r="V24" s="48"/>
      <c r="W24" s="36">
        <f t="shared" si="36"/>
        <v>45159</v>
      </c>
      <c r="X24" s="35" t="str">
        <f t="shared" si="22"/>
        <v>l</v>
      </c>
      <c r="Y24" s="48"/>
      <c r="Z24" s="36">
        <f t="shared" si="37"/>
        <v>45190</v>
      </c>
      <c r="AA24" s="35" t="str">
        <f t="shared" si="24"/>
        <v>j</v>
      </c>
      <c r="AB24" s="48"/>
      <c r="AC24" s="36">
        <f t="shared" si="38"/>
        <v>45220</v>
      </c>
      <c r="AD24" s="35" t="str">
        <f t="shared" si="26"/>
        <v>s</v>
      </c>
      <c r="AE24" s="48"/>
      <c r="AF24" s="36">
        <f t="shared" si="39"/>
        <v>45251</v>
      </c>
      <c r="AG24" s="35" t="str">
        <f t="shared" si="28"/>
        <v>m</v>
      </c>
      <c r="AH24" s="48"/>
      <c r="AI24" s="36">
        <f t="shared" si="40"/>
        <v>45281</v>
      </c>
      <c r="AJ24" s="35" t="str">
        <f t="shared" si="30"/>
        <v>j</v>
      </c>
      <c r="AK24" s="48"/>
    </row>
    <row r="25" spans="2:37" ht="18" customHeight="1" x14ac:dyDescent="0.3">
      <c r="B25" s="34">
        <f t="shared" si="41"/>
        <v>44948</v>
      </c>
      <c r="C25" s="35" t="str">
        <f t="shared" si="42"/>
        <v>d</v>
      </c>
      <c r="D25" s="48"/>
      <c r="E25" s="36">
        <f t="shared" si="31"/>
        <v>44979</v>
      </c>
      <c r="F25" s="35" t="str">
        <f t="shared" si="11"/>
        <v>m</v>
      </c>
      <c r="G25" s="49"/>
      <c r="H25" s="36">
        <f t="shared" si="43"/>
        <v>45007</v>
      </c>
      <c r="I25" s="35" t="str">
        <f t="shared" si="12"/>
        <v>m</v>
      </c>
      <c r="J25" s="49"/>
      <c r="K25" s="36">
        <f t="shared" si="32"/>
        <v>45038</v>
      </c>
      <c r="L25" s="35" t="str">
        <f t="shared" si="14"/>
        <v>s</v>
      </c>
      <c r="M25" s="48"/>
      <c r="N25" s="36">
        <f t="shared" si="33"/>
        <v>45068</v>
      </c>
      <c r="O25" s="35" t="str">
        <f t="shared" si="16"/>
        <v>l</v>
      </c>
      <c r="P25" s="48"/>
      <c r="Q25" s="36">
        <f t="shared" si="34"/>
        <v>45099</v>
      </c>
      <c r="R25" s="35" t="str">
        <f t="shared" si="18"/>
        <v>j</v>
      </c>
      <c r="S25" s="48"/>
      <c r="T25" s="36">
        <f t="shared" si="35"/>
        <v>45129</v>
      </c>
      <c r="U25" s="35" t="str">
        <f t="shared" si="20"/>
        <v>s</v>
      </c>
      <c r="V25" s="48"/>
      <c r="W25" s="36">
        <f t="shared" si="36"/>
        <v>45160</v>
      </c>
      <c r="X25" s="35" t="str">
        <f t="shared" si="22"/>
        <v>m</v>
      </c>
      <c r="Y25" s="48"/>
      <c r="Z25" s="36">
        <f t="shared" si="37"/>
        <v>45191</v>
      </c>
      <c r="AA25" s="35" t="str">
        <f t="shared" si="24"/>
        <v>v</v>
      </c>
      <c r="AB25" s="48"/>
      <c r="AC25" s="36">
        <f t="shared" si="38"/>
        <v>45221</v>
      </c>
      <c r="AD25" s="35" t="str">
        <f t="shared" si="26"/>
        <v>d</v>
      </c>
      <c r="AE25" s="48"/>
      <c r="AF25" s="36">
        <f t="shared" si="39"/>
        <v>45252</v>
      </c>
      <c r="AG25" s="35" t="str">
        <f t="shared" si="28"/>
        <v>m</v>
      </c>
      <c r="AH25" s="48"/>
      <c r="AI25" s="36">
        <f t="shared" si="40"/>
        <v>45282</v>
      </c>
      <c r="AJ25" s="35" t="str">
        <f t="shared" si="30"/>
        <v>v</v>
      </c>
      <c r="AK25" s="48"/>
    </row>
    <row r="26" spans="2:37" ht="18" customHeight="1" x14ac:dyDescent="0.3">
      <c r="B26" s="34">
        <f t="shared" si="41"/>
        <v>44949</v>
      </c>
      <c r="C26" s="35" t="str">
        <f t="shared" si="42"/>
        <v>l</v>
      </c>
      <c r="D26" s="48"/>
      <c r="E26" s="36">
        <f t="shared" si="31"/>
        <v>44980</v>
      </c>
      <c r="F26" s="35" t="str">
        <f t="shared" si="11"/>
        <v>j</v>
      </c>
      <c r="G26" s="49"/>
      <c r="H26" s="36">
        <f t="shared" si="43"/>
        <v>45008</v>
      </c>
      <c r="I26" s="35" t="str">
        <f t="shared" si="12"/>
        <v>j</v>
      </c>
      <c r="J26" s="49"/>
      <c r="K26" s="36">
        <f t="shared" si="32"/>
        <v>45039</v>
      </c>
      <c r="L26" s="35" t="str">
        <f t="shared" si="14"/>
        <v>d</v>
      </c>
      <c r="M26" s="48"/>
      <c r="N26" s="36">
        <f t="shared" si="33"/>
        <v>45069</v>
      </c>
      <c r="O26" s="35" t="str">
        <f t="shared" si="16"/>
        <v>m</v>
      </c>
      <c r="P26" s="48"/>
      <c r="Q26" s="36">
        <f t="shared" si="34"/>
        <v>45100</v>
      </c>
      <c r="R26" s="35" t="str">
        <f t="shared" si="18"/>
        <v>v</v>
      </c>
      <c r="S26" s="48"/>
      <c r="T26" s="36">
        <f t="shared" si="35"/>
        <v>45130</v>
      </c>
      <c r="U26" s="35" t="str">
        <f t="shared" si="20"/>
        <v>d</v>
      </c>
      <c r="V26" s="48"/>
      <c r="W26" s="36">
        <f t="shared" si="36"/>
        <v>45161</v>
      </c>
      <c r="X26" s="35" t="str">
        <f t="shared" si="22"/>
        <v>m</v>
      </c>
      <c r="Y26" s="48"/>
      <c r="Z26" s="36">
        <f t="shared" si="37"/>
        <v>45192</v>
      </c>
      <c r="AA26" s="35" t="str">
        <f t="shared" si="24"/>
        <v>s</v>
      </c>
      <c r="AB26" s="48"/>
      <c r="AC26" s="36">
        <f t="shared" si="38"/>
        <v>45222</v>
      </c>
      <c r="AD26" s="35" t="str">
        <f t="shared" si="26"/>
        <v>l</v>
      </c>
      <c r="AE26" s="48"/>
      <c r="AF26" s="36">
        <f t="shared" si="39"/>
        <v>45253</v>
      </c>
      <c r="AG26" s="35" t="str">
        <f t="shared" si="28"/>
        <v>j</v>
      </c>
      <c r="AH26" s="48"/>
      <c r="AI26" s="36">
        <f t="shared" si="40"/>
        <v>45283</v>
      </c>
      <c r="AJ26" s="35" t="str">
        <f t="shared" si="30"/>
        <v>s</v>
      </c>
      <c r="AK26" s="48"/>
    </row>
    <row r="27" spans="2:37" ht="18" customHeight="1" x14ac:dyDescent="0.3">
      <c r="B27" s="34">
        <f t="shared" si="41"/>
        <v>44950</v>
      </c>
      <c r="C27" s="35" t="str">
        <f t="shared" si="42"/>
        <v>m</v>
      </c>
      <c r="D27" s="48"/>
      <c r="E27" s="36">
        <f t="shared" si="31"/>
        <v>44981</v>
      </c>
      <c r="F27" s="35" t="str">
        <f t="shared" si="11"/>
        <v>v</v>
      </c>
      <c r="G27" s="49"/>
      <c r="H27" s="36">
        <f t="shared" si="43"/>
        <v>45009</v>
      </c>
      <c r="I27" s="35" t="str">
        <f t="shared" si="12"/>
        <v>v</v>
      </c>
      <c r="J27" s="49"/>
      <c r="K27" s="36">
        <f t="shared" si="32"/>
        <v>45040</v>
      </c>
      <c r="L27" s="35" t="str">
        <f t="shared" si="14"/>
        <v>l</v>
      </c>
      <c r="M27" s="48"/>
      <c r="N27" s="36">
        <f t="shared" si="33"/>
        <v>45070</v>
      </c>
      <c r="O27" s="35" t="str">
        <f t="shared" si="16"/>
        <v>m</v>
      </c>
      <c r="P27" s="48"/>
      <c r="Q27" s="36">
        <f t="shared" si="34"/>
        <v>45101</v>
      </c>
      <c r="R27" s="35" t="str">
        <f t="shared" si="18"/>
        <v>s</v>
      </c>
      <c r="S27" s="48"/>
      <c r="T27" s="36">
        <f t="shared" si="35"/>
        <v>45131</v>
      </c>
      <c r="U27" s="35" t="str">
        <f t="shared" si="20"/>
        <v>l</v>
      </c>
      <c r="V27" s="48"/>
      <c r="W27" s="36">
        <f t="shared" si="36"/>
        <v>45162</v>
      </c>
      <c r="X27" s="35" t="str">
        <f t="shared" si="22"/>
        <v>j</v>
      </c>
      <c r="Y27" s="48"/>
      <c r="Z27" s="36">
        <f t="shared" si="37"/>
        <v>45193</v>
      </c>
      <c r="AA27" s="35" t="str">
        <f t="shared" si="24"/>
        <v>d</v>
      </c>
      <c r="AB27" s="48"/>
      <c r="AC27" s="36">
        <f t="shared" si="38"/>
        <v>45223</v>
      </c>
      <c r="AD27" s="35" t="str">
        <f t="shared" si="26"/>
        <v>m</v>
      </c>
      <c r="AE27" s="48"/>
      <c r="AF27" s="36">
        <f t="shared" si="39"/>
        <v>45254</v>
      </c>
      <c r="AG27" s="35" t="str">
        <f t="shared" si="28"/>
        <v>v</v>
      </c>
      <c r="AH27" s="48"/>
      <c r="AI27" s="36">
        <f t="shared" si="40"/>
        <v>45284</v>
      </c>
      <c r="AJ27" s="35" t="str">
        <f t="shared" si="30"/>
        <v>d</v>
      </c>
      <c r="AK27" s="48"/>
    </row>
    <row r="28" spans="2:37" ht="18" customHeight="1" x14ac:dyDescent="0.3">
      <c r="B28" s="34">
        <f t="shared" si="41"/>
        <v>44951</v>
      </c>
      <c r="C28" s="35" t="str">
        <f t="shared" si="42"/>
        <v>m</v>
      </c>
      <c r="D28" s="48"/>
      <c r="E28" s="36">
        <f t="shared" si="31"/>
        <v>44982</v>
      </c>
      <c r="F28" s="35" t="str">
        <f t="shared" si="11"/>
        <v>s</v>
      </c>
      <c r="G28" s="49"/>
      <c r="H28" s="36">
        <f t="shared" si="43"/>
        <v>45010</v>
      </c>
      <c r="I28" s="35" t="str">
        <f t="shared" si="12"/>
        <v>s</v>
      </c>
      <c r="J28" s="49"/>
      <c r="K28" s="36">
        <f t="shared" si="32"/>
        <v>45041</v>
      </c>
      <c r="L28" s="35" t="str">
        <f t="shared" si="14"/>
        <v>m</v>
      </c>
      <c r="M28" s="48"/>
      <c r="N28" s="36">
        <f t="shared" si="33"/>
        <v>45071</v>
      </c>
      <c r="O28" s="35" t="str">
        <f t="shared" si="16"/>
        <v>j</v>
      </c>
      <c r="P28" s="48"/>
      <c r="Q28" s="36">
        <f t="shared" si="34"/>
        <v>45102</v>
      </c>
      <c r="R28" s="35" t="str">
        <f t="shared" si="18"/>
        <v>d</v>
      </c>
      <c r="S28" s="48"/>
      <c r="T28" s="36">
        <f t="shared" si="35"/>
        <v>45132</v>
      </c>
      <c r="U28" s="35" t="str">
        <f t="shared" si="20"/>
        <v>m</v>
      </c>
      <c r="V28" s="48"/>
      <c r="W28" s="36">
        <f t="shared" si="36"/>
        <v>45163</v>
      </c>
      <c r="X28" s="35" t="str">
        <f t="shared" si="22"/>
        <v>v</v>
      </c>
      <c r="Y28" s="48"/>
      <c r="Z28" s="36">
        <f t="shared" si="37"/>
        <v>45194</v>
      </c>
      <c r="AA28" s="35" t="str">
        <f t="shared" si="24"/>
        <v>l</v>
      </c>
      <c r="AB28" s="48"/>
      <c r="AC28" s="36">
        <f t="shared" si="38"/>
        <v>45224</v>
      </c>
      <c r="AD28" s="35" t="str">
        <f t="shared" si="26"/>
        <v>m</v>
      </c>
      <c r="AE28" s="48"/>
      <c r="AF28" s="36">
        <f t="shared" si="39"/>
        <v>45255</v>
      </c>
      <c r="AG28" s="35" t="str">
        <f t="shared" si="28"/>
        <v>s</v>
      </c>
      <c r="AH28" s="48"/>
      <c r="AI28" s="36">
        <f t="shared" si="40"/>
        <v>45285</v>
      </c>
      <c r="AJ28" s="35" t="str">
        <f t="shared" si="30"/>
        <v>l</v>
      </c>
      <c r="AK28" s="48"/>
    </row>
    <row r="29" spans="2:37" ht="18" customHeight="1" x14ac:dyDescent="0.3">
      <c r="B29" s="34">
        <f t="shared" si="41"/>
        <v>44952</v>
      </c>
      <c r="C29" s="35" t="str">
        <f t="shared" si="42"/>
        <v>j</v>
      </c>
      <c r="D29" s="48"/>
      <c r="E29" s="36">
        <f t="shared" si="31"/>
        <v>44983</v>
      </c>
      <c r="F29" s="35" t="str">
        <f t="shared" si="11"/>
        <v>d</v>
      </c>
      <c r="G29" s="49"/>
      <c r="H29" s="36">
        <f t="shared" si="43"/>
        <v>45011</v>
      </c>
      <c r="I29" s="35" t="str">
        <f t="shared" si="12"/>
        <v>d</v>
      </c>
      <c r="J29" s="49"/>
      <c r="K29" s="36">
        <f t="shared" si="32"/>
        <v>45042</v>
      </c>
      <c r="L29" s="35" t="str">
        <f t="shared" si="14"/>
        <v>m</v>
      </c>
      <c r="M29" s="48"/>
      <c r="N29" s="36">
        <f t="shared" si="33"/>
        <v>45072</v>
      </c>
      <c r="O29" s="35" t="str">
        <f t="shared" si="16"/>
        <v>v</v>
      </c>
      <c r="P29" s="48"/>
      <c r="Q29" s="36">
        <f t="shared" si="34"/>
        <v>45103</v>
      </c>
      <c r="R29" s="35" t="str">
        <f t="shared" si="18"/>
        <v>l</v>
      </c>
      <c r="S29" s="48"/>
      <c r="T29" s="36">
        <f t="shared" si="35"/>
        <v>45133</v>
      </c>
      <c r="U29" s="35" t="str">
        <f t="shared" si="20"/>
        <v>m</v>
      </c>
      <c r="V29" s="48"/>
      <c r="W29" s="36">
        <f t="shared" si="36"/>
        <v>45164</v>
      </c>
      <c r="X29" s="35" t="str">
        <f t="shared" si="22"/>
        <v>s</v>
      </c>
      <c r="Y29" s="48"/>
      <c r="Z29" s="36">
        <f t="shared" si="37"/>
        <v>45195</v>
      </c>
      <c r="AA29" s="35" t="str">
        <f t="shared" si="24"/>
        <v>m</v>
      </c>
      <c r="AB29" s="48"/>
      <c r="AC29" s="36">
        <f t="shared" si="38"/>
        <v>45225</v>
      </c>
      <c r="AD29" s="35" t="str">
        <f t="shared" si="26"/>
        <v>j</v>
      </c>
      <c r="AE29" s="48"/>
      <c r="AF29" s="36">
        <f t="shared" si="39"/>
        <v>45256</v>
      </c>
      <c r="AG29" s="35" t="str">
        <f t="shared" si="28"/>
        <v>d</v>
      </c>
      <c r="AH29" s="48"/>
      <c r="AI29" s="36">
        <f t="shared" si="40"/>
        <v>45286</v>
      </c>
      <c r="AJ29" s="35" t="str">
        <f t="shared" si="30"/>
        <v>m</v>
      </c>
      <c r="AK29" s="48"/>
    </row>
    <row r="30" spans="2:37" ht="18" customHeight="1" x14ac:dyDescent="0.3">
      <c r="B30" s="34">
        <f t="shared" ref="B30:B34" si="44">IFERROR(IF(MONTH(B29+1)&lt;&gt;MONTH(B29),"",B29+1),"")</f>
        <v>44953</v>
      </c>
      <c r="C30" s="35" t="str">
        <f t="shared" si="42"/>
        <v>v</v>
      </c>
      <c r="D30" s="48"/>
      <c r="E30" s="36">
        <f t="shared" ref="E30:E31" si="45">IFERROR(IF(MONTH(E29+1)&lt;&gt;MONTH(E29),"",E29+1),"")</f>
        <v>44984</v>
      </c>
      <c r="F30" s="35" t="str">
        <f t="shared" si="11"/>
        <v>l</v>
      </c>
      <c r="G30" s="49"/>
      <c r="H30" s="36">
        <f t="shared" ref="H30:H34" si="46">IFERROR(IF(MONTH(H29+1)&lt;&gt;MONTH(H29),"",H29+1),"")</f>
        <v>45012</v>
      </c>
      <c r="I30" s="35" t="str">
        <f t="shared" si="12"/>
        <v>l</v>
      </c>
      <c r="J30" s="49"/>
      <c r="K30" s="36">
        <f t="shared" ref="K30:K34" si="47">IFERROR(IF(MONTH(K29+1)&lt;&gt;MONTH(K29),"",K29+1),"")</f>
        <v>45043</v>
      </c>
      <c r="L30" s="35" t="str">
        <f t="shared" si="14"/>
        <v>j</v>
      </c>
      <c r="M30" s="48"/>
      <c r="N30" s="36">
        <f t="shared" ref="N30:N34" si="48">IFERROR(IF(MONTH(N29+1)&lt;&gt;MONTH(N29),"",N29+1),"")</f>
        <v>45073</v>
      </c>
      <c r="O30" s="35" t="str">
        <f t="shared" si="16"/>
        <v>s</v>
      </c>
      <c r="P30" s="48"/>
      <c r="Q30" s="36">
        <f t="shared" si="34"/>
        <v>45104</v>
      </c>
      <c r="R30" s="35" t="str">
        <f t="shared" si="18"/>
        <v>m</v>
      </c>
      <c r="S30" s="48"/>
      <c r="T30" s="36">
        <f t="shared" ref="T30:T34" si="49">IFERROR(IF(MONTH(T29+1)&lt;&gt;MONTH(T29),"",T29+1),"")</f>
        <v>45134</v>
      </c>
      <c r="U30" s="35" t="str">
        <f t="shared" si="20"/>
        <v>j</v>
      </c>
      <c r="V30" s="48"/>
      <c r="W30" s="36">
        <f t="shared" ref="W30:W34" si="50">IFERROR(IF(MONTH(W29+1)&lt;&gt;MONTH(W29),"",W29+1),"")</f>
        <v>45165</v>
      </c>
      <c r="X30" s="35" t="str">
        <f t="shared" si="22"/>
        <v>d</v>
      </c>
      <c r="Y30" s="48"/>
      <c r="Z30" s="36">
        <f t="shared" ref="Z30:Z34" si="51">IFERROR(IF(MONTH(Z29+1)&lt;&gt;MONTH(Z29),"",Z29+1),"")</f>
        <v>45196</v>
      </c>
      <c r="AA30" s="35" t="str">
        <f t="shared" si="24"/>
        <v>m</v>
      </c>
      <c r="AB30" s="48"/>
      <c r="AC30" s="36">
        <f t="shared" ref="AC30:AC34" si="52">IFERROR(IF(MONTH(AC29+1)&lt;&gt;MONTH(AC29),"",AC29+1),"")</f>
        <v>45226</v>
      </c>
      <c r="AD30" s="35" t="str">
        <f t="shared" si="26"/>
        <v>v</v>
      </c>
      <c r="AE30" s="48"/>
      <c r="AF30" s="36">
        <f t="shared" ref="AF30:AF34" si="53">IFERROR(IF(MONTH(AF29+1)&lt;&gt;MONTH(AF29),"",AF29+1),"")</f>
        <v>45257</v>
      </c>
      <c r="AG30" s="35" t="str">
        <f t="shared" si="28"/>
        <v>l</v>
      </c>
      <c r="AH30" s="48"/>
      <c r="AI30" s="36">
        <f t="shared" ref="AI30:AI34" si="54">IFERROR(IF(MONTH(AI29+1)&lt;&gt;MONTH(AI29),"",AI29+1),"")</f>
        <v>45287</v>
      </c>
      <c r="AJ30" s="35" t="str">
        <f t="shared" si="30"/>
        <v>m</v>
      </c>
      <c r="AK30" s="48"/>
    </row>
    <row r="31" spans="2:37" ht="18" customHeight="1" x14ac:dyDescent="0.3">
      <c r="B31" s="34">
        <f t="shared" si="44"/>
        <v>44954</v>
      </c>
      <c r="C31" s="35" t="str">
        <f t="shared" si="42"/>
        <v>s</v>
      </c>
      <c r="D31" s="48"/>
      <c r="E31" s="37">
        <f t="shared" si="45"/>
        <v>44985</v>
      </c>
      <c r="F31" s="38" t="str">
        <f t="shared" si="11"/>
        <v>m</v>
      </c>
      <c r="G31" s="49"/>
      <c r="H31" s="36">
        <f t="shared" si="46"/>
        <v>45013</v>
      </c>
      <c r="I31" s="35" t="str">
        <f t="shared" si="12"/>
        <v>m</v>
      </c>
      <c r="J31" s="49"/>
      <c r="K31" s="36">
        <f t="shared" si="47"/>
        <v>45044</v>
      </c>
      <c r="L31" s="35" t="str">
        <f t="shared" si="14"/>
        <v>v</v>
      </c>
      <c r="M31" s="48"/>
      <c r="N31" s="36">
        <f t="shared" si="48"/>
        <v>45074</v>
      </c>
      <c r="O31" s="35" t="str">
        <f t="shared" si="16"/>
        <v>d</v>
      </c>
      <c r="P31" s="48"/>
      <c r="Q31" s="36">
        <f t="shared" si="34"/>
        <v>45105</v>
      </c>
      <c r="R31" s="35" t="str">
        <f t="shared" si="18"/>
        <v>m</v>
      </c>
      <c r="S31" s="48"/>
      <c r="T31" s="36">
        <f t="shared" si="49"/>
        <v>45135</v>
      </c>
      <c r="U31" s="35" t="str">
        <f t="shared" si="20"/>
        <v>v</v>
      </c>
      <c r="V31" s="48"/>
      <c r="W31" s="36">
        <f t="shared" si="50"/>
        <v>45166</v>
      </c>
      <c r="X31" s="35" t="str">
        <f t="shared" si="22"/>
        <v>l</v>
      </c>
      <c r="Y31" s="48"/>
      <c r="Z31" s="36">
        <f t="shared" si="51"/>
        <v>45197</v>
      </c>
      <c r="AA31" s="35" t="str">
        <f t="shared" si="24"/>
        <v>j</v>
      </c>
      <c r="AB31" s="48"/>
      <c r="AC31" s="36">
        <f t="shared" si="52"/>
        <v>45227</v>
      </c>
      <c r="AD31" s="35" t="str">
        <f t="shared" si="26"/>
        <v>s</v>
      </c>
      <c r="AE31" s="48"/>
      <c r="AF31" s="36">
        <f t="shared" si="53"/>
        <v>45258</v>
      </c>
      <c r="AG31" s="35" t="str">
        <f t="shared" si="28"/>
        <v>m</v>
      </c>
      <c r="AH31" s="48"/>
      <c r="AI31" s="36">
        <f t="shared" si="54"/>
        <v>45288</v>
      </c>
      <c r="AJ31" s="35" t="str">
        <f t="shared" si="30"/>
        <v>j</v>
      </c>
      <c r="AK31" s="48"/>
    </row>
    <row r="32" spans="2:37" ht="18" customHeight="1" x14ac:dyDescent="0.3">
      <c r="B32" s="34">
        <f t="shared" si="44"/>
        <v>44955</v>
      </c>
      <c r="C32" s="35" t="str">
        <f t="shared" si="42"/>
        <v>d</v>
      </c>
      <c r="D32" s="48"/>
      <c r="E32" s="37" t="str">
        <f>IFERROR(IF(MONTH(E31+1)&lt;&gt;MONTH(E31),"",E31+1),"")</f>
        <v/>
      </c>
      <c r="F32" s="38" t="str">
        <f t="shared" si="11"/>
        <v/>
      </c>
      <c r="G32" s="49"/>
      <c r="H32" s="36">
        <f t="shared" si="46"/>
        <v>45014</v>
      </c>
      <c r="I32" s="35" t="str">
        <f t="shared" si="12"/>
        <v>m</v>
      </c>
      <c r="J32" s="49"/>
      <c r="K32" s="36">
        <f t="shared" si="47"/>
        <v>45045</v>
      </c>
      <c r="L32" s="35" t="str">
        <f t="shared" si="14"/>
        <v>s</v>
      </c>
      <c r="M32" s="48"/>
      <c r="N32" s="36">
        <f t="shared" si="48"/>
        <v>45075</v>
      </c>
      <c r="O32" s="35" t="str">
        <f t="shared" si="16"/>
        <v>l</v>
      </c>
      <c r="P32" s="48"/>
      <c r="Q32" s="36">
        <f t="shared" si="34"/>
        <v>45106</v>
      </c>
      <c r="R32" s="35" t="str">
        <f t="shared" si="18"/>
        <v>j</v>
      </c>
      <c r="S32" s="48"/>
      <c r="T32" s="36">
        <f t="shared" si="49"/>
        <v>45136</v>
      </c>
      <c r="U32" s="35" t="str">
        <f t="shared" si="20"/>
        <v>s</v>
      </c>
      <c r="V32" s="48"/>
      <c r="W32" s="36">
        <f t="shared" si="50"/>
        <v>45167</v>
      </c>
      <c r="X32" s="35" t="str">
        <f t="shared" si="22"/>
        <v>m</v>
      </c>
      <c r="Y32" s="48"/>
      <c r="Z32" s="36">
        <f t="shared" si="51"/>
        <v>45198</v>
      </c>
      <c r="AA32" s="35" t="str">
        <f t="shared" si="24"/>
        <v>v</v>
      </c>
      <c r="AB32" s="48"/>
      <c r="AC32" s="36">
        <f t="shared" si="52"/>
        <v>45228</v>
      </c>
      <c r="AD32" s="35" t="str">
        <f t="shared" si="26"/>
        <v>d</v>
      </c>
      <c r="AE32" s="48"/>
      <c r="AF32" s="36">
        <f t="shared" si="53"/>
        <v>45259</v>
      </c>
      <c r="AG32" s="35" t="str">
        <f t="shared" si="28"/>
        <v>m</v>
      </c>
      <c r="AH32" s="48"/>
      <c r="AI32" s="36">
        <f t="shared" si="54"/>
        <v>45289</v>
      </c>
      <c r="AJ32" s="35" t="str">
        <f t="shared" si="30"/>
        <v>v</v>
      </c>
      <c r="AK32" s="48"/>
    </row>
    <row r="33" spans="1:37" ht="18" customHeight="1" x14ac:dyDescent="0.3">
      <c r="B33" s="34">
        <f t="shared" si="44"/>
        <v>44956</v>
      </c>
      <c r="C33" s="35" t="str">
        <f t="shared" si="42"/>
        <v>l</v>
      </c>
      <c r="D33" s="48"/>
      <c r="E33" s="60"/>
      <c r="F33" s="61"/>
      <c r="G33" s="62"/>
      <c r="H33" s="36">
        <f t="shared" si="46"/>
        <v>45015</v>
      </c>
      <c r="I33" s="35" t="str">
        <f t="shared" si="12"/>
        <v>j</v>
      </c>
      <c r="J33" s="49"/>
      <c r="K33" s="37">
        <f t="shared" si="47"/>
        <v>45046</v>
      </c>
      <c r="L33" s="38" t="str">
        <f t="shared" si="14"/>
        <v>d</v>
      </c>
      <c r="M33" s="48"/>
      <c r="N33" s="36">
        <f t="shared" si="48"/>
        <v>45076</v>
      </c>
      <c r="O33" s="35" t="str">
        <f t="shared" si="16"/>
        <v>m</v>
      </c>
      <c r="P33" s="48"/>
      <c r="Q33" s="37">
        <f t="shared" si="34"/>
        <v>45107</v>
      </c>
      <c r="R33" s="38" t="str">
        <f t="shared" si="18"/>
        <v>v</v>
      </c>
      <c r="S33" s="48"/>
      <c r="T33" s="36">
        <f t="shared" si="49"/>
        <v>45137</v>
      </c>
      <c r="U33" s="35" t="str">
        <f t="shared" si="20"/>
        <v>d</v>
      </c>
      <c r="V33" s="48"/>
      <c r="W33" s="36">
        <f t="shared" si="50"/>
        <v>45168</v>
      </c>
      <c r="X33" s="35" t="str">
        <f t="shared" si="22"/>
        <v>m</v>
      </c>
      <c r="Y33" s="48"/>
      <c r="Z33" s="37">
        <f t="shared" si="51"/>
        <v>45199</v>
      </c>
      <c r="AA33" s="38" t="str">
        <f t="shared" si="24"/>
        <v>s</v>
      </c>
      <c r="AB33" s="48"/>
      <c r="AC33" s="36">
        <f t="shared" si="52"/>
        <v>45229</v>
      </c>
      <c r="AD33" s="35" t="str">
        <f t="shared" si="26"/>
        <v>l</v>
      </c>
      <c r="AE33" s="48"/>
      <c r="AF33" s="37">
        <f t="shared" si="53"/>
        <v>45260</v>
      </c>
      <c r="AG33" s="38" t="str">
        <f t="shared" si="28"/>
        <v>j</v>
      </c>
      <c r="AH33" s="48"/>
      <c r="AI33" s="36">
        <f t="shared" si="54"/>
        <v>45290</v>
      </c>
      <c r="AJ33" s="35" t="str">
        <f t="shared" si="30"/>
        <v>s</v>
      </c>
      <c r="AK33" s="48"/>
    </row>
    <row r="34" spans="1:37" ht="18" customHeight="1" thickBot="1" x14ac:dyDescent="0.35">
      <c r="B34" s="39">
        <f t="shared" si="44"/>
        <v>44957</v>
      </c>
      <c r="C34" s="40" t="str">
        <f t="shared" si="42"/>
        <v>m</v>
      </c>
      <c r="D34" s="50"/>
      <c r="E34" s="63"/>
      <c r="F34" s="64"/>
      <c r="G34" s="65"/>
      <c r="H34" s="41">
        <f t="shared" si="46"/>
        <v>45016</v>
      </c>
      <c r="I34" s="40" t="str">
        <f t="shared" si="12"/>
        <v>v</v>
      </c>
      <c r="J34" s="51"/>
      <c r="K34" s="52" t="str">
        <f t="shared" si="47"/>
        <v/>
      </c>
      <c r="L34" s="53"/>
      <c r="M34" s="54"/>
      <c r="N34" s="41">
        <f t="shared" si="48"/>
        <v>45077</v>
      </c>
      <c r="O34" s="40" t="str">
        <f t="shared" si="16"/>
        <v>m</v>
      </c>
      <c r="P34" s="50"/>
      <c r="Q34" s="52" t="str">
        <f t="shared" ref="Q34" si="55">IFERROR(IF(MONTH(Q33+1)&lt;&gt;MONTH(Q33),"",Q33+1),"")</f>
        <v/>
      </c>
      <c r="R34" s="53"/>
      <c r="S34" s="54"/>
      <c r="T34" s="41">
        <f t="shared" si="49"/>
        <v>45138</v>
      </c>
      <c r="U34" s="40" t="str">
        <f t="shared" si="20"/>
        <v>l</v>
      </c>
      <c r="V34" s="50"/>
      <c r="W34" s="41">
        <f t="shared" si="50"/>
        <v>45169</v>
      </c>
      <c r="X34" s="40" t="str">
        <f t="shared" si="22"/>
        <v>j</v>
      </c>
      <c r="Y34" s="50"/>
      <c r="Z34" s="52" t="str">
        <f t="shared" si="51"/>
        <v/>
      </c>
      <c r="AA34" s="53"/>
      <c r="AB34" s="54"/>
      <c r="AC34" s="41">
        <f t="shared" si="52"/>
        <v>45230</v>
      </c>
      <c r="AD34" s="40" t="str">
        <f t="shared" si="26"/>
        <v>m</v>
      </c>
      <c r="AE34" s="50"/>
      <c r="AF34" s="52" t="str">
        <f t="shared" si="53"/>
        <v/>
      </c>
      <c r="AG34" s="53"/>
      <c r="AH34" s="54"/>
      <c r="AI34" s="41">
        <f t="shared" si="54"/>
        <v>45291</v>
      </c>
      <c r="AJ34" s="40" t="str">
        <f t="shared" si="30"/>
        <v>d</v>
      </c>
      <c r="AK34" s="50"/>
    </row>
    <row r="35" spans="1:37" ht="20.100000000000001" customHeight="1" x14ac:dyDescent="0.3">
      <c r="A35" s="42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</row>
  </sheetData>
  <sheetProtection selectLockedCells="1"/>
  <mergeCells count="27">
    <mergeCell ref="E33:G34"/>
    <mergeCell ref="S2:AK2"/>
    <mergeCell ref="B2:R2"/>
    <mergeCell ref="T35:V35"/>
    <mergeCell ref="W35:Y35"/>
    <mergeCell ref="Z35:AB35"/>
    <mergeCell ref="AC35:AE35"/>
    <mergeCell ref="AF35:AH35"/>
    <mergeCell ref="AI35:AK35"/>
    <mergeCell ref="B35:D35"/>
    <mergeCell ref="E35:G35"/>
    <mergeCell ref="H35:J35"/>
    <mergeCell ref="K35:M35"/>
    <mergeCell ref="N35:P35"/>
    <mergeCell ref="Q35:S35"/>
    <mergeCell ref="T3:V3"/>
    <mergeCell ref="W3:Y3"/>
    <mergeCell ref="Z3:AB3"/>
    <mergeCell ref="AC3:AE3"/>
    <mergeCell ref="AF3:AH3"/>
    <mergeCell ref="AI3:AK3"/>
    <mergeCell ref="Q3:S3"/>
    <mergeCell ref="B3:D3"/>
    <mergeCell ref="E3:G3"/>
    <mergeCell ref="H3:J3"/>
    <mergeCell ref="K3:M3"/>
    <mergeCell ref="N3:P3"/>
  </mergeCells>
  <conditionalFormatting sqref="B4:B34">
    <cfRule type="expression" dxfId="108" priority="28">
      <formula>OR(C4="S",C4="D")</formula>
    </cfRule>
  </conditionalFormatting>
  <conditionalFormatting sqref="C4:C34">
    <cfRule type="expression" dxfId="107" priority="27">
      <formula>OR(C4="S",C4="D")</formula>
    </cfRule>
  </conditionalFormatting>
  <conditionalFormatting sqref="E4:E33 H4:H34 K4:K34 N4:N34 T4:T34 W4:W34 Z4:Z33 Q4:Q33">
    <cfRule type="expression" dxfId="106" priority="26">
      <formula>OR(F4="S",F4="D")</formula>
    </cfRule>
  </conditionalFormatting>
  <conditionalFormatting sqref="F4:F32 I4:I34 L4:L33 O4:O34 R4:R33 U4:U34 X4:X34 AA4:AA33">
    <cfRule type="expression" dxfId="105" priority="25">
      <formula>OR(F4="S",F4="D")</formula>
    </cfRule>
  </conditionalFormatting>
  <conditionalFormatting sqref="AC4:AC34">
    <cfRule type="expression" dxfId="104" priority="24">
      <formula>OR(AD4="S",AD4="D")</formula>
    </cfRule>
  </conditionalFormatting>
  <conditionalFormatting sqref="AD4:AD34">
    <cfRule type="expression" dxfId="103" priority="23">
      <formula>OR(AD4="S",AD4="D")</formula>
    </cfRule>
  </conditionalFormatting>
  <conditionalFormatting sqref="AF4:AF33 AI4:AI34">
    <cfRule type="expression" dxfId="102" priority="22">
      <formula>OR(AG4="S",AG4="D")</formula>
    </cfRule>
  </conditionalFormatting>
  <conditionalFormatting sqref="AG4:AG33 AJ4:AJ34">
    <cfRule type="expression" dxfId="101" priority="21">
      <formula>OR(AG4="S",AG4="D")</formula>
    </cfRule>
  </conditionalFormatting>
  <conditionalFormatting sqref="B35:AK35">
    <cfRule type="cellIs" dxfId="100" priority="20" operator="equal">
      <formula>0</formula>
    </cfRule>
  </conditionalFormatting>
  <conditionalFormatting sqref="D4:D34 G4:G32 J4:J34 M4:M33 P4:P34 S4:S33 V4:V34 Y4:Y34 AB4:AB33 AE4:AE34 AH4:AH33 AK4:AK34">
    <cfRule type="cellIs" dxfId="99" priority="4" operator="equal">
      <formula>"CP"</formula>
    </cfRule>
  </conditionalFormatting>
  <conditionalFormatting sqref="D4:D34 G4:G32 J4:J34 M4:M33 P4:P34 S4:S33 V4:V34 Y4:Y34 AB4:AB33 AE4:AE34 AH4:AH33 AK4:AK34">
    <cfRule type="cellIs" dxfId="98" priority="3" operator="equal">
      <formula>"AM"</formula>
    </cfRule>
  </conditionalFormatting>
  <conditionalFormatting sqref="D4:D34 G4:G32 J4:J34 M4:M33 P4:P34 S4:S33 V4:V34 Y4:Y34 AB4:AB33 AE4:AE34 AH4:AH33 AK4:AK34">
    <cfRule type="cellIs" dxfId="97" priority="2" operator="equal">
      <formula>"AT"</formula>
    </cfRule>
  </conditionalFormatting>
  <conditionalFormatting sqref="D4:D34 G4:G32 J4:J34 M4:M33 P4:P34 S4:S33 V4:V34 Y4:Y34 AB4:AB33 AE4:AE34 AH4:AH33 AK4:AK34">
    <cfRule type="cellIs" dxfId="96" priority="1" operator="equal">
      <formula>"FORMATION"</formula>
    </cfRule>
  </conditionalFormatting>
  <dataValidations count="1">
    <dataValidation type="list" allowBlank="1" showInputMessage="1" showErrorMessage="1" sqref="D4:D34 G4:G32 J4:J34 M4:M33 P4:P34 S4:S33 V4:V34 Y4:Y34 AB4:AB33 AE4:AE34 AH4:AH33 AK4:AK34">
      <formula1>"CP,FORMATION,AM,AT"</formula1>
    </dataValidation>
  </dataValidations>
  <printOptions horizontalCentered="1" verticalCentered="1"/>
  <pageMargins left="0.23622047244094491" right="0.23622047244094491" top="0.39370078740157483" bottom="0.39370078740157483" header="0" footer="0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D20" sqref="D20"/>
    </sheetView>
  </sheetViews>
  <sheetFormatPr baseColWidth="10" defaultRowHeight="14.4" x14ac:dyDescent="0.3"/>
  <cols>
    <col min="1" max="1" width="18.5546875" customWidth="1"/>
    <col min="3" max="4" width="11.5546875" customWidth="1"/>
  </cols>
  <sheetData>
    <row r="1" spans="1:9" ht="42.6" customHeight="1" x14ac:dyDescent="0.3">
      <c r="A1" s="46" t="s">
        <v>30</v>
      </c>
      <c r="B1" s="19">
        <v>2023</v>
      </c>
      <c r="C1" s="19">
        <v>2024</v>
      </c>
      <c r="D1" s="19">
        <v>2025</v>
      </c>
      <c r="E1" s="19">
        <v>2026</v>
      </c>
      <c r="F1" s="19">
        <v>2027</v>
      </c>
      <c r="G1" s="19">
        <v>2028</v>
      </c>
      <c r="H1" s="19">
        <v>2029</v>
      </c>
      <c r="I1" s="19">
        <v>2030</v>
      </c>
    </row>
    <row r="2" spans="1:9" x14ac:dyDescent="0.3">
      <c r="A2" s="47" t="s">
        <v>31</v>
      </c>
      <c r="B2" s="43">
        <f>DATE(2023,1,1)</f>
        <v>44927</v>
      </c>
      <c r="C2" s="43">
        <f>DATE(2024,1,1)</f>
        <v>45292</v>
      </c>
      <c r="D2" s="43">
        <f>DATE(2025,1,1)</f>
        <v>45658</v>
      </c>
      <c r="E2" s="43">
        <f>DATE(2026,1,1)</f>
        <v>46023</v>
      </c>
      <c r="F2" s="43">
        <f>DATE(2027,1,1)</f>
        <v>46388</v>
      </c>
      <c r="G2" s="43">
        <f>DATE(2028,1,1)</f>
        <v>46753</v>
      </c>
      <c r="H2" s="43">
        <f>DATE(2029,1,1)</f>
        <v>47119</v>
      </c>
      <c r="I2" s="43">
        <f>DATE(2030,1,1)</f>
        <v>47484</v>
      </c>
    </row>
    <row r="3" spans="1:9" s="4" customFormat="1" x14ac:dyDescent="0.3">
      <c r="A3" s="47" t="s">
        <v>43</v>
      </c>
      <c r="B3" s="43">
        <f>ROUND(DATE(B1,4,MOD(234-11*MOD(B1,19),30))/7,0)*7-6</f>
        <v>45025</v>
      </c>
      <c r="C3" s="43">
        <f>ROUND(DATE(C1,4,MOD(234-11*MOD(C1,19),30))/7,0)*7-6</f>
        <v>45382</v>
      </c>
      <c r="D3" s="43">
        <f t="shared" ref="D3:I3" si="0">ROUND(DATE(D1,4,MOD(234-11*MOD(D1,19),30))/7,0)*7-6</f>
        <v>45767</v>
      </c>
      <c r="E3" s="43">
        <f t="shared" si="0"/>
        <v>46117</v>
      </c>
      <c r="F3" s="43">
        <f t="shared" si="0"/>
        <v>46474</v>
      </c>
      <c r="G3" s="43">
        <f t="shared" si="0"/>
        <v>46859</v>
      </c>
      <c r="H3" s="43">
        <f t="shared" si="0"/>
        <v>47209</v>
      </c>
      <c r="I3" s="43">
        <f t="shared" si="0"/>
        <v>47594</v>
      </c>
    </row>
    <row r="4" spans="1:9" x14ac:dyDescent="0.3">
      <c r="A4" s="47" t="s">
        <v>32</v>
      </c>
      <c r="B4" s="43">
        <f>B3+1</f>
        <v>45026</v>
      </c>
      <c r="C4" s="43">
        <f>C3+1</f>
        <v>45383</v>
      </c>
      <c r="D4" s="43">
        <f t="shared" ref="D4:I4" si="1">D3+1</f>
        <v>45768</v>
      </c>
      <c r="E4" s="43">
        <f t="shared" si="1"/>
        <v>46118</v>
      </c>
      <c r="F4" s="43">
        <f t="shared" si="1"/>
        <v>46475</v>
      </c>
      <c r="G4" s="43">
        <f t="shared" si="1"/>
        <v>46860</v>
      </c>
      <c r="H4" s="43">
        <f t="shared" si="1"/>
        <v>47210</v>
      </c>
      <c r="I4" s="43">
        <f t="shared" si="1"/>
        <v>47595</v>
      </c>
    </row>
    <row r="5" spans="1:9" x14ac:dyDescent="0.3">
      <c r="A5" s="47" t="s">
        <v>33</v>
      </c>
      <c r="B5" s="44">
        <f>DATE(B1,5,1)</f>
        <v>45047</v>
      </c>
      <c r="C5" s="44">
        <f>DATE(C1,5,1)</f>
        <v>45413</v>
      </c>
      <c r="D5" s="44">
        <f t="shared" ref="D5:I5" si="2">DATE(D1,5,1)</f>
        <v>45778</v>
      </c>
      <c r="E5" s="44">
        <f t="shared" si="2"/>
        <v>46143</v>
      </c>
      <c r="F5" s="44">
        <f t="shared" si="2"/>
        <v>46508</v>
      </c>
      <c r="G5" s="44">
        <f t="shared" si="2"/>
        <v>46874</v>
      </c>
      <c r="H5" s="44">
        <f t="shared" si="2"/>
        <v>47239</v>
      </c>
      <c r="I5" s="44">
        <f t="shared" si="2"/>
        <v>47604</v>
      </c>
    </row>
    <row r="6" spans="1:9" x14ac:dyDescent="0.3">
      <c r="A6" s="47" t="s">
        <v>34</v>
      </c>
      <c r="B6" s="44">
        <f>DATE(B1,5,8)</f>
        <v>45054</v>
      </c>
      <c r="C6" s="44">
        <f>DATE(C1,5,8)</f>
        <v>45420</v>
      </c>
      <c r="D6" s="44">
        <f t="shared" ref="D6:I6" si="3">DATE(D1,5,8)</f>
        <v>45785</v>
      </c>
      <c r="E6" s="44">
        <f t="shared" si="3"/>
        <v>46150</v>
      </c>
      <c r="F6" s="44">
        <f t="shared" si="3"/>
        <v>46515</v>
      </c>
      <c r="G6" s="44">
        <f t="shared" si="3"/>
        <v>46881</v>
      </c>
      <c r="H6" s="44">
        <f t="shared" si="3"/>
        <v>47246</v>
      </c>
      <c r="I6" s="44">
        <f t="shared" si="3"/>
        <v>47611</v>
      </c>
    </row>
    <row r="7" spans="1:9" x14ac:dyDescent="0.3">
      <c r="A7" s="47" t="s">
        <v>35</v>
      </c>
      <c r="B7" s="44">
        <f>B3+39</f>
        <v>45064</v>
      </c>
      <c r="C7" s="44">
        <f>C3+39</f>
        <v>45421</v>
      </c>
      <c r="D7" s="44">
        <f t="shared" ref="D7:I7" si="4">D3+39</f>
        <v>45806</v>
      </c>
      <c r="E7" s="44">
        <f t="shared" si="4"/>
        <v>46156</v>
      </c>
      <c r="F7" s="44">
        <f t="shared" si="4"/>
        <v>46513</v>
      </c>
      <c r="G7" s="44">
        <f t="shared" si="4"/>
        <v>46898</v>
      </c>
      <c r="H7" s="44">
        <f t="shared" si="4"/>
        <v>47248</v>
      </c>
      <c r="I7" s="44">
        <f t="shared" si="4"/>
        <v>47633</v>
      </c>
    </row>
    <row r="8" spans="1:9" x14ac:dyDescent="0.3">
      <c r="A8" s="47" t="s">
        <v>36</v>
      </c>
      <c r="B8" s="45">
        <f>B3+49</f>
        <v>45074</v>
      </c>
      <c r="C8" s="45">
        <f>C3+49</f>
        <v>45431</v>
      </c>
      <c r="D8" s="45">
        <f t="shared" ref="D8:I8" si="5">D3+49</f>
        <v>45816</v>
      </c>
      <c r="E8" s="45">
        <f t="shared" si="5"/>
        <v>46166</v>
      </c>
      <c r="F8" s="45">
        <f t="shared" si="5"/>
        <v>46523</v>
      </c>
      <c r="G8" s="45">
        <f t="shared" si="5"/>
        <v>46908</v>
      </c>
      <c r="H8" s="45">
        <f t="shared" si="5"/>
        <v>47258</v>
      </c>
      <c r="I8" s="45">
        <f t="shared" si="5"/>
        <v>47643</v>
      </c>
    </row>
    <row r="9" spans="1:9" x14ac:dyDescent="0.3">
      <c r="A9" s="47" t="s">
        <v>37</v>
      </c>
      <c r="B9" s="44">
        <f>DATE(B1,7,14)</f>
        <v>45121</v>
      </c>
      <c r="C9" s="44">
        <f>DATE(C1,7,14)</f>
        <v>45487</v>
      </c>
      <c r="D9" s="44">
        <f t="shared" ref="D9:I9" si="6">DATE(D1,7,14)</f>
        <v>45852</v>
      </c>
      <c r="E9" s="44">
        <f t="shared" si="6"/>
        <v>46217</v>
      </c>
      <c r="F9" s="44">
        <f t="shared" si="6"/>
        <v>46582</v>
      </c>
      <c r="G9" s="44">
        <f t="shared" si="6"/>
        <v>46948</v>
      </c>
      <c r="H9" s="44">
        <f t="shared" si="6"/>
        <v>47313</v>
      </c>
      <c r="I9" s="44">
        <f t="shared" si="6"/>
        <v>47678</v>
      </c>
    </row>
    <row r="10" spans="1:9" x14ac:dyDescent="0.3">
      <c r="A10" s="47" t="s">
        <v>38</v>
      </c>
      <c r="B10" s="43">
        <f>DATE(B1,8,15)</f>
        <v>45153</v>
      </c>
      <c r="C10" s="43">
        <f>DATE(C1,8,15)</f>
        <v>45519</v>
      </c>
      <c r="D10" s="43">
        <f t="shared" ref="D10:I10" si="7">DATE(D1,8,15)</f>
        <v>45884</v>
      </c>
      <c r="E10" s="43">
        <f t="shared" si="7"/>
        <v>46249</v>
      </c>
      <c r="F10" s="43">
        <f t="shared" si="7"/>
        <v>46614</v>
      </c>
      <c r="G10" s="43">
        <f t="shared" si="7"/>
        <v>46980</v>
      </c>
      <c r="H10" s="43">
        <f t="shared" si="7"/>
        <v>47345</v>
      </c>
      <c r="I10" s="43">
        <f t="shared" si="7"/>
        <v>47710</v>
      </c>
    </row>
    <row r="11" spans="1:9" x14ac:dyDescent="0.3">
      <c r="A11" s="47" t="s">
        <v>39</v>
      </c>
      <c r="B11" s="43">
        <f>DATE(B1,11,1)</f>
        <v>45231</v>
      </c>
      <c r="C11" s="43">
        <f>DATE(C1,11,1)</f>
        <v>45597</v>
      </c>
      <c r="D11" s="43">
        <f t="shared" ref="D11:I11" si="8">DATE(D1,11,1)</f>
        <v>45962</v>
      </c>
      <c r="E11" s="43">
        <f t="shared" si="8"/>
        <v>46327</v>
      </c>
      <c r="F11" s="43">
        <f t="shared" si="8"/>
        <v>46692</v>
      </c>
      <c r="G11" s="43">
        <f t="shared" si="8"/>
        <v>47058</v>
      </c>
      <c r="H11" s="43">
        <f t="shared" si="8"/>
        <v>47423</v>
      </c>
      <c r="I11" s="43">
        <f t="shared" si="8"/>
        <v>47788</v>
      </c>
    </row>
    <row r="12" spans="1:9" x14ac:dyDescent="0.3">
      <c r="A12" s="47" t="s">
        <v>40</v>
      </c>
      <c r="B12" s="43">
        <f>DATE(B1,11,11)</f>
        <v>45241</v>
      </c>
      <c r="C12" s="43">
        <f>DATE(C1,11,11)</f>
        <v>45607</v>
      </c>
      <c r="D12" s="43">
        <f t="shared" ref="D12:I12" si="9">DATE(D1,11,11)</f>
        <v>45972</v>
      </c>
      <c r="E12" s="43">
        <f t="shared" si="9"/>
        <v>46337</v>
      </c>
      <c r="F12" s="43">
        <f t="shared" si="9"/>
        <v>46702</v>
      </c>
      <c r="G12" s="43">
        <f t="shared" si="9"/>
        <v>47068</v>
      </c>
      <c r="H12" s="43">
        <f t="shared" si="9"/>
        <v>47433</v>
      </c>
      <c r="I12" s="43">
        <f t="shared" si="9"/>
        <v>47798</v>
      </c>
    </row>
    <row r="13" spans="1:9" x14ac:dyDescent="0.3">
      <c r="A13" s="47" t="s">
        <v>41</v>
      </c>
      <c r="B13" s="43">
        <f>DATE(B1,12,25)</f>
        <v>45285</v>
      </c>
      <c r="C13" s="43">
        <f>DATE(C1,12,25)</f>
        <v>45651</v>
      </c>
      <c r="D13" s="43">
        <f t="shared" ref="D13:I13" si="10">DATE(D1,12,25)</f>
        <v>46016</v>
      </c>
      <c r="E13" s="43">
        <f t="shared" si="10"/>
        <v>46381</v>
      </c>
      <c r="F13" s="43">
        <f t="shared" si="10"/>
        <v>46746</v>
      </c>
      <c r="G13" s="43">
        <f t="shared" si="10"/>
        <v>47112</v>
      </c>
      <c r="H13" s="43">
        <f t="shared" si="10"/>
        <v>47477</v>
      </c>
      <c r="I13" s="43">
        <f t="shared" si="10"/>
        <v>47842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5"/>
  <sheetViews>
    <sheetView showZeros="0" tabSelected="1" view="pageLayout" zoomScaleNormal="100" workbookViewId="0">
      <selection activeCell="N1" sqref="N1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0" max="10" width="11.5546875" customWidth="1"/>
    <col min="11" max="11" width="4.21875" style="4" customWidth="1"/>
    <col min="12" max="12" width="11.5546875" customWidth="1"/>
    <col min="13" max="13" width="14" customWidth="1"/>
  </cols>
  <sheetData>
    <row r="1" spans="1:13" ht="16.95" customHeight="1" x14ac:dyDescent="0.3">
      <c r="A1" s="8" t="s">
        <v>7</v>
      </c>
      <c r="B1" s="77" t="s">
        <v>9</v>
      </c>
      <c r="C1" s="88" t="s">
        <v>10</v>
      </c>
      <c r="D1" s="89"/>
      <c r="E1" s="89"/>
      <c r="F1" s="89"/>
      <c r="G1" s="89"/>
      <c r="H1" s="89"/>
      <c r="I1" s="89"/>
      <c r="J1" s="90"/>
    </row>
    <row r="2" spans="1:13" ht="16.95" customHeight="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6.95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s="4" customFormat="1" ht="16.95" customHeight="1" x14ac:dyDescent="0.3">
      <c r="A4" s="76"/>
      <c r="B4" s="79"/>
      <c r="C4" s="10" t="s">
        <v>0</v>
      </c>
      <c r="D4" s="11" t="s">
        <v>1</v>
      </c>
      <c r="E4" s="11" t="s">
        <v>0</v>
      </c>
      <c r="F4" s="11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DATE($A$2,1,1)</f>
        <v>44562</v>
      </c>
      <c r="B5" s="2">
        <f>INT(MOD(INT((A5-2)/7)+0.1,52+5/28))+1</f>
        <v>52</v>
      </c>
      <c r="C5" s="1"/>
      <c r="D5" s="2"/>
      <c r="E5" s="2"/>
      <c r="F5" s="1"/>
      <c r="G5" s="7">
        <f>D5-C5+F5-E5</f>
        <v>0</v>
      </c>
      <c r="H5" s="12" t="str">
        <f>IF(OR(MOD(A5,7) =1,MOD(A5,7)=0),"",7.75/24)</f>
        <v/>
      </c>
      <c r="I5" s="3" t="str">
        <f>IF(G5=0,"",IFERROR(IF(G5=H5,"",IF(G5&lt;H5,H5-G5,G5-H5)),""))</f>
        <v/>
      </c>
      <c r="J5" s="19"/>
      <c r="K5" s="15"/>
      <c r="L5" s="70">
        <f>SUM(G5:G35)</f>
        <v>0</v>
      </c>
      <c r="M5" s="71"/>
    </row>
    <row r="6" spans="1:13" x14ac:dyDescent="0.3">
      <c r="A6" s="5">
        <f>IF(EOMONTH(A$5,0)&gt;A5,A5+1,"")</f>
        <v>44563</v>
      </c>
      <c r="B6" s="2">
        <f t="shared" ref="B6:B35" si="0">INT(MOD(INT((A6-2)/7)+0.1,52+5/28))+1</f>
        <v>52</v>
      </c>
      <c r="C6" s="1"/>
      <c r="D6" s="2"/>
      <c r="E6" s="2"/>
      <c r="F6" s="1"/>
      <c r="G6" s="7">
        <f>D6-C6+F6-E6</f>
        <v>0</v>
      </c>
      <c r="H6" s="12" t="str">
        <f t="shared" ref="H6:H35" si="1">IF(OR(MOD(A6,7) =1,MOD(A6,7)=0),"",7.75/24)</f>
        <v/>
      </c>
      <c r="I6" s="3" t="str">
        <f t="shared" ref="I6:I35" si="2">IF(G6=0,"",IFERROR(IF(G6=H6,"",IF(G6&lt;H6,H6-G6,G6-H6)),""))</f>
        <v/>
      </c>
      <c r="J6" s="19"/>
      <c r="K6" s="16"/>
    </row>
    <row r="7" spans="1:13" ht="14.4" customHeight="1" x14ac:dyDescent="0.3">
      <c r="A7" s="5">
        <f>IF(EOMONTH(A$5,0)&gt;A6,A6+1,"")</f>
        <v>44564</v>
      </c>
      <c r="B7" s="2">
        <f t="shared" si="0"/>
        <v>1</v>
      </c>
      <c r="C7" s="1"/>
      <c r="D7" s="2"/>
      <c r="E7" s="2"/>
      <c r="F7" s="1"/>
      <c r="G7" s="7">
        <f t="shared" ref="G7:G35" si="3">D7-C7+F7-E7</f>
        <v>0</v>
      </c>
      <c r="H7" s="12">
        <f t="shared" si="1"/>
        <v>0.32291666666666669</v>
      </c>
      <c r="I7" s="3" t="str">
        <f t="shared" si="2"/>
        <v/>
      </c>
      <c r="J7" s="19"/>
      <c r="K7" s="17"/>
    </row>
    <row r="8" spans="1:13" ht="14.4" customHeight="1" x14ac:dyDescent="0.3">
      <c r="A8" s="5">
        <f t="shared" ref="A8:A35" si="4">IF(EOMONTH(A$5,0)&gt;A7,A7+1,"")</f>
        <v>44565</v>
      </c>
      <c r="B8" s="2">
        <f t="shared" si="0"/>
        <v>1</v>
      </c>
      <c r="C8" s="1"/>
      <c r="D8" s="2"/>
      <c r="E8" s="2"/>
      <c r="F8" s="1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19"/>
      <c r="K8" s="17"/>
    </row>
    <row r="9" spans="1:13" x14ac:dyDescent="0.3">
      <c r="A9" s="5">
        <f t="shared" si="4"/>
        <v>44566</v>
      </c>
      <c r="B9" s="2">
        <f t="shared" si="0"/>
        <v>1</v>
      </c>
      <c r="C9" s="1"/>
      <c r="D9" s="2"/>
      <c r="E9" s="2"/>
      <c r="F9" s="1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19"/>
      <c r="K9" s="17"/>
    </row>
    <row r="10" spans="1:13" x14ac:dyDescent="0.3">
      <c r="A10" s="5">
        <f t="shared" si="4"/>
        <v>44567</v>
      </c>
      <c r="B10" s="2">
        <f t="shared" si="0"/>
        <v>1</v>
      </c>
      <c r="C10" s="1"/>
      <c r="D10" s="2"/>
      <c r="E10" s="2"/>
      <c r="F10" s="1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19"/>
      <c r="K10" s="15"/>
    </row>
    <row r="11" spans="1:13" x14ac:dyDescent="0.3">
      <c r="A11" s="5">
        <f t="shared" si="4"/>
        <v>44568</v>
      </c>
      <c r="B11" s="2">
        <f t="shared" si="0"/>
        <v>1</v>
      </c>
      <c r="C11" s="1"/>
      <c r="D11" s="2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19"/>
      <c r="K11" s="15"/>
      <c r="L11" s="74" t="s">
        <v>25</v>
      </c>
      <c r="M11" s="74"/>
    </row>
    <row r="12" spans="1:13" x14ac:dyDescent="0.3">
      <c r="A12" s="5">
        <f t="shared" si="4"/>
        <v>44569</v>
      </c>
      <c r="B12" s="2">
        <f t="shared" si="0"/>
        <v>1</v>
      </c>
      <c r="C12" s="1"/>
      <c r="D12" s="2"/>
      <c r="E12" s="2"/>
      <c r="F12" s="1"/>
      <c r="G12" s="7">
        <f t="shared" si="3"/>
        <v>0</v>
      </c>
      <c r="H12" s="12" t="str">
        <f t="shared" si="1"/>
        <v/>
      </c>
      <c r="I12" s="3" t="str">
        <f t="shared" si="2"/>
        <v/>
      </c>
      <c r="J12" s="19"/>
      <c r="K12" s="15"/>
      <c r="L12" s="74"/>
      <c r="M12" s="74"/>
    </row>
    <row r="13" spans="1:13" x14ac:dyDescent="0.3">
      <c r="A13" s="5">
        <f t="shared" si="4"/>
        <v>44570</v>
      </c>
      <c r="B13" s="2">
        <f t="shared" si="0"/>
        <v>1</v>
      </c>
      <c r="C13" s="1"/>
      <c r="D13" s="2"/>
      <c r="E13" s="2"/>
      <c r="F13" s="1"/>
      <c r="G13" s="7">
        <f t="shared" si="3"/>
        <v>0</v>
      </c>
      <c r="H13" s="12" t="str">
        <f t="shared" si="1"/>
        <v/>
      </c>
      <c r="I13" s="3" t="str">
        <f t="shared" si="2"/>
        <v/>
      </c>
      <c r="J13" s="19"/>
      <c r="K13" s="15"/>
      <c r="L13" s="28"/>
      <c r="M13" s="19" t="s">
        <v>23</v>
      </c>
    </row>
    <row r="14" spans="1:13" x14ac:dyDescent="0.3">
      <c r="A14" s="5">
        <f t="shared" si="4"/>
        <v>44571</v>
      </c>
      <c r="B14" s="2">
        <f t="shared" si="0"/>
        <v>2</v>
      </c>
      <c r="C14" s="1"/>
      <c r="D14" s="1"/>
      <c r="E14" s="1"/>
      <c r="F14" s="1"/>
      <c r="G14" s="7">
        <f t="shared" si="3"/>
        <v>0</v>
      </c>
      <c r="H14" s="12">
        <f t="shared" si="1"/>
        <v>0.32291666666666669</v>
      </c>
      <c r="I14" s="3" t="str">
        <f t="shared" si="2"/>
        <v/>
      </c>
      <c r="J14" s="19"/>
      <c r="K14" s="15"/>
      <c r="L14" s="29"/>
      <c r="M14" s="19" t="s">
        <v>28</v>
      </c>
    </row>
    <row r="15" spans="1:13" x14ac:dyDescent="0.3">
      <c r="A15" s="5">
        <f t="shared" si="4"/>
        <v>44572</v>
      </c>
      <c r="B15" s="2">
        <f t="shared" si="0"/>
        <v>2</v>
      </c>
      <c r="C15" s="1"/>
      <c r="D15" s="1"/>
      <c r="E15" s="1"/>
      <c r="F15" s="1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19"/>
      <c r="K15" s="15"/>
      <c r="L15" s="30"/>
      <c r="M15" s="19" t="s">
        <v>26</v>
      </c>
    </row>
    <row r="16" spans="1:13" x14ac:dyDescent="0.3">
      <c r="A16" s="5">
        <f t="shared" si="4"/>
        <v>44573</v>
      </c>
      <c r="B16" s="2">
        <f t="shared" si="0"/>
        <v>2</v>
      </c>
      <c r="C16" s="1"/>
      <c r="D16" s="1"/>
      <c r="E16" s="1"/>
      <c r="F16" s="1"/>
      <c r="G16" s="7">
        <f t="shared" si="3"/>
        <v>0</v>
      </c>
      <c r="H16" s="12">
        <f t="shared" si="1"/>
        <v>0.32291666666666669</v>
      </c>
      <c r="I16" s="3" t="str">
        <f t="shared" si="2"/>
        <v/>
      </c>
      <c r="J16" s="19"/>
      <c r="K16" s="15"/>
      <c r="L16" s="27"/>
      <c r="M16" s="19" t="s">
        <v>27</v>
      </c>
    </row>
    <row r="17" spans="1:13" x14ac:dyDescent="0.3">
      <c r="A17" s="5">
        <f t="shared" si="4"/>
        <v>44574</v>
      </c>
      <c r="B17" s="2">
        <f t="shared" si="0"/>
        <v>2</v>
      </c>
      <c r="C17" s="1"/>
      <c r="D17" s="1"/>
      <c r="E17" s="1"/>
      <c r="F17" s="1"/>
      <c r="G17" s="7">
        <f t="shared" si="3"/>
        <v>0</v>
      </c>
      <c r="H17" s="12">
        <f t="shared" si="1"/>
        <v>0.32291666666666669</v>
      </c>
      <c r="I17" s="3" t="str">
        <f t="shared" si="2"/>
        <v/>
      </c>
      <c r="J17" s="19"/>
      <c r="K17" s="15"/>
      <c r="L17" s="31"/>
      <c r="M17" s="32" t="s">
        <v>29</v>
      </c>
    </row>
    <row r="18" spans="1:13" x14ac:dyDescent="0.3">
      <c r="A18" s="5">
        <f t="shared" si="4"/>
        <v>44575</v>
      </c>
      <c r="B18" s="2">
        <f t="shared" si="0"/>
        <v>2</v>
      </c>
      <c r="C18" s="1"/>
      <c r="D18" s="1"/>
      <c r="E18" s="1"/>
      <c r="F18" s="1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19"/>
      <c r="K18" s="15"/>
    </row>
    <row r="19" spans="1:13" x14ac:dyDescent="0.3">
      <c r="A19" s="5">
        <f t="shared" si="4"/>
        <v>44576</v>
      </c>
      <c r="B19" s="2">
        <f t="shared" si="0"/>
        <v>2</v>
      </c>
      <c r="C19" s="1"/>
      <c r="D19" s="2"/>
      <c r="E19" s="2"/>
      <c r="F19" s="1"/>
      <c r="G19" s="7">
        <f t="shared" si="3"/>
        <v>0</v>
      </c>
      <c r="H19" s="12" t="str">
        <f t="shared" si="1"/>
        <v/>
      </c>
      <c r="I19" s="3" t="str">
        <f t="shared" si="2"/>
        <v/>
      </c>
      <c r="J19" s="19"/>
      <c r="K19" s="15"/>
    </row>
    <row r="20" spans="1:13" x14ac:dyDescent="0.3">
      <c r="A20" s="5">
        <f t="shared" si="4"/>
        <v>44577</v>
      </c>
      <c r="B20" s="2">
        <f t="shared" si="0"/>
        <v>2</v>
      </c>
      <c r="C20" s="1"/>
      <c r="D20" s="2"/>
      <c r="E20" s="2"/>
      <c r="F20" s="1"/>
      <c r="G20" s="7">
        <f t="shared" si="3"/>
        <v>0</v>
      </c>
      <c r="H20" s="12" t="str">
        <f t="shared" si="1"/>
        <v/>
      </c>
      <c r="I20" s="3" t="str">
        <f t="shared" si="2"/>
        <v/>
      </c>
      <c r="J20" s="19"/>
      <c r="K20" s="15"/>
    </row>
    <row r="21" spans="1:13" x14ac:dyDescent="0.3">
      <c r="A21" s="5">
        <f t="shared" si="4"/>
        <v>44578</v>
      </c>
      <c r="B21" s="2">
        <f t="shared" si="0"/>
        <v>3</v>
      </c>
      <c r="C21" s="1"/>
      <c r="D21" s="2"/>
      <c r="E21" s="2"/>
      <c r="F21" s="1"/>
      <c r="G21" s="7">
        <f t="shared" si="3"/>
        <v>0</v>
      </c>
      <c r="H21" s="12">
        <f t="shared" si="1"/>
        <v>0.32291666666666669</v>
      </c>
      <c r="I21" s="3" t="str">
        <f t="shared" si="2"/>
        <v/>
      </c>
      <c r="J21" s="19"/>
      <c r="K21" s="15"/>
    </row>
    <row r="22" spans="1:13" x14ac:dyDescent="0.3">
      <c r="A22" s="5">
        <f t="shared" si="4"/>
        <v>44579</v>
      </c>
      <c r="B22" s="2">
        <f t="shared" si="0"/>
        <v>3</v>
      </c>
      <c r="C22" s="1"/>
      <c r="D22" s="2"/>
      <c r="E22" s="2"/>
      <c r="F22" s="1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19"/>
      <c r="K22" s="15"/>
    </row>
    <row r="23" spans="1:13" x14ac:dyDescent="0.3">
      <c r="A23" s="5">
        <f t="shared" si="4"/>
        <v>44580</v>
      </c>
      <c r="B23" s="2">
        <f t="shared" si="0"/>
        <v>3</v>
      </c>
      <c r="C23" s="1"/>
      <c r="D23" s="2"/>
      <c r="E23" s="2"/>
      <c r="F23" s="1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19"/>
      <c r="K23" s="15"/>
    </row>
    <row r="24" spans="1:13" x14ac:dyDescent="0.3">
      <c r="A24" s="5">
        <f t="shared" si="4"/>
        <v>44581</v>
      </c>
      <c r="B24" s="2">
        <f t="shared" si="0"/>
        <v>3</v>
      </c>
      <c r="C24" s="1"/>
      <c r="D24" s="2"/>
      <c r="E24" s="2"/>
      <c r="F24" s="1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19"/>
      <c r="K24" s="15"/>
    </row>
    <row r="25" spans="1:13" x14ac:dyDescent="0.3">
      <c r="A25" s="5">
        <f t="shared" si="4"/>
        <v>44582</v>
      </c>
      <c r="B25" s="2">
        <f t="shared" si="0"/>
        <v>3</v>
      </c>
      <c r="C25" s="1"/>
      <c r="D25" s="2"/>
      <c r="E25" s="2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19"/>
      <c r="K25" s="15"/>
    </row>
    <row r="26" spans="1:13" x14ac:dyDescent="0.3">
      <c r="A26" s="5">
        <f t="shared" si="4"/>
        <v>44583</v>
      </c>
      <c r="B26" s="2">
        <f t="shared" si="0"/>
        <v>3</v>
      </c>
      <c r="C26" s="1"/>
      <c r="D26" s="2"/>
      <c r="E26" s="2"/>
      <c r="F26" s="1"/>
      <c r="G26" s="7">
        <f t="shared" si="3"/>
        <v>0</v>
      </c>
      <c r="H26" s="12" t="str">
        <f t="shared" si="1"/>
        <v/>
      </c>
      <c r="I26" s="3" t="str">
        <f t="shared" si="2"/>
        <v/>
      </c>
      <c r="J26" s="19"/>
      <c r="K26" s="15"/>
    </row>
    <row r="27" spans="1:13" x14ac:dyDescent="0.3">
      <c r="A27" s="5">
        <f t="shared" si="4"/>
        <v>44584</v>
      </c>
      <c r="B27" s="2">
        <f t="shared" si="0"/>
        <v>3</v>
      </c>
      <c r="C27" s="1"/>
      <c r="D27" s="2"/>
      <c r="E27" s="2"/>
      <c r="F27" s="1"/>
      <c r="G27" s="7">
        <f t="shared" si="3"/>
        <v>0</v>
      </c>
      <c r="H27" s="12" t="str">
        <f t="shared" si="1"/>
        <v/>
      </c>
      <c r="I27" s="3" t="str">
        <f t="shared" si="2"/>
        <v/>
      </c>
      <c r="J27" s="19"/>
      <c r="K27" s="15"/>
    </row>
    <row r="28" spans="1:13" x14ac:dyDescent="0.3">
      <c r="A28" s="5">
        <f t="shared" si="4"/>
        <v>44585</v>
      </c>
      <c r="B28" s="2">
        <f t="shared" si="0"/>
        <v>4</v>
      </c>
      <c r="C28" s="1"/>
      <c r="D28" s="2"/>
      <c r="E28" s="2"/>
      <c r="F28" s="1"/>
      <c r="G28" s="7">
        <f t="shared" si="3"/>
        <v>0</v>
      </c>
      <c r="H28" s="12">
        <f t="shared" si="1"/>
        <v>0.32291666666666669</v>
      </c>
      <c r="I28" s="3" t="str">
        <f t="shared" si="2"/>
        <v/>
      </c>
      <c r="J28" s="19"/>
      <c r="K28" s="15"/>
    </row>
    <row r="29" spans="1:13" x14ac:dyDescent="0.3">
      <c r="A29" s="5">
        <f t="shared" si="4"/>
        <v>44586</v>
      </c>
      <c r="B29" s="2">
        <f t="shared" si="0"/>
        <v>4</v>
      </c>
      <c r="C29" s="1"/>
      <c r="D29" s="2"/>
      <c r="E29" s="2"/>
      <c r="F29" s="1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19"/>
      <c r="K29" s="15"/>
    </row>
    <row r="30" spans="1:13" x14ac:dyDescent="0.3">
      <c r="A30" s="5">
        <f t="shared" si="4"/>
        <v>44587</v>
      </c>
      <c r="B30" s="2">
        <f t="shared" si="0"/>
        <v>4</v>
      </c>
      <c r="C30" s="1"/>
      <c r="D30" s="2"/>
      <c r="E30" s="2"/>
      <c r="F30" s="1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19"/>
      <c r="K30" s="15"/>
    </row>
    <row r="31" spans="1:13" x14ac:dyDescent="0.3">
      <c r="A31" s="5">
        <f t="shared" si="4"/>
        <v>44588</v>
      </c>
      <c r="B31" s="2">
        <f t="shared" si="0"/>
        <v>4</v>
      </c>
      <c r="C31" s="1"/>
      <c r="D31" s="2"/>
      <c r="E31" s="2"/>
      <c r="F31" s="1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19"/>
      <c r="K31" s="15"/>
    </row>
    <row r="32" spans="1:13" x14ac:dyDescent="0.3">
      <c r="A32" s="5">
        <f t="shared" si="4"/>
        <v>44589</v>
      </c>
      <c r="B32" s="2">
        <f t="shared" si="0"/>
        <v>4</v>
      </c>
      <c r="C32" s="1"/>
      <c r="D32" s="2"/>
      <c r="E32" s="2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19"/>
      <c r="K32" s="15"/>
    </row>
    <row r="33" spans="1:11" x14ac:dyDescent="0.3">
      <c r="A33" s="5">
        <f t="shared" si="4"/>
        <v>44590</v>
      </c>
      <c r="B33" s="2">
        <f t="shared" si="0"/>
        <v>4</v>
      </c>
      <c r="C33" s="1"/>
      <c r="D33" s="2"/>
      <c r="E33" s="2"/>
      <c r="F33" s="1"/>
      <c r="G33" s="7">
        <f t="shared" si="3"/>
        <v>0</v>
      </c>
      <c r="H33" s="12" t="str">
        <f t="shared" si="1"/>
        <v/>
      </c>
      <c r="I33" s="3" t="str">
        <f t="shared" si="2"/>
        <v/>
      </c>
      <c r="J33" s="19"/>
      <c r="K33" s="15"/>
    </row>
    <row r="34" spans="1:11" x14ac:dyDescent="0.3">
      <c r="A34" s="5">
        <f t="shared" si="4"/>
        <v>44591</v>
      </c>
      <c r="B34" s="2">
        <f t="shared" si="0"/>
        <v>4</v>
      </c>
      <c r="C34" s="1"/>
      <c r="D34" s="2"/>
      <c r="E34" s="2"/>
      <c r="F34" s="1"/>
      <c r="G34" s="7">
        <f t="shared" si="3"/>
        <v>0</v>
      </c>
      <c r="H34" s="12" t="str">
        <f t="shared" si="1"/>
        <v/>
      </c>
      <c r="I34" s="3" t="str">
        <f t="shared" si="2"/>
        <v/>
      </c>
      <c r="J34" s="19"/>
      <c r="K34" s="15"/>
    </row>
    <row r="35" spans="1:11" x14ac:dyDescent="0.3">
      <c r="A35" s="5">
        <f t="shared" si="4"/>
        <v>44592</v>
      </c>
      <c r="B35" s="2">
        <f t="shared" si="0"/>
        <v>5</v>
      </c>
      <c r="C35" s="1"/>
      <c r="D35" s="2"/>
      <c r="E35" s="2"/>
      <c r="F35" s="1"/>
      <c r="G35" s="7">
        <f t="shared" si="3"/>
        <v>0</v>
      </c>
      <c r="H35" s="12">
        <f t="shared" si="1"/>
        <v>0.32291666666666669</v>
      </c>
      <c r="I35" s="3" t="str">
        <f t="shared" si="2"/>
        <v/>
      </c>
      <c r="J35" s="19"/>
      <c r="K35" s="15"/>
    </row>
  </sheetData>
  <mergeCells count="12">
    <mergeCell ref="L5:M5"/>
    <mergeCell ref="L3:M4"/>
    <mergeCell ref="L11:M12"/>
    <mergeCell ref="A3:A4"/>
    <mergeCell ref="B1:B4"/>
    <mergeCell ref="G3:G4"/>
    <mergeCell ref="H3:H4"/>
    <mergeCell ref="I3:I4"/>
    <mergeCell ref="C3:D3"/>
    <mergeCell ref="E3:F3"/>
    <mergeCell ref="C1:J2"/>
    <mergeCell ref="J3:J4"/>
  </mergeCells>
  <conditionalFormatting sqref="I5:I35">
    <cfRule type="expression" dxfId="95" priority="9">
      <formula>G5&gt;H5</formula>
    </cfRule>
    <cfRule type="expression" dxfId="94" priority="10">
      <formula>H5&gt;G5</formula>
    </cfRule>
  </conditionalFormatting>
  <conditionalFormatting sqref="A5:J35">
    <cfRule type="expression" dxfId="93" priority="6">
      <formula>WEEKDAY($A5,11)&gt;5</formula>
    </cfRule>
  </conditionalFormatting>
  <conditionalFormatting sqref="J5:J35">
    <cfRule type="cellIs" dxfId="92" priority="1" operator="equal">
      <formula>"Formation"</formula>
    </cfRule>
    <cfRule type="cellIs" dxfId="91" priority="2" operator="equal">
      <formula>"CP"</formula>
    </cfRule>
    <cfRule type="cellIs" dxfId="90" priority="3" operator="equal">
      <formula>"AT"</formula>
    </cfRule>
    <cfRule type="cellIs" dxfId="89" priority="4" operator="equal">
      <formula>"AM"</formula>
    </cfRule>
    <cfRule type="cellIs" dxfId="88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print="0" autoLine="0" r:id="rId5">
            <anchor moveWithCells="1">
              <from>
                <xdr:col>11</xdr:col>
                <xdr:colOff>53340</xdr:colOff>
                <xdr:row>6</xdr:row>
                <xdr:rowOff>45720</xdr:rowOff>
              </from>
              <to>
                <xdr:col>12</xdr:col>
                <xdr:colOff>891540</xdr:colOff>
                <xdr:row>8</xdr:row>
                <xdr:rowOff>60960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CommandButton1_Click">
            <anchor moveWithCells="1">
              <from>
                <xdr:col>8</xdr:col>
                <xdr:colOff>609600</xdr:colOff>
                <xdr:row>0</xdr:row>
                <xdr:rowOff>68580</xdr:rowOff>
              </from>
              <to>
                <xdr:col>9</xdr:col>
                <xdr:colOff>762000</xdr:colOff>
                <xdr:row>1</xdr:row>
                <xdr:rowOff>129540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5"/>
  <sheetViews>
    <sheetView view="pageLayout" zoomScaleNormal="100" workbookViewId="0">
      <selection activeCell="M30" sqref="M30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0" max="10" width="11.5546875" customWidth="1"/>
    <col min="11" max="11" width="4.21875" customWidth="1"/>
    <col min="12" max="12" width="11.5546875" customWidth="1"/>
    <col min="13" max="13" width="14" customWidth="1"/>
  </cols>
  <sheetData>
    <row r="1" spans="1:13" x14ac:dyDescent="0.3">
      <c r="A1" s="8" t="s">
        <v>7</v>
      </c>
      <c r="B1" s="77" t="s">
        <v>9</v>
      </c>
      <c r="C1" s="88" t="s">
        <v>11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DATE($A$2,2,1)</f>
        <v>44593</v>
      </c>
      <c r="B5" s="2">
        <f>INT(MOD(INT((A5-2)/7)+0.1,52+5/28))+1</f>
        <v>5</v>
      </c>
      <c r="C5" s="1"/>
      <c r="D5" s="2"/>
      <c r="E5" s="2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19"/>
      <c r="L5" s="70">
        <f>SUM(G5:G33)</f>
        <v>0</v>
      </c>
      <c r="M5" s="71"/>
    </row>
    <row r="6" spans="1:13" x14ac:dyDescent="0.3">
      <c r="A6" s="5">
        <f>IF(EOMONTH(A$5,0)&gt;A5,A5+1,"")</f>
        <v>44594</v>
      </c>
      <c r="B6" s="2">
        <f t="shared" ref="B6:B33" si="0">INT(MOD(INT((A6-2)/7)+0.1,52+5/28))+1</f>
        <v>5</v>
      </c>
      <c r="C6" s="1"/>
      <c r="D6" s="2"/>
      <c r="E6" s="2"/>
      <c r="F6" s="1"/>
      <c r="G6" s="7">
        <f>D6-C6+F6-E6</f>
        <v>0</v>
      </c>
      <c r="H6" s="12">
        <f t="shared" ref="H6:H33" si="1">IF(OR(MOD(A6,7) =1,MOD(A6,7)=0),"",7.75/24)</f>
        <v>0.32291666666666669</v>
      </c>
      <c r="I6" s="3" t="str">
        <f t="shared" ref="I6:I33" si="2">IF(G6=0,"",IFERROR(IF(G6=H6,"",IF(G6&lt;H6,H6-G6,G6-H6)),""))</f>
        <v/>
      </c>
      <c r="J6" s="19"/>
    </row>
    <row r="7" spans="1:13" ht="14.4" customHeight="1" x14ac:dyDescent="0.3">
      <c r="A7" s="5">
        <f>IF(EOMONTH(A$5,0)&gt;A6,A6+1,"")</f>
        <v>44595</v>
      </c>
      <c r="B7" s="2">
        <f t="shared" si="0"/>
        <v>5</v>
      </c>
      <c r="C7" s="1"/>
      <c r="D7" s="2"/>
      <c r="E7" s="2"/>
      <c r="F7" s="1"/>
      <c r="G7" s="7">
        <f t="shared" ref="G7:G33" si="3">D7-C7+F7-E7</f>
        <v>0</v>
      </c>
      <c r="H7" s="12">
        <f t="shared" si="1"/>
        <v>0.32291666666666669</v>
      </c>
      <c r="I7" s="3" t="str">
        <f t="shared" si="2"/>
        <v/>
      </c>
      <c r="J7" s="19"/>
      <c r="L7" s="4"/>
      <c r="M7" s="4"/>
    </row>
    <row r="8" spans="1:13" ht="14.4" customHeight="1" x14ac:dyDescent="0.3">
      <c r="A8" s="5">
        <f t="shared" ref="A8:A33" si="4">IF(EOMONTH(A$5,0)&gt;A7,A7+1,"")</f>
        <v>44596</v>
      </c>
      <c r="B8" s="2">
        <f t="shared" si="0"/>
        <v>5</v>
      </c>
      <c r="C8" s="1"/>
      <c r="D8" s="2"/>
      <c r="E8" s="2"/>
      <c r="F8" s="1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19"/>
      <c r="L8" s="4"/>
      <c r="M8" s="4"/>
    </row>
    <row r="9" spans="1:13" x14ac:dyDescent="0.3">
      <c r="A9" s="5">
        <f t="shared" si="4"/>
        <v>44597</v>
      </c>
      <c r="B9" s="2">
        <f t="shared" si="0"/>
        <v>5</v>
      </c>
      <c r="C9" s="1"/>
      <c r="D9" s="2"/>
      <c r="E9" s="2"/>
      <c r="F9" s="1"/>
      <c r="G9" s="7">
        <f t="shared" si="3"/>
        <v>0</v>
      </c>
      <c r="H9" s="12" t="str">
        <f t="shared" si="1"/>
        <v/>
      </c>
      <c r="I9" s="3" t="str">
        <f t="shared" si="2"/>
        <v/>
      </c>
      <c r="J9" s="19"/>
      <c r="L9" s="4"/>
      <c r="M9" s="4"/>
    </row>
    <row r="10" spans="1:13" x14ac:dyDescent="0.3">
      <c r="A10" s="5">
        <f t="shared" si="4"/>
        <v>44598</v>
      </c>
      <c r="B10" s="2">
        <f t="shared" si="0"/>
        <v>5</v>
      </c>
      <c r="C10" s="1"/>
      <c r="D10" s="2"/>
      <c r="E10" s="2"/>
      <c r="F10" s="1"/>
      <c r="G10" s="7">
        <f t="shared" si="3"/>
        <v>0</v>
      </c>
      <c r="H10" s="12" t="str">
        <f t="shared" si="1"/>
        <v/>
      </c>
      <c r="I10" s="3" t="str">
        <f t="shared" si="2"/>
        <v/>
      </c>
      <c r="J10" s="19"/>
      <c r="L10" s="4"/>
      <c r="M10" s="4"/>
    </row>
    <row r="11" spans="1:13" ht="14.4" customHeight="1" x14ac:dyDescent="0.3">
      <c r="A11" s="5">
        <f t="shared" si="4"/>
        <v>44599</v>
      </c>
      <c r="B11" s="2">
        <f t="shared" si="0"/>
        <v>6</v>
      </c>
      <c r="C11" s="1"/>
      <c r="D11" s="2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19"/>
      <c r="L11" s="96" t="s">
        <v>25</v>
      </c>
      <c r="M11" s="97"/>
    </row>
    <row r="12" spans="1:13" ht="14.4" customHeight="1" x14ac:dyDescent="0.3">
      <c r="A12" s="5">
        <f t="shared" si="4"/>
        <v>44600</v>
      </c>
      <c r="B12" s="2">
        <f t="shared" si="0"/>
        <v>6</v>
      </c>
      <c r="C12" s="1"/>
      <c r="D12" s="2"/>
      <c r="E12" s="2"/>
      <c r="F12" s="1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19"/>
      <c r="L12" s="98"/>
      <c r="M12" s="99"/>
    </row>
    <row r="13" spans="1:13" x14ac:dyDescent="0.3">
      <c r="A13" s="5">
        <f t="shared" si="4"/>
        <v>44601</v>
      </c>
      <c r="B13" s="2">
        <f t="shared" si="0"/>
        <v>6</v>
      </c>
      <c r="C13" s="1"/>
      <c r="D13" s="2"/>
      <c r="E13" s="2"/>
      <c r="F13" s="1"/>
      <c r="G13" s="7">
        <f t="shared" si="3"/>
        <v>0</v>
      </c>
      <c r="H13" s="12">
        <f t="shared" si="1"/>
        <v>0.32291666666666669</v>
      </c>
      <c r="I13" s="3" t="str">
        <f t="shared" si="2"/>
        <v/>
      </c>
      <c r="J13" s="19"/>
      <c r="L13" s="28"/>
      <c r="M13" s="19" t="s">
        <v>23</v>
      </c>
    </row>
    <row r="14" spans="1:13" x14ac:dyDescent="0.3">
      <c r="A14" s="5">
        <f t="shared" si="4"/>
        <v>44602</v>
      </c>
      <c r="B14" s="2">
        <f t="shared" si="0"/>
        <v>6</v>
      </c>
      <c r="C14" s="1"/>
      <c r="D14" s="1"/>
      <c r="E14" s="1"/>
      <c r="F14" s="1"/>
      <c r="G14" s="7">
        <f t="shared" si="3"/>
        <v>0</v>
      </c>
      <c r="H14" s="12">
        <f t="shared" si="1"/>
        <v>0.32291666666666669</v>
      </c>
      <c r="I14" s="3" t="str">
        <f t="shared" si="2"/>
        <v/>
      </c>
      <c r="J14" s="19"/>
      <c r="L14" s="29"/>
      <c r="M14" s="19" t="s">
        <v>28</v>
      </c>
    </row>
    <row r="15" spans="1:13" x14ac:dyDescent="0.3">
      <c r="A15" s="5">
        <f t="shared" si="4"/>
        <v>44603</v>
      </c>
      <c r="B15" s="2">
        <f t="shared" si="0"/>
        <v>6</v>
      </c>
      <c r="C15" s="1"/>
      <c r="D15" s="1"/>
      <c r="E15" s="1"/>
      <c r="F15" s="1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19"/>
      <c r="L15" s="30"/>
      <c r="M15" s="19" t="s">
        <v>26</v>
      </c>
    </row>
    <row r="16" spans="1:13" x14ac:dyDescent="0.3">
      <c r="A16" s="5">
        <f t="shared" si="4"/>
        <v>44604</v>
      </c>
      <c r="B16" s="2">
        <f t="shared" si="0"/>
        <v>6</v>
      </c>
      <c r="C16" s="1"/>
      <c r="D16" s="1"/>
      <c r="E16" s="1"/>
      <c r="F16" s="1"/>
      <c r="G16" s="7">
        <f t="shared" si="3"/>
        <v>0</v>
      </c>
      <c r="H16" s="12" t="str">
        <f t="shared" si="1"/>
        <v/>
      </c>
      <c r="I16" s="3" t="str">
        <f t="shared" si="2"/>
        <v/>
      </c>
      <c r="J16" s="19"/>
      <c r="L16" s="27"/>
      <c r="M16" s="19" t="s">
        <v>27</v>
      </c>
    </row>
    <row r="17" spans="1:13" x14ac:dyDescent="0.3">
      <c r="A17" s="5">
        <f t="shared" si="4"/>
        <v>44605</v>
      </c>
      <c r="B17" s="2">
        <f t="shared" si="0"/>
        <v>6</v>
      </c>
      <c r="C17" s="1"/>
      <c r="D17" s="1"/>
      <c r="E17" s="1"/>
      <c r="F17" s="1"/>
      <c r="G17" s="7">
        <f t="shared" si="3"/>
        <v>0</v>
      </c>
      <c r="H17" s="12" t="str">
        <f t="shared" si="1"/>
        <v/>
      </c>
      <c r="I17" s="3" t="str">
        <f t="shared" si="2"/>
        <v/>
      </c>
      <c r="J17" s="19"/>
      <c r="L17" s="31"/>
      <c r="M17" s="19" t="s">
        <v>29</v>
      </c>
    </row>
    <row r="18" spans="1:13" x14ac:dyDescent="0.3">
      <c r="A18" s="5">
        <f t="shared" si="4"/>
        <v>44606</v>
      </c>
      <c r="B18" s="2">
        <f t="shared" si="0"/>
        <v>7</v>
      </c>
      <c r="C18" s="1"/>
      <c r="D18" s="1"/>
      <c r="E18" s="1"/>
      <c r="F18" s="1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19"/>
    </row>
    <row r="19" spans="1:13" x14ac:dyDescent="0.3">
      <c r="A19" s="5">
        <f t="shared" si="4"/>
        <v>44607</v>
      </c>
      <c r="B19" s="2">
        <f t="shared" si="0"/>
        <v>7</v>
      </c>
      <c r="C19" s="1"/>
      <c r="D19" s="2"/>
      <c r="E19" s="2"/>
      <c r="F19" s="1"/>
      <c r="G19" s="7">
        <f t="shared" si="3"/>
        <v>0</v>
      </c>
      <c r="H19" s="12">
        <f t="shared" si="1"/>
        <v>0.32291666666666669</v>
      </c>
      <c r="I19" s="3" t="str">
        <f t="shared" si="2"/>
        <v/>
      </c>
      <c r="J19" s="19"/>
    </row>
    <row r="20" spans="1:13" x14ac:dyDescent="0.3">
      <c r="A20" s="5">
        <f t="shared" si="4"/>
        <v>44608</v>
      </c>
      <c r="B20" s="2">
        <f t="shared" si="0"/>
        <v>7</v>
      </c>
      <c r="C20" s="1"/>
      <c r="D20" s="2"/>
      <c r="E20" s="2"/>
      <c r="F20" s="1"/>
      <c r="G20" s="7">
        <f t="shared" si="3"/>
        <v>0</v>
      </c>
      <c r="H20" s="12">
        <f t="shared" si="1"/>
        <v>0.32291666666666669</v>
      </c>
      <c r="I20" s="3" t="str">
        <f t="shared" si="2"/>
        <v/>
      </c>
      <c r="J20" s="19"/>
    </row>
    <row r="21" spans="1:13" x14ac:dyDescent="0.3">
      <c r="A21" s="5">
        <f t="shared" si="4"/>
        <v>44609</v>
      </c>
      <c r="B21" s="2">
        <f t="shared" si="0"/>
        <v>7</v>
      </c>
      <c r="C21" s="1"/>
      <c r="D21" s="2"/>
      <c r="E21" s="2"/>
      <c r="F21" s="1"/>
      <c r="G21" s="7">
        <f t="shared" si="3"/>
        <v>0</v>
      </c>
      <c r="H21" s="12">
        <f t="shared" si="1"/>
        <v>0.32291666666666669</v>
      </c>
      <c r="I21" s="3" t="str">
        <f t="shared" si="2"/>
        <v/>
      </c>
      <c r="J21" s="19"/>
    </row>
    <row r="22" spans="1:13" x14ac:dyDescent="0.3">
      <c r="A22" s="5">
        <f t="shared" si="4"/>
        <v>44610</v>
      </c>
      <c r="B22" s="2">
        <f t="shared" si="0"/>
        <v>7</v>
      </c>
      <c r="C22" s="1"/>
      <c r="D22" s="2"/>
      <c r="E22" s="2"/>
      <c r="F22" s="1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19"/>
    </row>
    <row r="23" spans="1:13" x14ac:dyDescent="0.3">
      <c r="A23" s="5">
        <f t="shared" si="4"/>
        <v>44611</v>
      </c>
      <c r="B23" s="2">
        <f t="shared" si="0"/>
        <v>7</v>
      </c>
      <c r="C23" s="1"/>
      <c r="D23" s="2"/>
      <c r="E23" s="2"/>
      <c r="F23" s="1"/>
      <c r="G23" s="7">
        <f t="shared" si="3"/>
        <v>0</v>
      </c>
      <c r="H23" s="12" t="str">
        <f t="shared" si="1"/>
        <v/>
      </c>
      <c r="I23" s="3" t="str">
        <f t="shared" si="2"/>
        <v/>
      </c>
      <c r="J23" s="19"/>
    </row>
    <row r="24" spans="1:13" x14ac:dyDescent="0.3">
      <c r="A24" s="5">
        <f t="shared" si="4"/>
        <v>44612</v>
      </c>
      <c r="B24" s="2">
        <f t="shared" si="0"/>
        <v>7</v>
      </c>
      <c r="C24" s="1"/>
      <c r="D24" s="2"/>
      <c r="E24" s="2"/>
      <c r="F24" s="1"/>
      <c r="G24" s="7">
        <f t="shared" si="3"/>
        <v>0</v>
      </c>
      <c r="H24" s="12" t="str">
        <f t="shared" si="1"/>
        <v/>
      </c>
      <c r="I24" s="3" t="str">
        <f t="shared" si="2"/>
        <v/>
      </c>
      <c r="J24" s="19"/>
    </row>
    <row r="25" spans="1:13" x14ac:dyDescent="0.3">
      <c r="A25" s="5">
        <f t="shared" si="4"/>
        <v>44613</v>
      </c>
      <c r="B25" s="2">
        <f t="shared" si="0"/>
        <v>8</v>
      </c>
      <c r="C25" s="1"/>
      <c r="D25" s="2"/>
      <c r="E25" s="2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19"/>
    </row>
    <row r="26" spans="1:13" x14ac:dyDescent="0.3">
      <c r="A26" s="5">
        <f t="shared" si="4"/>
        <v>44614</v>
      </c>
      <c r="B26" s="2">
        <f t="shared" si="0"/>
        <v>8</v>
      </c>
      <c r="C26" s="1"/>
      <c r="D26" s="2"/>
      <c r="E26" s="2"/>
      <c r="F26" s="1"/>
      <c r="G26" s="7">
        <f t="shared" si="3"/>
        <v>0</v>
      </c>
      <c r="H26" s="12">
        <f t="shared" si="1"/>
        <v>0.32291666666666669</v>
      </c>
      <c r="I26" s="3" t="str">
        <f t="shared" si="2"/>
        <v/>
      </c>
      <c r="J26" s="19"/>
    </row>
    <row r="27" spans="1:13" x14ac:dyDescent="0.3">
      <c r="A27" s="5">
        <f t="shared" si="4"/>
        <v>44615</v>
      </c>
      <c r="B27" s="2">
        <f t="shared" si="0"/>
        <v>8</v>
      </c>
      <c r="C27" s="1"/>
      <c r="D27" s="2"/>
      <c r="E27" s="2"/>
      <c r="F27" s="1"/>
      <c r="G27" s="7">
        <f t="shared" si="3"/>
        <v>0</v>
      </c>
      <c r="H27" s="12">
        <f t="shared" si="1"/>
        <v>0.32291666666666669</v>
      </c>
      <c r="I27" s="3" t="str">
        <f t="shared" si="2"/>
        <v/>
      </c>
      <c r="J27" s="19"/>
    </row>
    <row r="28" spans="1:13" x14ac:dyDescent="0.3">
      <c r="A28" s="5">
        <f t="shared" si="4"/>
        <v>44616</v>
      </c>
      <c r="B28" s="2">
        <f t="shared" si="0"/>
        <v>8</v>
      </c>
      <c r="C28" s="1"/>
      <c r="D28" s="2"/>
      <c r="E28" s="2"/>
      <c r="F28" s="1"/>
      <c r="G28" s="7">
        <f t="shared" si="3"/>
        <v>0</v>
      </c>
      <c r="H28" s="12">
        <f t="shared" si="1"/>
        <v>0.32291666666666669</v>
      </c>
      <c r="I28" s="3" t="str">
        <f t="shared" si="2"/>
        <v/>
      </c>
      <c r="J28" s="19"/>
    </row>
    <row r="29" spans="1:13" x14ac:dyDescent="0.3">
      <c r="A29" s="5">
        <f t="shared" si="4"/>
        <v>44617</v>
      </c>
      <c r="B29" s="2">
        <f t="shared" si="0"/>
        <v>8</v>
      </c>
      <c r="C29" s="1"/>
      <c r="D29" s="2"/>
      <c r="E29" s="2"/>
      <c r="F29" s="1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19"/>
    </row>
    <row r="30" spans="1:13" x14ac:dyDescent="0.3">
      <c r="A30" s="5">
        <f t="shared" si="4"/>
        <v>44618</v>
      </c>
      <c r="B30" s="2">
        <f t="shared" si="0"/>
        <v>8</v>
      </c>
      <c r="C30" s="1"/>
      <c r="D30" s="2"/>
      <c r="E30" s="2"/>
      <c r="F30" s="1"/>
      <c r="G30" s="7">
        <f t="shared" si="3"/>
        <v>0</v>
      </c>
      <c r="H30" s="12" t="str">
        <f t="shared" si="1"/>
        <v/>
      </c>
      <c r="I30" s="3" t="str">
        <f t="shared" si="2"/>
        <v/>
      </c>
      <c r="J30" s="19"/>
    </row>
    <row r="31" spans="1:13" x14ac:dyDescent="0.3">
      <c r="A31" s="5">
        <f t="shared" si="4"/>
        <v>44619</v>
      </c>
      <c r="B31" s="2">
        <f t="shared" si="0"/>
        <v>8</v>
      </c>
      <c r="C31" s="1"/>
      <c r="D31" s="2"/>
      <c r="E31" s="2"/>
      <c r="F31" s="1"/>
      <c r="G31" s="7">
        <f t="shared" si="3"/>
        <v>0</v>
      </c>
      <c r="H31" s="12" t="str">
        <f t="shared" si="1"/>
        <v/>
      </c>
      <c r="I31" s="3" t="str">
        <f t="shared" si="2"/>
        <v/>
      </c>
      <c r="J31" s="19"/>
    </row>
    <row r="32" spans="1:13" x14ac:dyDescent="0.3">
      <c r="A32" s="5">
        <f t="shared" si="4"/>
        <v>44620</v>
      </c>
      <c r="B32" s="2">
        <f t="shared" si="0"/>
        <v>9</v>
      </c>
      <c r="C32" s="1"/>
      <c r="D32" s="2"/>
      <c r="E32" s="2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19"/>
    </row>
    <row r="33" spans="1:10" x14ac:dyDescent="0.3">
      <c r="A33" s="5" t="str">
        <f t="shared" si="4"/>
        <v/>
      </c>
      <c r="B33" s="2" t="e">
        <f t="shared" si="0"/>
        <v>#VALUE!</v>
      </c>
      <c r="C33" s="1"/>
      <c r="D33" s="2"/>
      <c r="E33" s="2"/>
      <c r="F33" s="1"/>
      <c r="G33" s="7">
        <f t="shared" si="3"/>
        <v>0</v>
      </c>
      <c r="H33" s="12" t="e">
        <f t="shared" si="1"/>
        <v>#VALUE!</v>
      </c>
      <c r="I33" s="3" t="str">
        <f t="shared" si="2"/>
        <v/>
      </c>
      <c r="J33" s="19"/>
    </row>
    <row r="34" spans="1:10" x14ac:dyDescent="0.3">
      <c r="B34" s="18"/>
    </row>
    <row r="35" spans="1:10" x14ac:dyDescent="0.3">
      <c r="B35" s="18"/>
    </row>
  </sheetData>
  <mergeCells count="12">
    <mergeCell ref="A3:A4"/>
    <mergeCell ref="C3:D3"/>
    <mergeCell ref="E3:F3"/>
    <mergeCell ref="G3:G4"/>
    <mergeCell ref="H3:H4"/>
    <mergeCell ref="L11:M12"/>
    <mergeCell ref="L5:M5"/>
    <mergeCell ref="L3:M4"/>
    <mergeCell ref="B1:B4"/>
    <mergeCell ref="C1:J2"/>
    <mergeCell ref="I3:I4"/>
    <mergeCell ref="J3:J4"/>
  </mergeCells>
  <conditionalFormatting sqref="J5:J33">
    <cfRule type="cellIs" dxfId="87" priority="1" operator="equal">
      <formula>"Formation"</formula>
    </cfRule>
    <cfRule type="cellIs" dxfId="86" priority="2" operator="equal">
      <formula>"CP"</formula>
    </cfRule>
    <cfRule type="cellIs" dxfId="85" priority="3" operator="equal">
      <formula>"AT"</formula>
    </cfRule>
    <cfRule type="cellIs" dxfId="84" priority="4" operator="equal">
      <formula>"AM"</formula>
    </cfRule>
    <cfRule type="cellIs" dxfId="83" priority="5" operator="equal">
      <formula>"Férié"</formula>
    </cfRule>
  </conditionalFormatting>
  <dataValidations count="1">
    <dataValidation type="list" allowBlank="1" showInputMessage="1" showErrorMessage="1" sqref="J5:J33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0FE69CF-3141-46A3-B381-1C8265E62101}">
            <xm:f>Jan!G5&gt;Jan!H5</xm:f>
            <x14:dxf>
              <font>
                <b/>
                <i val="0"/>
                <color rgb="FF00B050"/>
              </font>
              <numFmt numFmtId="169" formatCode="\+[h]:mm"/>
              <fill>
                <patternFill patternType="none">
                  <bgColor auto="1"/>
                </patternFill>
              </fill>
            </x14:dxf>
          </x14:cfRule>
          <x14:cfRule type="expression" priority="8" id="{8C563580-B63A-452A-8068-F24DBB8E5568}">
            <xm:f>Jan!H5&gt;Jan!G5</xm:f>
            <x14:dxf>
              <font>
                <b/>
                <i val="0"/>
                <color rgb="FFFF0000"/>
              </font>
              <numFmt numFmtId="168" formatCode="\-[h]:mm"/>
              <fill>
                <patternFill patternType="none">
                  <bgColor auto="1"/>
                </patternFill>
              </fill>
            </x14:dxf>
          </x14:cfRule>
          <xm:sqref>I5:I33</xm:sqref>
        </x14:conditionalFormatting>
        <x14:conditionalFormatting xmlns:xm="http://schemas.microsoft.com/office/excel/2006/main">
          <x14:cfRule type="expression" priority="6" id="{FC7B024B-6F97-4E2A-A97D-7B26D47DF3DF}">
            <xm:f>WEEKDAY(Jan!$A5,11)&gt;5</xm:f>
            <x14:dxf>
              <fill>
                <patternFill>
                  <bgColor theme="5"/>
                </patternFill>
              </fill>
            </x14:dxf>
          </x14:cfRule>
          <xm:sqref>A5:J33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35"/>
  <sheetViews>
    <sheetView showZeros="0" view="pageLayout" topLeftCell="A10" zoomScaleNormal="100" workbookViewId="0">
      <selection activeCell="C16" sqref="C16:G35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12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DATE($A$2,3,1)</f>
        <v>44621</v>
      </c>
      <c r="B5" s="2">
        <f>INT(MOD(INT((A5-2)/7)+0.1,52+5/28))+1</f>
        <v>9</v>
      </c>
      <c r="C5" s="6"/>
      <c r="D5" s="6"/>
      <c r="E5" s="6"/>
      <c r="F5" s="6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19"/>
      <c r="L5" s="70">
        <f>SUM(G5:G35)</f>
        <v>0</v>
      </c>
      <c r="M5" s="71"/>
    </row>
    <row r="6" spans="1:13" x14ac:dyDescent="0.3">
      <c r="A6" s="5">
        <f>IF(EOMONTH(A$5,0)&gt;A5,A5+1,"")</f>
        <v>44622</v>
      </c>
      <c r="B6" s="2">
        <f t="shared" ref="B6:B35" si="0">INT(MOD(INT((A6-2)/7)+0.1,52+5/28))+1</f>
        <v>9</v>
      </c>
      <c r="C6" s="6"/>
      <c r="D6" s="6"/>
      <c r="E6" s="6"/>
      <c r="F6" s="6"/>
      <c r="G6" s="7">
        <f>D6-C6+F6-E6</f>
        <v>0</v>
      </c>
      <c r="H6" s="12">
        <f t="shared" ref="H6:H35" si="1">IF(OR(MOD(A6,7) =1,MOD(A6,7)=0),"",7.75/24)</f>
        <v>0.32291666666666669</v>
      </c>
      <c r="I6" s="3" t="str">
        <f t="shared" ref="I6:I35" si="2">IF(G6=0,"",IFERROR(IF(G6=H6,"",IF(G6&lt;H6,H6-G6,G6-H6)),""))</f>
        <v/>
      </c>
      <c r="J6" s="19"/>
    </row>
    <row r="7" spans="1:13" ht="14.4" customHeight="1" x14ac:dyDescent="0.3">
      <c r="A7" s="5">
        <f>IF(EOMONTH(A$5,0)&gt;A6,A6+1,"")</f>
        <v>44623</v>
      </c>
      <c r="B7" s="2">
        <f t="shared" si="0"/>
        <v>9</v>
      </c>
      <c r="C7" s="6"/>
      <c r="D7" s="6"/>
      <c r="E7" s="6"/>
      <c r="F7" s="6"/>
      <c r="G7" s="7">
        <f t="shared" ref="G7:G35" si="3">D7-C7+F7-E7</f>
        <v>0</v>
      </c>
      <c r="H7" s="12">
        <f t="shared" si="1"/>
        <v>0.32291666666666669</v>
      </c>
      <c r="I7" s="3" t="str">
        <f t="shared" si="2"/>
        <v/>
      </c>
      <c r="J7" s="19"/>
    </row>
    <row r="8" spans="1:13" ht="14.4" customHeight="1" x14ac:dyDescent="0.3">
      <c r="A8" s="5">
        <f t="shared" ref="A8:A35" si="4">IF(EOMONTH(A$5,0)&gt;A7,A7+1,"")</f>
        <v>44624</v>
      </c>
      <c r="B8" s="2">
        <f t="shared" si="0"/>
        <v>9</v>
      </c>
      <c r="C8" s="6"/>
      <c r="D8" s="6"/>
      <c r="E8" s="6"/>
      <c r="F8" s="6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19"/>
    </row>
    <row r="9" spans="1:13" x14ac:dyDescent="0.3">
      <c r="A9" s="5">
        <f t="shared" si="4"/>
        <v>44625</v>
      </c>
      <c r="B9" s="2">
        <f t="shared" si="0"/>
        <v>9</v>
      </c>
      <c r="C9" s="20"/>
      <c r="D9" s="20"/>
      <c r="E9" s="20"/>
      <c r="F9" s="20"/>
      <c r="G9" s="7">
        <f t="shared" si="3"/>
        <v>0</v>
      </c>
      <c r="H9" s="12" t="str">
        <f t="shared" si="1"/>
        <v/>
      </c>
      <c r="I9" s="3" t="str">
        <f t="shared" si="2"/>
        <v/>
      </c>
      <c r="J9" s="19"/>
    </row>
    <row r="10" spans="1:13" x14ac:dyDescent="0.3">
      <c r="A10" s="5">
        <f t="shared" si="4"/>
        <v>44626</v>
      </c>
      <c r="B10" s="2">
        <f t="shared" si="0"/>
        <v>9</v>
      </c>
      <c r="C10" s="1"/>
      <c r="D10" s="2"/>
      <c r="E10" s="2"/>
      <c r="F10" s="1"/>
      <c r="G10" s="7">
        <f t="shared" si="3"/>
        <v>0</v>
      </c>
      <c r="H10" s="12" t="str">
        <f t="shared" si="1"/>
        <v/>
      </c>
      <c r="I10" s="3" t="str">
        <f t="shared" si="2"/>
        <v/>
      </c>
      <c r="J10" s="19"/>
    </row>
    <row r="11" spans="1:13" x14ac:dyDescent="0.3">
      <c r="A11" s="5">
        <f t="shared" si="4"/>
        <v>44627</v>
      </c>
      <c r="B11" s="2">
        <f t="shared" si="0"/>
        <v>10</v>
      </c>
      <c r="C11" s="6"/>
      <c r="D11" s="6"/>
      <c r="E11" s="6"/>
      <c r="F11" s="6"/>
      <c r="G11" s="7">
        <f>D11-C11+F11-E11</f>
        <v>0</v>
      </c>
      <c r="H11" s="12">
        <f t="shared" si="1"/>
        <v>0.32291666666666669</v>
      </c>
      <c r="I11" s="3" t="str">
        <f t="shared" si="2"/>
        <v/>
      </c>
      <c r="J11" s="19"/>
      <c r="L11" s="74" t="s">
        <v>25</v>
      </c>
      <c r="M11" s="74"/>
    </row>
    <row r="12" spans="1:13" x14ac:dyDescent="0.3">
      <c r="A12" s="5">
        <f t="shared" si="4"/>
        <v>44628</v>
      </c>
      <c r="B12" s="2">
        <f t="shared" si="0"/>
        <v>10</v>
      </c>
      <c r="C12" s="6"/>
      <c r="D12" s="6"/>
      <c r="E12" s="6"/>
      <c r="F12" s="6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19"/>
      <c r="L12" s="74"/>
      <c r="M12" s="74"/>
    </row>
    <row r="13" spans="1:13" x14ac:dyDescent="0.3">
      <c r="A13" s="5">
        <f t="shared" si="4"/>
        <v>44629</v>
      </c>
      <c r="B13" s="2">
        <f t="shared" si="0"/>
        <v>10</v>
      </c>
      <c r="C13" s="6"/>
      <c r="D13" s="6"/>
      <c r="E13" s="6"/>
      <c r="F13" s="6"/>
      <c r="G13" s="7">
        <f>D13-C13+F13-E13</f>
        <v>0</v>
      </c>
      <c r="H13" s="12">
        <f t="shared" si="1"/>
        <v>0.32291666666666669</v>
      </c>
      <c r="I13" s="3" t="str">
        <f t="shared" si="2"/>
        <v/>
      </c>
      <c r="J13" s="19"/>
      <c r="L13" s="28"/>
      <c r="M13" s="19" t="s">
        <v>23</v>
      </c>
    </row>
    <row r="14" spans="1:13" x14ac:dyDescent="0.3">
      <c r="A14" s="5">
        <f t="shared" si="4"/>
        <v>44630</v>
      </c>
      <c r="B14" s="2">
        <f t="shared" si="0"/>
        <v>10</v>
      </c>
      <c r="C14" s="6"/>
      <c r="D14" s="6"/>
      <c r="E14" s="6"/>
      <c r="F14" s="6"/>
      <c r="G14" s="7">
        <f t="shared" si="3"/>
        <v>0</v>
      </c>
      <c r="H14" s="12">
        <f t="shared" si="1"/>
        <v>0.32291666666666669</v>
      </c>
      <c r="I14" s="3" t="str">
        <f t="shared" si="2"/>
        <v/>
      </c>
      <c r="J14" s="19"/>
      <c r="L14" s="29"/>
      <c r="M14" s="19" t="s">
        <v>28</v>
      </c>
    </row>
    <row r="15" spans="1:13" x14ac:dyDescent="0.3">
      <c r="A15" s="5">
        <f t="shared" si="4"/>
        <v>44631</v>
      </c>
      <c r="B15" s="2">
        <f t="shared" si="0"/>
        <v>10</v>
      </c>
      <c r="C15" s="6"/>
      <c r="D15" s="6"/>
      <c r="E15" s="6"/>
      <c r="F15" s="6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19"/>
      <c r="L15" s="30"/>
      <c r="M15" s="19" t="s">
        <v>26</v>
      </c>
    </row>
    <row r="16" spans="1:13" x14ac:dyDescent="0.3">
      <c r="A16" s="5">
        <f t="shared" si="4"/>
        <v>44632</v>
      </c>
      <c r="B16" s="2">
        <f t="shared" si="0"/>
        <v>10</v>
      </c>
      <c r="C16" s="1"/>
      <c r="D16" s="1"/>
      <c r="E16" s="1"/>
      <c r="F16" s="1"/>
      <c r="G16" s="7"/>
      <c r="H16" s="12" t="str">
        <f t="shared" si="1"/>
        <v/>
      </c>
      <c r="I16" s="3" t="str">
        <f t="shared" si="2"/>
        <v/>
      </c>
      <c r="J16" s="19"/>
      <c r="L16" s="27"/>
      <c r="M16" s="19" t="s">
        <v>27</v>
      </c>
    </row>
    <row r="17" spans="1:13" x14ac:dyDescent="0.3">
      <c r="A17" s="5">
        <f t="shared" si="4"/>
        <v>44633</v>
      </c>
      <c r="B17" s="2">
        <f t="shared" si="0"/>
        <v>10</v>
      </c>
      <c r="C17" s="1"/>
      <c r="D17" s="1"/>
      <c r="E17" s="1"/>
      <c r="F17" s="1"/>
      <c r="G17" s="7"/>
      <c r="H17" s="12" t="str">
        <f t="shared" si="1"/>
        <v/>
      </c>
      <c r="I17" s="3" t="str">
        <f t="shared" si="2"/>
        <v/>
      </c>
      <c r="J17" s="19"/>
      <c r="L17" s="31"/>
      <c r="M17" s="22" t="s">
        <v>29</v>
      </c>
    </row>
    <row r="18" spans="1:13" x14ac:dyDescent="0.3">
      <c r="A18" s="5">
        <f t="shared" si="4"/>
        <v>44634</v>
      </c>
      <c r="B18" s="2">
        <f t="shared" si="0"/>
        <v>11</v>
      </c>
      <c r="C18" s="1"/>
      <c r="D18" s="1"/>
      <c r="E18" s="1"/>
      <c r="F18" s="1"/>
      <c r="G18" s="7"/>
      <c r="H18" s="12">
        <f t="shared" si="1"/>
        <v>0.32291666666666669</v>
      </c>
      <c r="I18" s="3" t="str">
        <f t="shared" si="2"/>
        <v/>
      </c>
      <c r="J18" s="19"/>
    </row>
    <row r="19" spans="1:13" x14ac:dyDescent="0.3">
      <c r="A19" s="5">
        <f t="shared" si="4"/>
        <v>44635</v>
      </c>
      <c r="B19" s="2">
        <f t="shared" si="0"/>
        <v>11</v>
      </c>
      <c r="C19" s="1"/>
      <c r="D19" s="2"/>
      <c r="E19" s="2"/>
      <c r="F19" s="1"/>
      <c r="G19" s="7"/>
      <c r="H19" s="12">
        <f t="shared" si="1"/>
        <v>0.32291666666666669</v>
      </c>
      <c r="I19" s="3" t="str">
        <f t="shared" si="2"/>
        <v/>
      </c>
      <c r="J19" s="19"/>
    </row>
    <row r="20" spans="1:13" x14ac:dyDescent="0.3">
      <c r="A20" s="5">
        <f t="shared" si="4"/>
        <v>44636</v>
      </c>
      <c r="B20" s="2">
        <f t="shared" si="0"/>
        <v>11</v>
      </c>
      <c r="C20" s="1"/>
      <c r="D20" s="2"/>
      <c r="E20" s="2"/>
      <c r="F20" s="1"/>
      <c r="G20" s="7"/>
      <c r="H20" s="12">
        <f t="shared" si="1"/>
        <v>0.32291666666666669</v>
      </c>
      <c r="I20" s="3" t="str">
        <f t="shared" si="2"/>
        <v/>
      </c>
      <c r="J20" s="19"/>
    </row>
    <row r="21" spans="1:13" x14ac:dyDescent="0.3">
      <c r="A21" s="5">
        <f t="shared" si="4"/>
        <v>44637</v>
      </c>
      <c r="B21" s="2">
        <f t="shared" si="0"/>
        <v>11</v>
      </c>
      <c r="C21" s="1"/>
      <c r="D21" s="2"/>
      <c r="E21" s="2"/>
      <c r="F21" s="1"/>
      <c r="G21" s="7"/>
      <c r="H21" s="12">
        <f t="shared" si="1"/>
        <v>0.32291666666666669</v>
      </c>
      <c r="I21" s="3" t="str">
        <f t="shared" si="2"/>
        <v/>
      </c>
      <c r="J21" s="19"/>
    </row>
    <row r="22" spans="1:13" x14ac:dyDescent="0.3">
      <c r="A22" s="5">
        <f t="shared" si="4"/>
        <v>44638</v>
      </c>
      <c r="B22" s="2">
        <f t="shared" si="0"/>
        <v>11</v>
      </c>
      <c r="C22" s="1"/>
      <c r="D22" s="2"/>
      <c r="E22" s="2"/>
      <c r="F22" s="1"/>
      <c r="G22" s="7"/>
      <c r="H22" s="12">
        <f t="shared" si="1"/>
        <v>0.32291666666666669</v>
      </c>
      <c r="I22" s="3" t="str">
        <f t="shared" si="2"/>
        <v/>
      </c>
      <c r="J22" s="19"/>
    </row>
    <row r="23" spans="1:13" x14ac:dyDescent="0.3">
      <c r="A23" s="5">
        <f t="shared" si="4"/>
        <v>44639</v>
      </c>
      <c r="B23" s="2">
        <f t="shared" si="0"/>
        <v>11</v>
      </c>
      <c r="C23" s="1"/>
      <c r="D23" s="2"/>
      <c r="E23" s="2"/>
      <c r="F23" s="1"/>
      <c r="G23" s="7"/>
      <c r="H23" s="12" t="str">
        <f t="shared" si="1"/>
        <v/>
      </c>
      <c r="I23" s="3" t="str">
        <f t="shared" si="2"/>
        <v/>
      </c>
      <c r="J23" s="19"/>
    </row>
    <row r="24" spans="1:13" x14ac:dyDescent="0.3">
      <c r="A24" s="5">
        <f t="shared" si="4"/>
        <v>44640</v>
      </c>
      <c r="B24" s="2">
        <f t="shared" si="0"/>
        <v>11</v>
      </c>
      <c r="C24" s="1"/>
      <c r="D24" s="2"/>
      <c r="E24" s="2"/>
      <c r="F24" s="1"/>
      <c r="G24" s="7"/>
      <c r="H24" s="12" t="str">
        <f t="shared" si="1"/>
        <v/>
      </c>
      <c r="I24" s="3" t="str">
        <f t="shared" si="2"/>
        <v/>
      </c>
      <c r="J24" s="19"/>
    </row>
    <row r="25" spans="1:13" x14ac:dyDescent="0.3">
      <c r="A25" s="5">
        <f t="shared" si="4"/>
        <v>44641</v>
      </c>
      <c r="B25" s="2">
        <f t="shared" si="0"/>
        <v>12</v>
      </c>
      <c r="C25" s="1"/>
      <c r="D25" s="2"/>
      <c r="E25" s="2"/>
      <c r="F25" s="1"/>
      <c r="G25" s="7"/>
      <c r="H25" s="12">
        <f t="shared" si="1"/>
        <v>0.32291666666666669</v>
      </c>
      <c r="I25" s="3" t="str">
        <f t="shared" si="2"/>
        <v/>
      </c>
      <c r="J25" s="19"/>
    </row>
    <row r="26" spans="1:13" x14ac:dyDescent="0.3">
      <c r="A26" s="5">
        <f t="shared" si="4"/>
        <v>44642</v>
      </c>
      <c r="B26" s="2">
        <f t="shared" si="0"/>
        <v>12</v>
      </c>
      <c r="C26" s="1"/>
      <c r="D26" s="2"/>
      <c r="E26" s="2"/>
      <c r="F26" s="1"/>
      <c r="G26" s="7"/>
      <c r="H26" s="12">
        <f t="shared" si="1"/>
        <v>0.32291666666666669</v>
      </c>
      <c r="I26" s="3" t="str">
        <f t="shared" si="2"/>
        <v/>
      </c>
      <c r="J26" s="19"/>
    </row>
    <row r="27" spans="1:13" x14ac:dyDescent="0.3">
      <c r="A27" s="5">
        <f t="shared" si="4"/>
        <v>44643</v>
      </c>
      <c r="B27" s="2">
        <f t="shared" si="0"/>
        <v>12</v>
      </c>
      <c r="C27" s="1"/>
      <c r="D27" s="2"/>
      <c r="E27" s="2"/>
      <c r="F27" s="1"/>
      <c r="G27" s="7"/>
      <c r="H27" s="12">
        <f t="shared" si="1"/>
        <v>0.32291666666666669</v>
      </c>
      <c r="I27" s="3" t="str">
        <f t="shared" si="2"/>
        <v/>
      </c>
      <c r="J27" s="19"/>
    </row>
    <row r="28" spans="1:13" x14ac:dyDescent="0.3">
      <c r="A28" s="5">
        <f t="shared" si="4"/>
        <v>44644</v>
      </c>
      <c r="B28" s="2">
        <f t="shared" si="0"/>
        <v>12</v>
      </c>
      <c r="C28" s="1"/>
      <c r="D28" s="2"/>
      <c r="E28" s="2"/>
      <c r="F28" s="1"/>
      <c r="G28" s="7"/>
      <c r="H28" s="12">
        <f t="shared" si="1"/>
        <v>0.32291666666666669</v>
      </c>
      <c r="I28" s="3" t="str">
        <f t="shared" si="2"/>
        <v/>
      </c>
      <c r="J28" s="19"/>
    </row>
    <row r="29" spans="1:13" x14ac:dyDescent="0.3">
      <c r="A29" s="5">
        <f t="shared" si="4"/>
        <v>44645</v>
      </c>
      <c r="B29" s="2">
        <f t="shared" si="0"/>
        <v>12</v>
      </c>
      <c r="C29" s="1"/>
      <c r="D29" s="2"/>
      <c r="E29" s="2"/>
      <c r="F29" s="1"/>
      <c r="G29" s="7"/>
      <c r="H29" s="12">
        <f t="shared" si="1"/>
        <v>0.32291666666666669</v>
      </c>
      <c r="I29" s="3" t="str">
        <f t="shared" si="2"/>
        <v/>
      </c>
      <c r="J29" s="19"/>
    </row>
    <row r="30" spans="1:13" x14ac:dyDescent="0.3">
      <c r="A30" s="5">
        <f t="shared" si="4"/>
        <v>44646</v>
      </c>
      <c r="B30" s="2">
        <f t="shared" si="0"/>
        <v>12</v>
      </c>
      <c r="C30" s="1"/>
      <c r="D30" s="2"/>
      <c r="E30" s="2"/>
      <c r="F30" s="1"/>
      <c r="G30" s="7"/>
      <c r="H30" s="12" t="str">
        <f t="shared" si="1"/>
        <v/>
      </c>
      <c r="I30" s="3" t="str">
        <f t="shared" si="2"/>
        <v/>
      </c>
      <c r="J30" s="19"/>
    </row>
    <row r="31" spans="1:13" x14ac:dyDescent="0.3">
      <c r="A31" s="5">
        <f t="shared" si="4"/>
        <v>44647</v>
      </c>
      <c r="B31" s="2">
        <f t="shared" si="0"/>
        <v>12</v>
      </c>
      <c r="C31" s="1"/>
      <c r="D31" s="2"/>
      <c r="E31" s="2"/>
      <c r="F31" s="1"/>
      <c r="G31" s="7"/>
      <c r="H31" s="12" t="str">
        <f t="shared" si="1"/>
        <v/>
      </c>
      <c r="I31" s="3" t="str">
        <f t="shared" si="2"/>
        <v/>
      </c>
      <c r="J31" s="19"/>
    </row>
    <row r="32" spans="1:13" x14ac:dyDescent="0.3">
      <c r="A32" s="5">
        <f t="shared" si="4"/>
        <v>44648</v>
      </c>
      <c r="B32" s="2">
        <f t="shared" si="0"/>
        <v>13</v>
      </c>
      <c r="C32" s="1"/>
      <c r="D32" s="2"/>
      <c r="E32" s="2"/>
      <c r="F32" s="1"/>
      <c r="G32" s="7"/>
      <c r="H32" s="12">
        <f t="shared" si="1"/>
        <v>0.32291666666666669</v>
      </c>
      <c r="I32" s="3" t="str">
        <f t="shared" si="2"/>
        <v/>
      </c>
      <c r="J32" s="19"/>
    </row>
    <row r="33" spans="1:10" x14ac:dyDescent="0.3">
      <c r="A33" s="5">
        <f t="shared" si="4"/>
        <v>44649</v>
      </c>
      <c r="B33" s="2">
        <f t="shared" si="0"/>
        <v>13</v>
      </c>
      <c r="C33" s="1"/>
      <c r="D33" s="2"/>
      <c r="E33" s="2"/>
      <c r="F33" s="1"/>
      <c r="G33" s="7"/>
      <c r="H33" s="12">
        <f t="shared" si="1"/>
        <v>0.32291666666666669</v>
      </c>
      <c r="I33" s="3" t="str">
        <f t="shared" si="2"/>
        <v/>
      </c>
      <c r="J33" s="19"/>
    </row>
    <row r="34" spans="1:10" x14ac:dyDescent="0.3">
      <c r="A34" s="5">
        <f t="shared" si="4"/>
        <v>44650</v>
      </c>
      <c r="B34" s="2">
        <f t="shared" si="0"/>
        <v>13</v>
      </c>
      <c r="C34" s="1"/>
      <c r="D34" s="2"/>
      <c r="E34" s="2"/>
      <c r="F34" s="1"/>
      <c r="G34" s="7"/>
      <c r="H34" s="12">
        <f t="shared" si="1"/>
        <v>0.32291666666666669</v>
      </c>
      <c r="I34" s="3" t="str">
        <f t="shared" si="2"/>
        <v/>
      </c>
      <c r="J34" s="19"/>
    </row>
    <row r="35" spans="1:10" x14ac:dyDescent="0.3">
      <c r="A35" s="5">
        <f t="shared" si="4"/>
        <v>44651</v>
      </c>
      <c r="B35" s="2">
        <f t="shared" si="0"/>
        <v>13</v>
      </c>
      <c r="C35" s="1"/>
      <c r="D35" s="2"/>
      <c r="E35" s="2"/>
      <c r="F35" s="1"/>
      <c r="G35" s="7"/>
      <c r="H35" s="12">
        <f t="shared" si="1"/>
        <v>0.32291666666666669</v>
      </c>
      <c r="I35" s="3" t="str">
        <f t="shared" si="2"/>
        <v/>
      </c>
      <c r="J35" s="19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I5:I35">
    <cfRule type="expression" dxfId="79" priority="9">
      <formula>G5&gt;H5</formula>
    </cfRule>
    <cfRule type="expression" dxfId="78" priority="10">
      <formula>H5&gt;G5</formula>
    </cfRule>
  </conditionalFormatting>
  <conditionalFormatting sqref="A5:J35">
    <cfRule type="expression" dxfId="77" priority="8">
      <formula>WEEKDAY($A5,11)&gt;5</formula>
    </cfRule>
  </conditionalFormatting>
  <conditionalFormatting sqref="J5:J35">
    <cfRule type="cellIs" dxfId="76" priority="1" operator="equal">
      <formula>"Formation"</formula>
    </cfRule>
    <cfRule type="cellIs" dxfId="75" priority="2" operator="equal">
      <formula>"CP"</formula>
    </cfRule>
    <cfRule type="cellIs" dxfId="74" priority="3" operator="equal">
      <formula>"AT"</formula>
    </cfRule>
    <cfRule type="cellIs" dxfId="73" priority="4" operator="equal">
      <formula>"AM"</formula>
    </cfRule>
    <cfRule type="cellIs" dxfId="72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35"/>
  <sheetViews>
    <sheetView showZeros="0" view="pageLayout" zoomScaleNormal="100" workbookViewId="0">
      <selection activeCell="M8" sqref="M8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13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x14ac:dyDescent="0.3">
      <c r="A4" s="76"/>
      <c r="B4" s="79"/>
      <c r="C4" s="10" t="s">
        <v>0</v>
      </c>
      <c r="D4" s="11" t="s">
        <v>1</v>
      </c>
      <c r="E4" s="11" t="s">
        <v>0</v>
      </c>
      <c r="F4" s="11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DATE($A$2,4,1)</f>
        <v>44652</v>
      </c>
      <c r="B5" s="25">
        <f>INT(MOD(INT((A5-2)/7)+0.1,52+5/28))+1</f>
        <v>13</v>
      </c>
      <c r="C5" s="1"/>
      <c r="D5" s="2"/>
      <c r="E5" s="2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3"/>
      <c r="L5" s="70">
        <f>SUM(G5:G34)</f>
        <v>0</v>
      </c>
      <c r="M5" s="71"/>
    </row>
    <row r="6" spans="1:13" x14ac:dyDescent="0.3">
      <c r="A6" s="5">
        <f>IF(EOMONTH(A$5,0)&gt;A5,A5+1,"")</f>
        <v>44653</v>
      </c>
      <c r="B6" s="25">
        <f t="shared" ref="B6:B34" si="0">INT(MOD(INT((A6-2)/7)+0.1,52+5/28))+1</f>
        <v>13</v>
      </c>
      <c r="C6" s="1"/>
      <c r="D6" s="2"/>
      <c r="E6" s="2"/>
      <c r="F6" s="1"/>
      <c r="G6" s="7">
        <f>D6-C6+F6-E6</f>
        <v>0</v>
      </c>
      <c r="H6" s="12" t="str">
        <f t="shared" ref="H6:H34" si="1">IF(OR(MOD(A6,7) =1,MOD(A6,7)=0),"",7.75/24)</f>
        <v/>
      </c>
      <c r="I6" s="3" t="str">
        <f t="shared" ref="I6:I34" si="2">IF(G6=0,"",IFERROR(IF(G6=H6,"",IF(G6&lt;H6,H6-G6,G6-H6)),""))</f>
        <v/>
      </c>
      <c r="J6" s="23"/>
    </row>
    <row r="7" spans="1:13" ht="14.4" customHeight="1" x14ac:dyDescent="0.3">
      <c r="A7" s="5">
        <f>IF(EOMONTH(A$5,0)&gt;A6,A6+1,"")</f>
        <v>44654</v>
      </c>
      <c r="B7" s="25">
        <f t="shared" si="0"/>
        <v>13</v>
      </c>
      <c r="C7" s="1"/>
      <c r="D7" s="2"/>
      <c r="E7" s="2"/>
      <c r="F7" s="1"/>
      <c r="G7" s="7">
        <f t="shared" ref="G7:G34" si="3">D7-C7+F7-E7</f>
        <v>0</v>
      </c>
      <c r="H7" s="12" t="str">
        <f t="shared" si="1"/>
        <v/>
      </c>
      <c r="I7" s="3" t="str">
        <f t="shared" si="2"/>
        <v/>
      </c>
      <c r="J7" s="23"/>
    </row>
    <row r="8" spans="1:13" ht="14.4" customHeight="1" x14ac:dyDescent="0.3">
      <c r="A8" s="5">
        <f t="shared" ref="A8:A34" si="4">IF(EOMONTH(A$5,0)&gt;A7,A7+1,"")</f>
        <v>44655</v>
      </c>
      <c r="B8" s="25">
        <f t="shared" si="0"/>
        <v>14</v>
      </c>
      <c r="C8" s="6"/>
      <c r="D8" s="6"/>
      <c r="E8" s="6"/>
      <c r="F8" s="6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23"/>
    </row>
    <row r="9" spans="1:13" x14ac:dyDescent="0.3">
      <c r="A9" s="5">
        <f t="shared" si="4"/>
        <v>44656</v>
      </c>
      <c r="B9" s="25">
        <f t="shared" si="0"/>
        <v>14</v>
      </c>
      <c r="C9" s="6"/>
      <c r="D9" s="6"/>
      <c r="E9" s="6"/>
      <c r="F9" s="6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23"/>
    </row>
    <row r="10" spans="1:13" x14ac:dyDescent="0.3">
      <c r="A10" s="5">
        <f t="shared" si="4"/>
        <v>44657</v>
      </c>
      <c r="B10" s="25">
        <f t="shared" si="0"/>
        <v>14</v>
      </c>
      <c r="C10" s="6"/>
      <c r="D10" s="6"/>
      <c r="E10" s="6"/>
      <c r="F10" s="6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23"/>
    </row>
    <row r="11" spans="1:13" x14ac:dyDescent="0.3">
      <c r="A11" s="5">
        <f t="shared" si="4"/>
        <v>44658</v>
      </c>
      <c r="B11" s="25">
        <f t="shared" si="0"/>
        <v>14</v>
      </c>
      <c r="C11" s="6"/>
      <c r="D11" s="6"/>
      <c r="E11" s="6"/>
      <c r="F11" s="6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23"/>
      <c r="L11" s="74" t="s">
        <v>25</v>
      </c>
      <c r="M11" s="74"/>
    </row>
    <row r="12" spans="1:13" x14ac:dyDescent="0.3">
      <c r="A12" s="5">
        <f t="shared" si="4"/>
        <v>44659</v>
      </c>
      <c r="B12" s="25">
        <f t="shared" si="0"/>
        <v>14</v>
      </c>
      <c r="C12" s="6"/>
      <c r="D12" s="6"/>
      <c r="E12" s="6"/>
      <c r="F12" s="6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23"/>
      <c r="L12" s="74"/>
      <c r="M12" s="74"/>
    </row>
    <row r="13" spans="1:13" x14ac:dyDescent="0.3">
      <c r="A13" s="5">
        <f t="shared" si="4"/>
        <v>44660</v>
      </c>
      <c r="B13" s="25">
        <f t="shared" si="0"/>
        <v>14</v>
      </c>
      <c r="C13" s="1"/>
      <c r="D13" s="2"/>
      <c r="E13" s="2"/>
      <c r="F13" s="1"/>
      <c r="G13" s="7">
        <f t="shared" si="3"/>
        <v>0</v>
      </c>
      <c r="H13" s="12" t="str">
        <f t="shared" si="1"/>
        <v/>
      </c>
      <c r="I13" s="3" t="str">
        <f t="shared" si="2"/>
        <v/>
      </c>
      <c r="J13" s="23"/>
      <c r="L13" s="28"/>
      <c r="M13" s="19" t="s">
        <v>23</v>
      </c>
    </row>
    <row r="14" spans="1:13" x14ac:dyDescent="0.3">
      <c r="A14" s="5">
        <f t="shared" si="4"/>
        <v>44661</v>
      </c>
      <c r="B14" s="25">
        <f t="shared" si="0"/>
        <v>14</v>
      </c>
      <c r="C14" s="1"/>
      <c r="D14" s="2"/>
      <c r="E14" s="2"/>
      <c r="F14" s="1"/>
      <c r="G14" s="7">
        <f t="shared" si="3"/>
        <v>0</v>
      </c>
      <c r="H14" s="12" t="str">
        <f t="shared" si="1"/>
        <v/>
      </c>
      <c r="I14" s="3" t="str">
        <f t="shared" si="2"/>
        <v/>
      </c>
      <c r="J14" s="23"/>
      <c r="L14" s="29"/>
      <c r="M14" s="19" t="s">
        <v>28</v>
      </c>
    </row>
    <row r="15" spans="1:13" x14ac:dyDescent="0.3">
      <c r="A15" s="5">
        <f t="shared" si="4"/>
        <v>44662</v>
      </c>
      <c r="B15" s="25">
        <f t="shared" si="0"/>
        <v>15</v>
      </c>
      <c r="C15" s="6"/>
      <c r="D15" s="6"/>
      <c r="E15" s="6"/>
      <c r="F15" s="6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23"/>
      <c r="L15" s="30"/>
      <c r="M15" s="19" t="s">
        <v>26</v>
      </c>
    </row>
    <row r="16" spans="1:13" x14ac:dyDescent="0.3">
      <c r="A16" s="5">
        <f t="shared" si="4"/>
        <v>44663</v>
      </c>
      <c r="B16" s="25">
        <f t="shared" si="0"/>
        <v>15</v>
      </c>
      <c r="C16" s="6"/>
      <c r="D16" s="6"/>
      <c r="E16" s="6"/>
      <c r="F16" s="6"/>
      <c r="G16" s="7">
        <f t="shared" si="3"/>
        <v>0</v>
      </c>
      <c r="H16" s="12">
        <f t="shared" si="1"/>
        <v>0.32291666666666669</v>
      </c>
      <c r="I16" s="3" t="str">
        <f t="shared" si="2"/>
        <v/>
      </c>
      <c r="J16" s="23"/>
      <c r="L16" s="27"/>
      <c r="M16" s="19" t="s">
        <v>27</v>
      </c>
    </row>
    <row r="17" spans="1:13" x14ac:dyDescent="0.3">
      <c r="A17" s="5">
        <f t="shared" si="4"/>
        <v>44664</v>
      </c>
      <c r="B17" s="25">
        <f t="shared" si="0"/>
        <v>15</v>
      </c>
      <c r="C17" s="6"/>
      <c r="D17" s="6"/>
      <c r="E17" s="6"/>
      <c r="F17" s="6"/>
      <c r="G17" s="7">
        <f t="shared" si="3"/>
        <v>0</v>
      </c>
      <c r="H17" s="12">
        <f t="shared" si="1"/>
        <v>0.32291666666666669</v>
      </c>
      <c r="I17" s="3" t="str">
        <f t="shared" si="2"/>
        <v/>
      </c>
      <c r="J17" s="23"/>
      <c r="L17" s="31"/>
      <c r="M17" s="22" t="s">
        <v>29</v>
      </c>
    </row>
    <row r="18" spans="1:13" x14ac:dyDescent="0.3">
      <c r="A18" s="5">
        <f t="shared" si="4"/>
        <v>44665</v>
      </c>
      <c r="B18" s="25">
        <f t="shared" si="0"/>
        <v>15</v>
      </c>
      <c r="C18" s="6"/>
      <c r="D18" s="6"/>
      <c r="E18" s="6"/>
      <c r="F18" s="6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23"/>
    </row>
    <row r="19" spans="1:13" x14ac:dyDescent="0.3">
      <c r="A19" s="5">
        <f t="shared" si="4"/>
        <v>44666</v>
      </c>
      <c r="B19" s="25">
        <f t="shared" si="0"/>
        <v>15</v>
      </c>
      <c r="C19" s="6"/>
      <c r="D19" s="6"/>
      <c r="E19" s="6"/>
      <c r="F19" s="6"/>
      <c r="G19" s="7">
        <f t="shared" si="3"/>
        <v>0</v>
      </c>
      <c r="H19" s="12">
        <f t="shared" si="1"/>
        <v>0.32291666666666669</v>
      </c>
      <c r="I19" s="3" t="str">
        <f t="shared" si="2"/>
        <v/>
      </c>
      <c r="J19" s="23"/>
    </row>
    <row r="20" spans="1:13" x14ac:dyDescent="0.3">
      <c r="A20" s="5">
        <f t="shared" si="4"/>
        <v>44667</v>
      </c>
      <c r="B20" s="25">
        <f t="shared" si="0"/>
        <v>15</v>
      </c>
      <c r="C20" s="1"/>
      <c r="D20" s="2"/>
      <c r="E20" s="2"/>
      <c r="F20" s="1"/>
      <c r="G20" s="7">
        <f t="shared" si="3"/>
        <v>0</v>
      </c>
      <c r="H20" s="12" t="str">
        <f t="shared" si="1"/>
        <v/>
      </c>
      <c r="I20" s="3" t="str">
        <f t="shared" si="2"/>
        <v/>
      </c>
      <c r="J20" s="23"/>
    </row>
    <row r="21" spans="1:13" x14ac:dyDescent="0.3">
      <c r="A21" s="5">
        <f t="shared" si="4"/>
        <v>44668</v>
      </c>
      <c r="B21" s="25">
        <f t="shared" si="0"/>
        <v>15</v>
      </c>
      <c r="C21" s="1"/>
      <c r="D21" s="2"/>
      <c r="E21" s="2"/>
      <c r="F21" s="1"/>
      <c r="G21" s="7">
        <f t="shared" si="3"/>
        <v>0</v>
      </c>
      <c r="H21" s="12" t="str">
        <f t="shared" si="1"/>
        <v/>
      </c>
      <c r="I21" s="3" t="str">
        <f t="shared" si="2"/>
        <v/>
      </c>
      <c r="J21" s="23"/>
    </row>
    <row r="22" spans="1:13" x14ac:dyDescent="0.3">
      <c r="A22" s="5">
        <f t="shared" si="4"/>
        <v>44669</v>
      </c>
      <c r="B22" s="25">
        <f t="shared" si="0"/>
        <v>16</v>
      </c>
      <c r="C22" s="6"/>
      <c r="D22" s="6"/>
      <c r="E22" s="6"/>
      <c r="F22" s="6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23"/>
    </row>
    <row r="23" spans="1:13" x14ac:dyDescent="0.3">
      <c r="A23" s="5">
        <f t="shared" si="4"/>
        <v>44670</v>
      </c>
      <c r="B23" s="25">
        <f t="shared" si="0"/>
        <v>16</v>
      </c>
      <c r="C23" s="6"/>
      <c r="D23" s="6"/>
      <c r="E23" s="6"/>
      <c r="F23" s="6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23"/>
    </row>
    <row r="24" spans="1:13" x14ac:dyDescent="0.3">
      <c r="A24" s="5">
        <f t="shared" si="4"/>
        <v>44671</v>
      </c>
      <c r="B24" s="25">
        <f t="shared" si="0"/>
        <v>16</v>
      </c>
      <c r="C24" s="6"/>
      <c r="D24" s="6"/>
      <c r="E24" s="6"/>
      <c r="F24" s="6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23"/>
    </row>
    <row r="25" spans="1:13" x14ac:dyDescent="0.3">
      <c r="A25" s="5">
        <f t="shared" si="4"/>
        <v>44672</v>
      </c>
      <c r="B25" s="25">
        <f t="shared" si="0"/>
        <v>16</v>
      </c>
      <c r="C25" s="6"/>
      <c r="D25" s="6"/>
      <c r="E25" s="6"/>
      <c r="F25" s="6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23"/>
    </row>
    <row r="26" spans="1:13" x14ac:dyDescent="0.3">
      <c r="A26" s="5">
        <f t="shared" si="4"/>
        <v>44673</v>
      </c>
      <c r="B26" s="25">
        <f t="shared" si="0"/>
        <v>16</v>
      </c>
      <c r="C26" s="6"/>
      <c r="D26" s="6"/>
      <c r="E26" s="6"/>
      <c r="F26" s="6"/>
      <c r="G26" s="7">
        <f t="shared" si="3"/>
        <v>0</v>
      </c>
      <c r="H26" s="12">
        <f t="shared" si="1"/>
        <v>0.32291666666666669</v>
      </c>
      <c r="I26" s="3" t="str">
        <f t="shared" si="2"/>
        <v/>
      </c>
      <c r="J26" s="23"/>
    </row>
    <row r="27" spans="1:13" x14ac:dyDescent="0.3">
      <c r="A27" s="5">
        <f t="shared" si="4"/>
        <v>44674</v>
      </c>
      <c r="B27" s="25">
        <f t="shared" si="0"/>
        <v>16</v>
      </c>
      <c r="C27" s="1"/>
      <c r="D27" s="2"/>
      <c r="E27" s="2"/>
      <c r="F27" s="1"/>
      <c r="G27" s="7">
        <f t="shared" si="3"/>
        <v>0</v>
      </c>
      <c r="H27" s="12" t="str">
        <f t="shared" si="1"/>
        <v/>
      </c>
      <c r="I27" s="3" t="str">
        <f t="shared" si="2"/>
        <v/>
      </c>
      <c r="J27" s="23"/>
    </row>
    <row r="28" spans="1:13" x14ac:dyDescent="0.3">
      <c r="A28" s="5">
        <f t="shared" si="4"/>
        <v>44675</v>
      </c>
      <c r="B28" s="25">
        <f t="shared" si="0"/>
        <v>16</v>
      </c>
      <c r="C28" s="1"/>
      <c r="D28" s="2"/>
      <c r="E28" s="2"/>
      <c r="F28" s="1"/>
      <c r="G28" s="7">
        <f t="shared" si="3"/>
        <v>0</v>
      </c>
      <c r="H28" s="12" t="str">
        <f t="shared" si="1"/>
        <v/>
      </c>
      <c r="I28" s="3" t="str">
        <f t="shared" si="2"/>
        <v/>
      </c>
      <c r="J28" s="23"/>
    </row>
    <row r="29" spans="1:13" x14ac:dyDescent="0.3">
      <c r="A29" s="5">
        <f t="shared" si="4"/>
        <v>44676</v>
      </c>
      <c r="B29" s="25">
        <f t="shared" si="0"/>
        <v>17</v>
      </c>
      <c r="C29" s="6"/>
      <c r="D29" s="6"/>
      <c r="E29" s="6"/>
      <c r="F29" s="6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23"/>
    </row>
    <row r="30" spans="1:13" x14ac:dyDescent="0.3">
      <c r="A30" s="5">
        <f t="shared" si="4"/>
        <v>44677</v>
      </c>
      <c r="B30" s="25">
        <f t="shared" si="0"/>
        <v>17</v>
      </c>
      <c r="C30" s="6"/>
      <c r="D30" s="6"/>
      <c r="E30" s="6"/>
      <c r="F30" s="6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23"/>
    </row>
    <row r="31" spans="1:13" x14ac:dyDescent="0.3">
      <c r="A31" s="5">
        <f t="shared" si="4"/>
        <v>44678</v>
      </c>
      <c r="B31" s="25">
        <f t="shared" si="0"/>
        <v>17</v>
      </c>
      <c r="C31" s="6"/>
      <c r="D31" s="6"/>
      <c r="E31" s="6"/>
      <c r="F31" s="6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23"/>
    </row>
    <row r="32" spans="1:13" x14ac:dyDescent="0.3">
      <c r="A32" s="5">
        <f t="shared" si="4"/>
        <v>44679</v>
      </c>
      <c r="B32" s="25">
        <f t="shared" si="0"/>
        <v>17</v>
      </c>
      <c r="C32" s="6"/>
      <c r="D32" s="6"/>
      <c r="E32" s="6"/>
      <c r="F32" s="6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23"/>
    </row>
    <row r="33" spans="1:10" x14ac:dyDescent="0.3">
      <c r="A33" s="5">
        <f t="shared" si="4"/>
        <v>44680</v>
      </c>
      <c r="B33" s="25">
        <f t="shared" si="0"/>
        <v>17</v>
      </c>
      <c r="C33" s="6"/>
      <c r="D33" s="6"/>
      <c r="E33" s="6"/>
      <c r="F33" s="6"/>
      <c r="G33" s="7">
        <f t="shared" si="3"/>
        <v>0</v>
      </c>
      <c r="H33" s="12">
        <f t="shared" si="1"/>
        <v>0.32291666666666669</v>
      </c>
      <c r="I33" s="3" t="str">
        <f t="shared" si="2"/>
        <v/>
      </c>
      <c r="J33" s="23"/>
    </row>
    <row r="34" spans="1:10" x14ac:dyDescent="0.3">
      <c r="A34" s="5">
        <f t="shared" si="4"/>
        <v>44681</v>
      </c>
      <c r="B34" s="25">
        <f t="shared" si="0"/>
        <v>17</v>
      </c>
      <c r="C34" s="1"/>
      <c r="D34" s="2"/>
      <c r="E34" s="2"/>
      <c r="F34" s="1"/>
      <c r="G34" s="7">
        <f t="shared" si="3"/>
        <v>0</v>
      </c>
      <c r="H34" s="12" t="str">
        <f t="shared" si="1"/>
        <v/>
      </c>
      <c r="I34" s="3" t="str">
        <f t="shared" si="2"/>
        <v/>
      </c>
      <c r="J34" s="23"/>
    </row>
    <row r="35" spans="1:10" x14ac:dyDescent="0.3">
      <c r="B35" s="18"/>
      <c r="J35" s="24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I5:I34">
    <cfRule type="expression" dxfId="71" priority="11">
      <formula>G5&gt;H5</formula>
    </cfRule>
    <cfRule type="expression" dxfId="70" priority="12">
      <formula>H5&gt;G5</formula>
    </cfRule>
  </conditionalFormatting>
  <conditionalFormatting sqref="A5:J7 A34:J34 A29:B33 G29:J33 A27:J28 A22:B26 G22:J26 A20:J21 A15:B19 G15:J19 A13:J14 A8:B12 G8:J12">
    <cfRule type="expression" dxfId="69" priority="10">
      <formula>WEEKDAY($A5,11)&gt;5</formula>
    </cfRule>
  </conditionalFormatting>
  <conditionalFormatting sqref="J5:J34">
    <cfRule type="cellIs" dxfId="68" priority="1" operator="equal">
      <formula>"Formation"</formula>
    </cfRule>
    <cfRule type="cellIs" dxfId="67" priority="2" operator="equal">
      <formula>"CP"</formula>
    </cfRule>
    <cfRule type="cellIs" dxfId="66" priority="3" operator="equal">
      <formula>"AT"</formula>
    </cfRule>
    <cfRule type="cellIs" dxfId="65" priority="4" operator="equal">
      <formula>"AM"</formula>
    </cfRule>
    <cfRule type="cellIs" dxfId="64" priority="5" operator="equal">
      <formula>"Férié"</formula>
    </cfRule>
  </conditionalFormatting>
  <dataValidations count="1">
    <dataValidation type="list" allowBlank="1" showInputMessage="1" showErrorMessage="1" sqref="J5:J34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35"/>
  <sheetViews>
    <sheetView showZeros="0" view="pageLayout" zoomScaleNormal="100" workbookViewId="0">
      <selection activeCell="C6" sqref="C6:F35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14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DATE($A$2,5,1)</f>
        <v>44682</v>
      </c>
      <c r="B5" s="2">
        <f>INT(MOD(INT((A5-2)/7)+0.1,52+5/28))+1</f>
        <v>17</v>
      </c>
      <c r="C5" s="1"/>
      <c r="D5" s="2"/>
      <c r="E5" s="2"/>
      <c r="F5" s="1"/>
      <c r="G5" s="7">
        <f>D5-C5+F5-E5</f>
        <v>0</v>
      </c>
      <c r="H5" s="12" t="str">
        <f>IF(OR(MOD(A5,7) =1,MOD(A5,7)=0),"",7.75/24)</f>
        <v/>
      </c>
      <c r="I5" s="3" t="str">
        <f>IF(G5=0,"",IFERROR(IF(G5=H5,"",IF(G5&lt;H5,H5-G5,G5-H5)),""))</f>
        <v/>
      </c>
      <c r="J5" s="22"/>
      <c r="L5" s="70">
        <f>SUM(G5:G35)</f>
        <v>0</v>
      </c>
      <c r="M5" s="71"/>
    </row>
    <row r="6" spans="1:13" x14ac:dyDescent="0.3">
      <c r="A6" s="5">
        <f>IF(EOMONTH(A$5,0)&gt;A5,A5+1,"")</f>
        <v>44683</v>
      </c>
      <c r="B6" s="2">
        <f t="shared" ref="B6:B35" si="0">INT(MOD(INT((A6-2)/7)+0.1,52+5/28))+1</f>
        <v>18</v>
      </c>
      <c r="C6" s="20"/>
      <c r="D6" s="20"/>
      <c r="E6" s="20"/>
      <c r="F6" s="20"/>
      <c r="G6" s="7">
        <f>D6-C6+F6-E6</f>
        <v>0</v>
      </c>
      <c r="H6" s="12">
        <f t="shared" ref="H6:H35" si="1">IF(OR(MOD(A6,7) =1,MOD(A6,7)=0),"",7.75/24)</f>
        <v>0.32291666666666669</v>
      </c>
      <c r="I6" s="3" t="str">
        <f t="shared" ref="I6:I35" si="2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44684</v>
      </c>
      <c r="B7" s="2">
        <f t="shared" si="0"/>
        <v>18</v>
      </c>
      <c r="C7" s="20"/>
      <c r="D7" s="20"/>
      <c r="E7" s="20"/>
      <c r="F7" s="20"/>
      <c r="G7" s="7">
        <f t="shared" ref="G7:G35" si="3">D7-C7+F7-E7</f>
        <v>0</v>
      </c>
      <c r="H7" s="12">
        <f t="shared" si="1"/>
        <v>0.32291666666666669</v>
      </c>
      <c r="I7" s="3" t="str">
        <f t="shared" si="2"/>
        <v/>
      </c>
      <c r="J7" s="22"/>
    </row>
    <row r="8" spans="1:13" ht="14.4" customHeight="1" x14ac:dyDescent="0.3">
      <c r="A8" s="5">
        <f t="shared" ref="A8:A35" si="4">IF(EOMONTH(A$5,0)&gt;A7,A7+1,"")</f>
        <v>44685</v>
      </c>
      <c r="B8" s="2">
        <f t="shared" si="0"/>
        <v>18</v>
      </c>
      <c r="C8" s="20"/>
      <c r="D8" s="20"/>
      <c r="E8" s="20"/>
      <c r="F8" s="20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22"/>
    </row>
    <row r="9" spans="1:13" x14ac:dyDescent="0.3">
      <c r="A9" s="5">
        <f t="shared" si="4"/>
        <v>44686</v>
      </c>
      <c r="B9" s="2">
        <f t="shared" si="0"/>
        <v>18</v>
      </c>
      <c r="C9" s="20"/>
      <c r="D9" s="20"/>
      <c r="E9" s="20"/>
      <c r="F9" s="20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22"/>
    </row>
    <row r="10" spans="1:13" x14ac:dyDescent="0.3">
      <c r="A10" s="5">
        <f t="shared" si="4"/>
        <v>44687</v>
      </c>
      <c r="B10" s="2">
        <f t="shared" si="0"/>
        <v>18</v>
      </c>
      <c r="C10" s="20"/>
      <c r="D10" s="20"/>
      <c r="E10" s="20"/>
      <c r="F10" s="20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22"/>
    </row>
    <row r="11" spans="1:13" x14ac:dyDescent="0.3">
      <c r="A11" s="5">
        <f t="shared" si="4"/>
        <v>44688</v>
      </c>
      <c r="B11" s="2">
        <f t="shared" si="0"/>
        <v>18</v>
      </c>
      <c r="C11" s="1"/>
      <c r="D11" s="2"/>
      <c r="E11" s="2"/>
      <c r="F11" s="1"/>
      <c r="G11" s="7">
        <f t="shared" si="3"/>
        <v>0</v>
      </c>
      <c r="H11" s="12" t="str">
        <f t="shared" si="1"/>
        <v/>
      </c>
      <c r="I11" s="3" t="str">
        <f t="shared" si="2"/>
        <v/>
      </c>
      <c r="J11" s="22"/>
      <c r="L11" s="74" t="s">
        <v>25</v>
      </c>
      <c r="M11" s="74"/>
    </row>
    <row r="12" spans="1:13" x14ac:dyDescent="0.3">
      <c r="A12" s="5">
        <f t="shared" si="4"/>
        <v>44689</v>
      </c>
      <c r="B12" s="2">
        <f t="shared" si="0"/>
        <v>18</v>
      </c>
      <c r="C12" s="1"/>
      <c r="D12" s="2"/>
      <c r="E12" s="2"/>
      <c r="F12" s="1"/>
      <c r="G12" s="7">
        <f t="shared" si="3"/>
        <v>0</v>
      </c>
      <c r="H12" s="12" t="str">
        <f t="shared" si="1"/>
        <v/>
      </c>
      <c r="I12" s="3" t="str">
        <f t="shared" si="2"/>
        <v/>
      </c>
      <c r="J12" s="22"/>
      <c r="L12" s="74"/>
      <c r="M12" s="74"/>
    </row>
    <row r="13" spans="1:13" x14ac:dyDescent="0.3">
      <c r="A13" s="5">
        <f t="shared" si="4"/>
        <v>44690</v>
      </c>
      <c r="B13" s="2">
        <f t="shared" si="0"/>
        <v>19</v>
      </c>
      <c r="C13" s="20"/>
      <c r="D13" s="20"/>
      <c r="E13" s="20"/>
      <c r="F13" s="20"/>
      <c r="G13" s="7">
        <f t="shared" si="3"/>
        <v>0</v>
      </c>
      <c r="H13" s="12">
        <f t="shared" si="1"/>
        <v>0.32291666666666669</v>
      </c>
      <c r="I13" s="3" t="str">
        <f t="shared" si="2"/>
        <v/>
      </c>
      <c r="J13" s="22"/>
      <c r="L13" s="28"/>
      <c r="M13" s="19" t="s">
        <v>23</v>
      </c>
    </row>
    <row r="14" spans="1:13" x14ac:dyDescent="0.3">
      <c r="A14" s="5">
        <f t="shared" si="4"/>
        <v>44691</v>
      </c>
      <c r="B14" s="2">
        <f t="shared" si="0"/>
        <v>19</v>
      </c>
      <c r="C14" s="20"/>
      <c r="D14" s="20"/>
      <c r="E14" s="20"/>
      <c r="F14" s="20"/>
      <c r="G14" s="7">
        <f t="shared" si="3"/>
        <v>0</v>
      </c>
      <c r="H14" s="12">
        <f t="shared" si="1"/>
        <v>0.32291666666666669</v>
      </c>
      <c r="I14" s="3" t="str">
        <f t="shared" si="2"/>
        <v/>
      </c>
      <c r="J14" s="22"/>
      <c r="L14" s="29"/>
      <c r="M14" s="19" t="s">
        <v>28</v>
      </c>
    </row>
    <row r="15" spans="1:13" x14ac:dyDescent="0.3">
      <c r="A15" s="5">
        <f t="shared" si="4"/>
        <v>44692</v>
      </c>
      <c r="B15" s="2">
        <f t="shared" si="0"/>
        <v>19</v>
      </c>
      <c r="C15" s="20"/>
      <c r="D15" s="20"/>
      <c r="E15" s="20"/>
      <c r="F15" s="20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22"/>
      <c r="L15" s="30"/>
      <c r="M15" s="19" t="s">
        <v>26</v>
      </c>
    </row>
    <row r="16" spans="1:13" x14ac:dyDescent="0.3">
      <c r="A16" s="5">
        <f t="shared" si="4"/>
        <v>44693</v>
      </c>
      <c r="B16" s="2">
        <f t="shared" si="0"/>
        <v>19</v>
      </c>
      <c r="C16" s="20"/>
      <c r="D16" s="20"/>
      <c r="E16" s="20"/>
      <c r="F16" s="20"/>
      <c r="G16" s="7">
        <f t="shared" si="3"/>
        <v>0</v>
      </c>
      <c r="H16" s="12">
        <f t="shared" si="1"/>
        <v>0.32291666666666669</v>
      </c>
      <c r="I16" s="3" t="str">
        <f t="shared" si="2"/>
        <v/>
      </c>
      <c r="J16" s="22"/>
      <c r="L16" s="27"/>
      <c r="M16" s="19" t="s">
        <v>27</v>
      </c>
    </row>
    <row r="17" spans="1:13" x14ac:dyDescent="0.3">
      <c r="A17" s="5">
        <f t="shared" si="4"/>
        <v>44694</v>
      </c>
      <c r="B17" s="2">
        <f t="shared" si="0"/>
        <v>19</v>
      </c>
      <c r="C17" s="20"/>
      <c r="D17" s="20"/>
      <c r="E17" s="20"/>
      <c r="F17" s="20"/>
      <c r="G17" s="7">
        <f t="shared" si="3"/>
        <v>0</v>
      </c>
      <c r="H17" s="12">
        <f t="shared" si="1"/>
        <v>0.32291666666666669</v>
      </c>
      <c r="I17" s="3" t="str">
        <f t="shared" si="2"/>
        <v/>
      </c>
      <c r="J17" s="22"/>
      <c r="L17" s="31"/>
      <c r="M17" s="22" t="s">
        <v>29</v>
      </c>
    </row>
    <row r="18" spans="1:13" x14ac:dyDescent="0.3">
      <c r="A18" s="5">
        <f t="shared" si="4"/>
        <v>44695</v>
      </c>
      <c r="B18" s="2">
        <f t="shared" si="0"/>
        <v>19</v>
      </c>
      <c r="C18" s="1"/>
      <c r="D18" s="1"/>
      <c r="E18" s="1"/>
      <c r="F18" s="1"/>
      <c r="G18" s="7">
        <f t="shared" si="3"/>
        <v>0</v>
      </c>
      <c r="H18" s="12" t="str">
        <f t="shared" si="1"/>
        <v/>
      </c>
      <c r="I18" s="3" t="str">
        <f t="shared" si="2"/>
        <v/>
      </c>
      <c r="J18" s="22"/>
    </row>
    <row r="19" spans="1:13" x14ac:dyDescent="0.3">
      <c r="A19" s="5">
        <f t="shared" si="4"/>
        <v>44696</v>
      </c>
      <c r="B19" s="2">
        <f t="shared" si="0"/>
        <v>19</v>
      </c>
      <c r="C19" s="1"/>
      <c r="D19" s="2"/>
      <c r="E19" s="2"/>
      <c r="F19" s="1"/>
      <c r="G19" s="7">
        <f t="shared" si="3"/>
        <v>0</v>
      </c>
      <c r="H19" s="12" t="str">
        <f t="shared" si="1"/>
        <v/>
      </c>
      <c r="I19" s="3" t="str">
        <f t="shared" si="2"/>
        <v/>
      </c>
      <c r="J19" s="22"/>
    </row>
    <row r="20" spans="1:13" x14ac:dyDescent="0.3">
      <c r="A20" s="5">
        <f t="shared" si="4"/>
        <v>44697</v>
      </c>
      <c r="B20" s="2">
        <f t="shared" si="0"/>
        <v>20</v>
      </c>
      <c r="C20" s="20"/>
      <c r="D20" s="20"/>
      <c r="E20" s="20"/>
      <c r="F20" s="20"/>
      <c r="G20" s="7">
        <f t="shared" si="3"/>
        <v>0</v>
      </c>
      <c r="H20" s="12">
        <f t="shared" si="1"/>
        <v>0.32291666666666669</v>
      </c>
      <c r="I20" s="3" t="str">
        <f t="shared" si="2"/>
        <v/>
      </c>
      <c r="J20" s="22"/>
    </row>
    <row r="21" spans="1:13" x14ac:dyDescent="0.3">
      <c r="A21" s="5">
        <f t="shared" si="4"/>
        <v>44698</v>
      </c>
      <c r="B21" s="2">
        <f t="shared" si="0"/>
        <v>20</v>
      </c>
      <c r="C21" s="20"/>
      <c r="D21" s="20"/>
      <c r="E21" s="20"/>
      <c r="F21" s="20"/>
      <c r="G21" s="7">
        <f t="shared" si="3"/>
        <v>0</v>
      </c>
      <c r="H21" s="12">
        <f t="shared" si="1"/>
        <v>0.32291666666666669</v>
      </c>
      <c r="I21" s="3" t="str">
        <f t="shared" si="2"/>
        <v/>
      </c>
      <c r="J21" s="22"/>
    </row>
    <row r="22" spans="1:13" x14ac:dyDescent="0.3">
      <c r="A22" s="5">
        <f t="shared" si="4"/>
        <v>44699</v>
      </c>
      <c r="B22" s="2">
        <f t="shared" si="0"/>
        <v>20</v>
      </c>
      <c r="C22" s="20"/>
      <c r="D22" s="20"/>
      <c r="E22" s="20"/>
      <c r="F22" s="20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22"/>
    </row>
    <row r="23" spans="1:13" x14ac:dyDescent="0.3">
      <c r="A23" s="5">
        <f t="shared" si="4"/>
        <v>44700</v>
      </c>
      <c r="B23" s="2">
        <f t="shared" si="0"/>
        <v>20</v>
      </c>
      <c r="C23" s="20"/>
      <c r="D23" s="20"/>
      <c r="E23" s="20"/>
      <c r="F23" s="20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22"/>
    </row>
    <row r="24" spans="1:13" x14ac:dyDescent="0.3">
      <c r="A24" s="5">
        <f t="shared" si="4"/>
        <v>44701</v>
      </c>
      <c r="B24" s="2">
        <f t="shared" si="0"/>
        <v>20</v>
      </c>
      <c r="C24" s="20"/>
      <c r="D24" s="20"/>
      <c r="E24" s="20"/>
      <c r="F24" s="20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22"/>
    </row>
    <row r="25" spans="1:13" x14ac:dyDescent="0.3">
      <c r="A25" s="5">
        <f t="shared" si="4"/>
        <v>44702</v>
      </c>
      <c r="B25" s="2">
        <f t="shared" si="0"/>
        <v>20</v>
      </c>
      <c r="C25" s="1"/>
      <c r="D25" s="2"/>
      <c r="E25" s="2"/>
      <c r="F25" s="1"/>
      <c r="G25" s="7">
        <f t="shared" si="3"/>
        <v>0</v>
      </c>
      <c r="H25" s="12" t="str">
        <f t="shared" si="1"/>
        <v/>
      </c>
      <c r="I25" s="3" t="str">
        <f t="shared" si="2"/>
        <v/>
      </c>
      <c r="J25" s="22"/>
    </row>
    <row r="26" spans="1:13" x14ac:dyDescent="0.3">
      <c r="A26" s="5">
        <f t="shared" si="4"/>
        <v>44703</v>
      </c>
      <c r="B26" s="2">
        <f t="shared" si="0"/>
        <v>20</v>
      </c>
      <c r="C26" s="1"/>
      <c r="D26" s="2"/>
      <c r="E26" s="2"/>
      <c r="F26" s="1"/>
      <c r="G26" s="7">
        <f t="shared" si="3"/>
        <v>0</v>
      </c>
      <c r="H26" s="12" t="str">
        <f t="shared" si="1"/>
        <v/>
      </c>
      <c r="I26" s="3" t="str">
        <f t="shared" si="2"/>
        <v/>
      </c>
      <c r="J26" s="22"/>
    </row>
    <row r="27" spans="1:13" x14ac:dyDescent="0.3">
      <c r="A27" s="5">
        <f t="shared" si="4"/>
        <v>44704</v>
      </c>
      <c r="B27" s="2">
        <f t="shared" si="0"/>
        <v>21</v>
      </c>
      <c r="C27" s="20"/>
      <c r="D27" s="20"/>
      <c r="E27" s="20"/>
      <c r="F27" s="20"/>
      <c r="G27" s="7">
        <f t="shared" si="3"/>
        <v>0</v>
      </c>
      <c r="H27" s="12">
        <f t="shared" si="1"/>
        <v>0.32291666666666669</v>
      </c>
      <c r="I27" s="3" t="str">
        <f t="shared" si="2"/>
        <v/>
      </c>
      <c r="J27" s="22"/>
    </row>
    <row r="28" spans="1:13" x14ac:dyDescent="0.3">
      <c r="A28" s="5">
        <f t="shared" si="4"/>
        <v>44705</v>
      </c>
      <c r="B28" s="2">
        <f t="shared" si="0"/>
        <v>21</v>
      </c>
      <c r="C28" s="20"/>
      <c r="D28" s="20"/>
      <c r="E28" s="20"/>
      <c r="F28" s="20"/>
      <c r="G28" s="7">
        <f t="shared" si="3"/>
        <v>0</v>
      </c>
      <c r="H28" s="12">
        <f t="shared" si="1"/>
        <v>0.32291666666666669</v>
      </c>
      <c r="I28" s="3" t="str">
        <f t="shared" si="2"/>
        <v/>
      </c>
      <c r="J28" s="22"/>
    </row>
    <row r="29" spans="1:13" x14ac:dyDescent="0.3">
      <c r="A29" s="5">
        <f t="shared" si="4"/>
        <v>44706</v>
      </c>
      <c r="B29" s="2">
        <f t="shared" si="0"/>
        <v>21</v>
      </c>
      <c r="C29" s="20"/>
      <c r="D29" s="20"/>
      <c r="E29" s="20"/>
      <c r="F29" s="20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22"/>
    </row>
    <row r="30" spans="1:13" x14ac:dyDescent="0.3">
      <c r="A30" s="5">
        <f t="shared" si="4"/>
        <v>44707</v>
      </c>
      <c r="B30" s="2">
        <f t="shared" si="0"/>
        <v>21</v>
      </c>
      <c r="C30" s="20"/>
      <c r="D30" s="20"/>
      <c r="E30" s="20"/>
      <c r="F30" s="20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22"/>
    </row>
    <row r="31" spans="1:13" x14ac:dyDescent="0.3">
      <c r="A31" s="5">
        <f t="shared" si="4"/>
        <v>44708</v>
      </c>
      <c r="B31" s="2">
        <f t="shared" si="0"/>
        <v>21</v>
      </c>
      <c r="C31" s="20"/>
      <c r="D31" s="20"/>
      <c r="E31" s="20"/>
      <c r="F31" s="20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22"/>
    </row>
    <row r="32" spans="1:13" x14ac:dyDescent="0.3">
      <c r="A32" s="5">
        <f t="shared" si="4"/>
        <v>44709</v>
      </c>
      <c r="B32" s="2">
        <f t="shared" si="0"/>
        <v>21</v>
      </c>
      <c r="C32" s="1"/>
      <c r="D32" s="2"/>
      <c r="E32" s="2"/>
      <c r="F32" s="1"/>
      <c r="G32" s="7">
        <f t="shared" si="3"/>
        <v>0</v>
      </c>
      <c r="H32" s="12" t="str">
        <f t="shared" si="1"/>
        <v/>
      </c>
      <c r="I32" s="3" t="str">
        <f t="shared" si="2"/>
        <v/>
      </c>
      <c r="J32" s="22"/>
    </row>
    <row r="33" spans="1:10" x14ac:dyDescent="0.3">
      <c r="A33" s="5">
        <f t="shared" si="4"/>
        <v>44710</v>
      </c>
      <c r="B33" s="2">
        <f t="shared" si="0"/>
        <v>21</v>
      </c>
      <c r="C33" s="1"/>
      <c r="D33" s="2"/>
      <c r="E33" s="2"/>
      <c r="F33" s="1"/>
      <c r="G33" s="7">
        <f t="shared" si="3"/>
        <v>0</v>
      </c>
      <c r="H33" s="12" t="str">
        <f t="shared" si="1"/>
        <v/>
      </c>
      <c r="I33" s="3" t="str">
        <f t="shared" si="2"/>
        <v/>
      </c>
      <c r="J33" s="22"/>
    </row>
    <row r="34" spans="1:10" x14ac:dyDescent="0.3">
      <c r="A34" s="5">
        <f t="shared" si="4"/>
        <v>44711</v>
      </c>
      <c r="B34" s="2">
        <f t="shared" si="0"/>
        <v>22</v>
      </c>
      <c r="C34" s="20"/>
      <c r="D34" s="20"/>
      <c r="E34" s="20"/>
      <c r="F34" s="20"/>
      <c r="G34" s="7">
        <f t="shared" si="3"/>
        <v>0</v>
      </c>
      <c r="H34" s="12">
        <f t="shared" si="1"/>
        <v>0.32291666666666669</v>
      </c>
      <c r="I34" s="3" t="str">
        <f t="shared" si="2"/>
        <v/>
      </c>
      <c r="J34" s="22"/>
    </row>
    <row r="35" spans="1:10" x14ac:dyDescent="0.3">
      <c r="A35" s="5">
        <f t="shared" si="4"/>
        <v>44712</v>
      </c>
      <c r="B35" s="2">
        <f t="shared" si="0"/>
        <v>22</v>
      </c>
      <c r="C35" s="20"/>
      <c r="D35" s="20"/>
      <c r="E35" s="20"/>
      <c r="F35" s="20"/>
      <c r="G35" s="7">
        <f t="shared" si="3"/>
        <v>0</v>
      </c>
      <c r="H35" s="12">
        <f t="shared" si="1"/>
        <v>0.32291666666666669</v>
      </c>
      <c r="I35" s="3" t="str">
        <f t="shared" si="2"/>
        <v/>
      </c>
      <c r="J35" s="22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A5:J5 A32:J33 A27:B31 G27:J31 A34:B35 G34:J35 A25:J26 A20:B24 G20:J24 A11:J12 A6:B10 G6:J10 A18:J19 A13:B17 G13:J17">
    <cfRule type="expression" dxfId="63" priority="12">
      <formula>WEEKDAY($A5,11)&gt;5</formula>
    </cfRule>
  </conditionalFormatting>
  <conditionalFormatting sqref="I5:I35">
    <cfRule type="expression" dxfId="62" priority="13">
      <formula>G5&gt;H5</formula>
    </cfRule>
    <cfRule type="expression" dxfId="61" priority="14">
      <formula>H5&gt;G5</formula>
    </cfRule>
  </conditionalFormatting>
  <conditionalFormatting sqref="J5:J35">
    <cfRule type="cellIs" dxfId="60" priority="1" operator="equal">
      <formula>"Formation"</formula>
    </cfRule>
    <cfRule type="cellIs" dxfId="59" priority="2" operator="equal">
      <formula>"CP"</formula>
    </cfRule>
    <cfRule type="cellIs" dxfId="58" priority="3" operator="equal">
      <formula>"AT"</formula>
    </cfRule>
    <cfRule type="cellIs" dxfId="57" priority="4" operator="equal">
      <formula>"AM"</formula>
    </cfRule>
    <cfRule type="cellIs" dxfId="56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35"/>
  <sheetViews>
    <sheetView showZeros="0" view="pageLayout" zoomScaleNormal="100" workbookViewId="0">
      <selection activeCell="C5" sqref="C5:F34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15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100" t="s">
        <v>3</v>
      </c>
      <c r="D3" s="101"/>
      <c r="E3" s="100" t="s">
        <v>4</v>
      </c>
      <c r="F3" s="101"/>
      <c r="G3" s="102" t="s">
        <v>2</v>
      </c>
      <c r="H3" s="103" t="s">
        <v>5</v>
      </c>
      <c r="I3" s="10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DATE($A$2,6,1)</f>
        <v>44713</v>
      </c>
      <c r="B5" s="25">
        <f>INT(MOD(INT((A5-2)/7)+0.1,52+5/28))+1</f>
        <v>22</v>
      </c>
      <c r="C5" s="20"/>
      <c r="D5" s="20"/>
      <c r="E5" s="20"/>
      <c r="F5" s="20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2"/>
      <c r="L5" s="70">
        <f>SUM(G5:G34)</f>
        <v>0</v>
      </c>
      <c r="M5" s="71"/>
    </row>
    <row r="6" spans="1:13" x14ac:dyDescent="0.3">
      <c r="A6" s="5">
        <f t="shared" ref="A6:A34" si="0">IF(EOMONTH(A$5,0)&gt;A5,A5+1,"")</f>
        <v>44714</v>
      </c>
      <c r="B6" s="25">
        <f t="shared" ref="B6:B34" si="1">INT(MOD(INT((A6-2)/7)+0.1,52+5/28))+1</f>
        <v>22</v>
      </c>
      <c r="C6" s="20"/>
      <c r="D6" s="20"/>
      <c r="E6" s="20"/>
      <c r="F6" s="20"/>
      <c r="G6" s="7">
        <f>D6-C6+F6-E6</f>
        <v>0</v>
      </c>
      <c r="H6" s="12">
        <f t="shared" ref="H6:H34" si="2">IF(OR(MOD(A6,7) =1,MOD(A6,7)=0),"",7.75/24)</f>
        <v>0.32291666666666669</v>
      </c>
      <c r="I6" s="3" t="str">
        <f t="shared" ref="I6:I34" si="3">IF(G6=0,"",IFERROR(IF(G6=H6,"",IF(G6&lt;H6,H6-G6,G6-H6)),""))</f>
        <v/>
      </c>
      <c r="J6" s="22"/>
    </row>
    <row r="7" spans="1:13" ht="14.4" customHeight="1" x14ac:dyDescent="0.3">
      <c r="A7" s="5">
        <f t="shared" si="0"/>
        <v>44715</v>
      </c>
      <c r="B7" s="25">
        <f t="shared" si="1"/>
        <v>22</v>
      </c>
      <c r="C7" s="20"/>
      <c r="D7" s="20"/>
      <c r="E7" s="20"/>
      <c r="F7" s="20"/>
      <c r="G7" s="7">
        <f t="shared" ref="G7:G34" si="4">D7-C7+F7-E7</f>
        <v>0</v>
      </c>
      <c r="H7" s="12">
        <f t="shared" si="2"/>
        <v>0.32291666666666669</v>
      </c>
      <c r="I7" s="3" t="str">
        <f t="shared" si="3"/>
        <v/>
      </c>
      <c r="J7" s="22"/>
    </row>
    <row r="8" spans="1:13" ht="14.4" customHeight="1" x14ac:dyDescent="0.3">
      <c r="A8" s="5">
        <f t="shared" si="0"/>
        <v>44716</v>
      </c>
      <c r="B8" s="25">
        <f t="shared" si="1"/>
        <v>22</v>
      </c>
      <c r="C8" s="1"/>
      <c r="D8" s="2"/>
      <c r="E8" s="2"/>
      <c r="F8" s="1"/>
      <c r="G8" s="7">
        <f t="shared" si="4"/>
        <v>0</v>
      </c>
      <c r="H8" s="12" t="str">
        <f t="shared" si="2"/>
        <v/>
      </c>
      <c r="I8" s="3" t="str">
        <f t="shared" si="3"/>
        <v/>
      </c>
      <c r="J8" s="22"/>
    </row>
    <row r="9" spans="1:13" x14ac:dyDescent="0.3">
      <c r="A9" s="5">
        <f t="shared" si="0"/>
        <v>44717</v>
      </c>
      <c r="B9" s="25">
        <f t="shared" si="1"/>
        <v>22</v>
      </c>
      <c r="C9" s="1"/>
      <c r="D9" s="2"/>
      <c r="E9" s="2"/>
      <c r="F9" s="1"/>
      <c r="G9" s="7">
        <f t="shared" si="4"/>
        <v>0</v>
      </c>
      <c r="H9" s="12" t="str">
        <f t="shared" si="2"/>
        <v/>
      </c>
      <c r="I9" s="3" t="str">
        <f t="shared" si="3"/>
        <v/>
      </c>
      <c r="J9" s="22"/>
    </row>
    <row r="10" spans="1:13" x14ac:dyDescent="0.3">
      <c r="A10" s="5">
        <f t="shared" si="0"/>
        <v>44718</v>
      </c>
      <c r="B10" s="25">
        <f t="shared" si="1"/>
        <v>23</v>
      </c>
      <c r="C10" s="20"/>
      <c r="D10" s="20"/>
      <c r="E10" s="20"/>
      <c r="F10" s="20"/>
      <c r="G10" s="7">
        <f t="shared" si="4"/>
        <v>0</v>
      </c>
      <c r="H10" s="12">
        <f t="shared" si="2"/>
        <v>0.32291666666666669</v>
      </c>
      <c r="I10" s="3" t="str">
        <f t="shared" si="3"/>
        <v/>
      </c>
      <c r="J10" s="22"/>
    </row>
    <row r="11" spans="1:13" x14ac:dyDescent="0.3">
      <c r="A11" s="5">
        <f t="shared" si="0"/>
        <v>44719</v>
      </c>
      <c r="B11" s="25">
        <f t="shared" si="1"/>
        <v>23</v>
      </c>
      <c r="C11" s="20"/>
      <c r="D11" s="20"/>
      <c r="E11" s="20"/>
      <c r="F11" s="20"/>
      <c r="G11" s="7">
        <f t="shared" si="4"/>
        <v>0</v>
      </c>
      <c r="H11" s="12">
        <f t="shared" si="2"/>
        <v>0.32291666666666669</v>
      </c>
      <c r="I11" s="3" t="str">
        <f t="shared" si="3"/>
        <v/>
      </c>
      <c r="J11" s="22" t="s">
        <v>23</v>
      </c>
      <c r="L11" s="74" t="s">
        <v>25</v>
      </c>
      <c r="M11" s="74"/>
    </row>
    <row r="12" spans="1:13" x14ac:dyDescent="0.3">
      <c r="A12" s="5">
        <f t="shared" si="0"/>
        <v>44720</v>
      </c>
      <c r="B12" s="25">
        <f t="shared" si="1"/>
        <v>23</v>
      </c>
      <c r="C12" s="20"/>
      <c r="D12" s="20"/>
      <c r="E12" s="20"/>
      <c r="F12" s="20"/>
      <c r="G12" s="7">
        <f t="shared" si="4"/>
        <v>0</v>
      </c>
      <c r="H12" s="12">
        <f t="shared" si="2"/>
        <v>0.32291666666666669</v>
      </c>
      <c r="I12" s="3" t="str">
        <f t="shared" si="3"/>
        <v/>
      </c>
      <c r="J12" s="22"/>
      <c r="L12" s="74"/>
      <c r="M12" s="74"/>
    </row>
    <row r="13" spans="1:13" x14ac:dyDescent="0.3">
      <c r="A13" s="5">
        <f t="shared" si="0"/>
        <v>44721</v>
      </c>
      <c r="B13" s="25">
        <f t="shared" si="1"/>
        <v>23</v>
      </c>
      <c r="C13" s="20"/>
      <c r="D13" s="20"/>
      <c r="E13" s="20"/>
      <c r="F13" s="20"/>
      <c r="G13" s="7">
        <f t="shared" si="4"/>
        <v>0</v>
      </c>
      <c r="H13" s="12">
        <f t="shared" si="2"/>
        <v>0.32291666666666669</v>
      </c>
      <c r="I13" s="3" t="str">
        <f t="shared" si="3"/>
        <v/>
      </c>
      <c r="J13" s="22"/>
      <c r="L13" s="28"/>
      <c r="M13" s="19" t="s">
        <v>23</v>
      </c>
    </row>
    <row r="14" spans="1:13" x14ac:dyDescent="0.3">
      <c r="A14" s="5">
        <f t="shared" si="0"/>
        <v>44722</v>
      </c>
      <c r="B14" s="25">
        <f t="shared" si="1"/>
        <v>23</v>
      </c>
      <c r="C14" s="20"/>
      <c r="D14" s="20"/>
      <c r="E14" s="20"/>
      <c r="F14" s="20"/>
      <c r="G14" s="7">
        <f t="shared" si="4"/>
        <v>0</v>
      </c>
      <c r="H14" s="12">
        <f t="shared" si="2"/>
        <v>0.32291666666666669</v>
      </c>
      <c r="I14" s="3" t="str">
        <f t="shared" si="3"/>
        <v/>
      </c>
      <c r="J14" s="22"/>
      <c r="L14" s="29"/>
      <c r="M14" s="19" t="s">
        <v>28</v>
      </c>
    </row>
    <row r="15" spans="1:13" x14ac:dyDescent="0.3">
      <c r="A15" s="5">
        <f t="shared" si="0"/>
        <v>44723</v>
      </c>
      <c r="B15" s="25">
        <f t="shared" si="1"/>
        <v>23</v>
      </c>
      <c r="C15" s="1"/>
      <c r="D15" s="2"/>
      <c r="E15" s="2"/>
      <c r="F15" s="1"/>
      <c r="G15" s="7">
        <f t="shared" si="4"/>
        <v>0</v>
      </c>
      <c r="H15" s="12" t="str">
        <f t="shared" si="2"/>
        <v/>
      </c>
      <c r="I15" s="3" t="str">
        <f t="shared" si="3"/>
        <v/>
      </c>
      <c r="J15" s="22"/>
      <c r="L15" s="30"/>
      <c r="M15" s="19" t="s">
        <v>26</v>
      </c>
    </row>
    <row r="16" spans="1:13" x14ac:dyDescent="0.3">
      <c r="A16" s="5">
        <f t="shared" si="0"/>
        <v>44724</v>
      </c>
      <c r="B16" s="25">
        <f t="shared" si="1"/>
        <v>23</v>
      </c>
      <c r="C16" s="1"/>
      <c r="D16" s="2"/>
      <c r="E16" s="2"/>
      <c r="F16" s="1"/>
      <c r="G16" s="7">
        <f t="shared" si="4"/>
        <v>0</v>
      </c>
      <c r="H16" s="12" t="str">
        <f t="shared" si="2"/>
        <v/>
      </c>
      <c r="I16" s="3" t="str">
        <f t="shared" si="3"/>
        <v/>
      </c>
      <c r="J16" s="22"/>
      <c r="L16" s="27"/>
      <c r="M16" s="19" t="s">
        <v>27</v>
      </c>
    </row>
    <row r="17" spans="1:13" x14ac:dyDescent="0.3">
      <c r="A17" s="5">
        <f t="shared" si="0"/>
        <v>44725</v>
      </c>
      <c r="B17" s="25">
        <f t="shared" si="1"/>
        <v>24</v>
      </c>
      <c r="C17" s="21"/>
      <c r="D17" s="21"/>
      <c r="E17" s="21"/>
      <c r="F17" s="21"/>
      <c r="G17" s="7">
        <f t="shared" si="4"/>
        <v>0</v>
      </c>
      <c r="H17" s="12">
        <f t="shared" si="2"/>
        <v>0.32291666666666669</v>
      </c>
      <c r="I17" s="3" t="str">
        <f t="shared" si="3"/>
        <v/>
      </c>
      <c r="J17" s="22"/>
      <c r="L17" s="31"/>
      <c r="M17" s="22" t="s">
        <v>29</v>
      </c>
    </row>
    <row r="18" spans="1:13" x14ac:dyDescent="0.3">
      <c r="A18" s="5">
        <f t="shared" si="0"/>
        <v>44726</v>
      </c>
      <c r="B18" s="25">
        <f t="shared" si="1"/>
        <v>24</v>
      </c>
      <c r="C18" s="21"/>
      <c r="D18" s="21"/>
      <c r="E18" s="21"/>
      <c r="F18" s="21"/>
      <c r="G18" s="7">
        <f t="shared" si="4"/>
        <v>0</v>
      </c>
      <c r="H18" s="12">
        <f t="shared" si="2"/>
        <v>0.32291666666666669</v>
      </c>
      <c r="I18" s="3" t="str">
        <f t="shared" si="3"/>
        <v/>
      </c>
      <c r="J18" s="22"/>
    </row>
    <row r="19" spans="1:13" x14ac:dyDescent="0.3">
      <c r="A19" s="5">
        <f t="shared" si="0"/>
        <v>44727</v>
      </c>
      <c r="B19" s="25">
        <f t="shared" si="1"/>
        <v>24</v>
      </c>
      <c r="C19" s="21"/>
      <c r="D19" s="21"/>
      <c r="E19" s="21"/>
      <c r="F19" s="21"/>
      <c r="G19" s="7">
        <f t="shared" si="4"/>
        <v>0</v>
      </c>
      <c r="H19" s="12">
        <f t="shared" si="2"/>
        <v>0.32291666666666669</v>
      </c>
      <c r="I19" s="3" t="str">
        <f t="shared" si="3"/>
        <v/>
      </c>
      <c r="J19" s="22"/>
    </row>
    <row r="20" spans="1:13" x14ac:dyDescent="0.3">
      <c r="A20" s="5">
        <f t="shared" si="0"/>
        <v>44728</v>
      </c>
      <c r="B20" s="25">
        <f t="shared" si="1"/>
        <v>24</v>
      </c>
      <c r="C20" s="21"/>
      <c r="D20" s="21"/>
      <c r="E20" s="21"/>
      <c r="F20" s="21"/>
      <c r="G20" s="7">
        <f t="shared" si="4"/>
        <v>0</v>
      </c>
      <c r="H20" s="12">
        <f t="shared" si="2"/>
        <v>0.32291666666666669</v>
      </c>
      <c r="I20" s="3" t="str">
        <f t="shared" si="3"/>
        <v/>
      </c>
      <c r="J20" s="22"/>
    </row>
    <row r="21" spans="1:13" x14ac:dyDescent="0.3">
      <c r="A21" s="5">
        <f t="shared" si="0"/>
        <v>44729</v>
      </c>
      <c r="B21" s="25">
        <f t="shared" si="1"/>
        <v>24</v>
      </c>
      <c r="C21" s="21"/>
      <c r="D21" s="21"/>
      <c r="E21" s="21"/>
      <c r="F21" s="21"/>
      <c r="G21" s="7">
        <f t="shared" si="4"/>
        <v>0</v>
      </c>
      <c r="H21" s="12">
        <f t="shared" si="2"/>
        <v>0.32291666666666669</v>
      </c>
      <c r="I21" s="3" t="str">
        <f t="shared" si="3"/>
        <v/>
      </c>
      <c r="J21" s="22"/>
    </row>
    <row r="22" spans="1:13" x14ac:dyDescent="0.3">
      <c r="A22" s="5">
        <f t="shared" si="0"/>
        <v>44730</v>
      </c>
      <c r="B22" s="25">
        <f t="shared" si="1"/>
        <v>24</v>
      </c>
      <c r="C22" s="1"/>
      <c r="D22" s="2"/>
      <c r="E22" s="2"/>
      <c r="F22" s="1"/>
      <c r="G22" s="7">
        <f t="shared" si="4"/>
        <v>0</v>
      </c>
      <c r="H22" s="12" t="str">
        <f t="shared" si="2"/>
        <v/>
      </c>
      <c r="I22" s="3" t="str">
        <f t="shared" si="3"/>
        <v/>
      </c>
      <c r="J22" s="22"/>
    </row>
    <row r="23" spans="1:13" x14ac:dyDescent="0.3">
      <c r="A23" s="5">
        <f t="shared" si="0"/>
        <v>44731</v>
      </c>
      <c r="B23" s="25">
        <f t="shared" si="1"/>
        <v>24</v>
      </c>
      <c r="C23" s="1"/>
      <c r="D23" s="2"/>
      <c r="E23" s="2"/>
      <c r="F23" s="1"/>
      <c r="G23" s="7">
        <f t="shared" si="4"/>
        <v>0</v>
      </c>
      <c r="H23" s="12" t="str">
        <f t="shared" si="2"/>
        <v/>
      </c>
      <c r="I23" s="3" t="str">
        <f t="shared" si="3"/>
        <v/>
      </c>
      <c r="J23" s="22"/>
    </row>
    <row r="24" spans="1:13" x14ac:dyDescent="0.3">
      <c r="A24" s="5">
        <f t="shared" si="0"/>
        <v>44732</v>
      </c>
      <c r="B24" s="25">
        <f t="shared" si="1"/>
        <v>25</v>
      </c>
      <c r="C24" s="1"/>
      <c r="D24" s="1"/>
      <c r="E24" s="1"/>
      <c r="F24" s="1"/>
      <c r="G24" s="7">
        <f t="shared" si="4"/>
        <v>0</v>
      </c>
      <c r="H24" s="12">
        <f t="shared" si="2"/>
        <v>0.32291666666666669</v>
      </c>
      <c r="I24" s="3" t="str">
        <f t="shared" si="3"/>
        <v/>
      </c>
      <c r="J24" s="22"/>
    </row>
    <row r="25" spans="1:13" x14ac:dyDescent="0.3">
      <c r="A25" s="5">
        <f t="shared" si="0"/>
        <v>44733</v>
      </c>
      <c r="B25" s="25">
        <f t="shared" si="1"/>
        <v>25</v>
      </c>
      <c r="C25" s="1"/>
      <c r="D25" s="1"/>
      <c r="E25" s="1"/>
      <c r="F25" s="1"/>
      <c r="G25" s="7">
        <f t="shared" si="4"/>
        <v>0</v>
      </c>
      <c r="H25" s="12">
        <f t="shared" si="2"/>
        <v>0.32291666666666669</v>
      </c>
      <c r="I25" s="3" t="str">
        <f t="shared" si="3"/>
        <v/>
      </c>
      <c r="J25" s="22"/>
    </row>
    <row r="26" spans="1:13" x14ac:dyDescent="0.3">
      <c r="A26" s="5">
        <f t="shared" si="0"/>
        <v>44734</v>
      </c>
      <c r="B26" s="25">
        <f t="shared" si="1"/>
        <v>25</v>
      </c>
      <c r="C26" s="1"/>
      <c r="D26" s="1"/>
      <c r="E26" s="1"/>
      <c r="F26" s="1"/>
      <c r="G26" s="7">
        <f t="shared" si="4"/>
        <v>0</v>
      </c>
      <c r="H26" s="12">
        <f t="shared" si="2"/>
        <v>0.32291666666666669</v>
      </c>
      <c r="I26" s="3" t="str">
        <f t="shared" si="3"/>
        <v/>
      </c>
      <c r="J26" s="22"/>
    </row>
    <row r="27" spans="1:13" x14ac:dyDescent="0.3">
      <c r="A27" s="5">
        <f t="shared" si="0"/>
        <v>44735</v>
      </c>
      <c r="B27" s="25">
        <f t="shared" si="1"/>
        <v>25</v>
      </c>
      <c r="C27" s="1"/>
      <c r="D27" s="1"/>
      <c r="E27" s="1"/>
      <c r="F27" s="1"/>
      <c r="G27" s="7">
        <f t="shared" si="4"/>
        <v>0</v>
      </c>
      <c r="H27" s="12">
        <f t="shared" si="2"/>
        <v>0.32291666666666669</v>
      </c>
      <c r="I27" s="3" t="str">
        <f t="shared" si="3"/>
        <v/>
      </c>
      <c r="J27" s="22"/>
    </row>
    <row r="28" spans="1:13" x14ac:dyDescent="0.3">
      <c r="A28" s="5">
        <f t="shared" si="0"/>
        <v>44736</v>
      </c>
      <c r="B28" s="25">
        <f t="shared" si="1"/>
        <v>25</v>
      </c>
      <c r="C28" s="1"/>
      <c r="D28" s="1"/>
      <c r="E28" s="1"/>
      <c r="F28" s="1"/>
      <c r="G28" s="7">
        <f t="shared" si="4"/>
        <v>0</v>
      </c>
      <c r="H28" s="12">
        <f t="shared" si="2"/>
        <v>0.32291666666666669</v>
      </c>
      <c r="I28" s="3" t="str">
        <f t="shared" si="3"/>
        <v/>
      </c>
      <c r="J28" s="22"/>
    </row>
    <row r="29" spans="1:13" x14ac:dyDescent="0.3">
      <c r="A29" s="5">
        <f t="shared" si="0"/>
        <v>44737</v>
      </c>
      <c r="B29" s="25">
        <f t="shared" si="1"/>
        <v>25</v>
      </c>
      <c r="C29" s="1"/>
      <c r="D29" s="2"/>
      <c r="E29" s="2"/>
      <c r="F29" s="1"/>
      <c r="G29" s="7">
        <f t="shared" si="4"/>
        <v>0</v>
      </c>
      <c r="H29" s="12" t="str">
        <f t="shared" si="2"/>
        <v/>
      </c>
      <c r="I29" s="3" t="str">
        <f t="shared" si="3"/>
        <v/>
      </c>
      <c r="J29" s="22"/>
    </row>
    <row r="30" spans="1:13" x14ac:dyDescent="0.3">
      <c r="A30" s="5">
        <f t="shared" si="0"/>
        <v>44738</v>
      </c>
      <c r="B30" s="25">
        <f t="shared" si="1"/>
        <v>25</v>
      </c>
      <c r="C30" s="1"/>
      <c r="D30" s="2"/>
      <c r="E30" s="2"/>
      <c r="F30" s="1"/>
      <c r="G30" s="7">
        <f t="shared" si="4"/>
        <v>0</v>
      </c>
      <c r="H30" s="12" t="str">
        <f t="shared" si="2"/>
        <v/>
      </c>
      <c r="I30" s="3" t="str">
        <f t="shared" si="3"/>
        <v/>
      </c>
      <c r="J30" s="22"/>
    </row>
    <row r="31" spans="1:13" x14ac:dyDescent="0.3">
      <c r="A31" s="5">
        <f t="shared" si="0"/>
        <v>44739</v>
      </c>
      <c r="B31" s="25">
        <f t="shared" si="1"/>
        <v>26</v>
      </c>
      <c r="C31" s="1"/>
      <c r="D31" s="1"/>
      <c r="E31" s="1"/>
      <c r="F31" s="1"/>
      <c r="G31" s="7">
        <f t="shared" si="4"/>
        <v>0</v>
      </c>
      <c r="H31" s="12">
        <f t="shared" si="2"/>
        <v>0.32291666666666669</v>
      </c>
      <c r="I31" s="3" t="str">
        <f t="shared" si="3"/>
        <v/>
      </c>
      <c r="J31" s="22"/>
    </row>
    <row r="32" spans="1:13" x14ac:dyDescent="0.3">
      <c r="A32" s="5">
        <f t="shared" si="0"/>
        <v>44740</v>
      </c>
      <c r="B32" s="25">
        <f t="shared" si="1"/>
        <v>26</v>
      </c>
      <c r="C32" s="1"/>
      <c r="D32" s="1"/>
      <c r="E32" s="1"/>
      <c r="F32" s="1"/>
      <c r="G32" s="7">
        <f t="shared" si="4"/>
        <v>0</v>
      </c>
      <c r="H32" s="12">
        <f t="shared" si="2"/>
        <v>0.32291666666666669</v>
      </c>
      <c r="I32" s="3" t="str">
        <f t="shared" si="3"/>
        <v/>
      </c>
      <c r="J32" s="22"/>
    </row>
    <row r="33" spans="1:10" x14ac:dyDescent="0.3">
      <c r="A33" s="5">
        <f t="shared" si="0"/>
        <v>44741</v>
      </c>
      <c r="B33" s="25">
        <f t="shared" si="1"/>
        <v>26</v>
      </c>
      <c r="C33" s="1"/>
      <c r="D33" s="1"/>
      <c r="E33" s="1"/>
      <c r="F33" s="1"/>
      <c r="G33" s="7">
        <f t="shared" si="4"/>
        <v>0</v>
      </c>
      <c r="H33" s="12">
        <f t="shared" si="2"/>
        <v>0.32291666666666669</v>
      </c>
      <c r="I33" s="3" t="str">
        <f t="shared" si="3"/>
        <v/>
      </c>
      <c r="J33" s="22"/>
    </row>
    <row r="34" spans="1:10" x14ac:dyDescent="0.3">
      <c r="A34" s="5">
        <f t="shared" si="0"/>
        <v>44742</v>
      </c>
      <c r="B34" s="25">
        <f t="shared" si="1"/>
        <v>26</v>
      </c>
      <c r="C34" s="1"/>
      <c r="D34" s="1"/>
      <c r="E34" s="1"/>
      <c r="F34" s="1"/>
      <c r="G34" s="7">
        <f t="shared" si="4"/>
        <v>0</v>
      </c>
      <c r="H34" s="12">
        <f t="shared" si="2"/>
        <v>0.32291666666666669</v>
      </c>
      <c r="I34" s="3" t="str">
        <f t="shared" si="3"/>
        <v/>
      </c>
      <c r="J34" s="22"/>
    </row>
    <row r="35" spans="1:10" x14ac:dyDescent="0.3">
      <c r="B35" s="18"/>
      <c r="J35" s="24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A8:J9 A5:B7 G5:J7 A15:J16 A10:B14 G10:J14 A22:J34 A17:B21 G17:J21">
    <cfRule type="expression" dxfId="55" priority="10">
      <formula>WEEKDAY($A5,11)&gt;5</formula>
    </cfRule>
  </conditionalFormatting>
  <conditionalFormatting sqref="I5:I34">
    <cfRule type="expression" dxfId="54" priority="11">
      <formula>G5&gt;H5</formula>
    </cfRule>
    <cfRule type="expression" dxfId="53" priority="12">
      <formula>H5&gt;G5</formula>
    </cfRule>
  </conditionalFormatting>
  <conditionalFormatting sqref="J5:J34">
    <cfRule type="cellIs" dxfId="52" priority="1" operator="equal">
      <formula>"Formation"</formula>
    </cfRule>
    <cfRule type="cellIs" dxfId="51" priority="2" operator="equal">
      <formula>"CP"</formula>
    </cfRule>
    <cfRule type="cellIs" dxfId="50" priority="3" operator="equal">
      <formula>"AT"</formula>
    </cfRule>
    <cfRule type="cellIs" dxfId="49" priority="4" operator="equal">
      <formula>"AM"</formula>
    </cfRule>
    <cfRule type="cellIs" dxfId="48" priority="5" operator="equal">
      <formula>"Férié"</formula>
    </cfRule>
  </conditionalFormatting>
  <dataValidations count="1">
    <dataValidation type="list" allowBlank="1" showInputMessage="1" showErrorMessage="1" sqref="J5:J34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35"/>
  <sheetViews>
    <sheetView showZeros="0" view="pageLayout" zoomScaleNormal="100" workbookViewId="0">
      <selection activeCell="C5" sqref="C5:F35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16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DATE($A$2,7,1)</f>
        <v>44743</v>
      </c>
      <c r="B5" s="2">
        <f>INT(MOD(INT((A5-2)/7)+0.1,52+5/28))+1</f>
        <v>26</v>
      </c>
      <c r="C5" s="1"/>
      <c r="D5" s="1"/>
      <c r="E5" s="1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2"/>
      <c r="L5" s="70">
        <f>SUM(G5:G35)</f>
        <v>0</v>
      </c>
      <c r="M5" s="71"/>
    </row>
    <row r="6" spans="1:13" x14ac:dyDescent="0.3">
      <c r="A6" s="5">
        <f>IF(EOMONTH(A$5,0)&gt;A5,A5+1,"")</f>
        <v>44744</v>
      </c>
      <c r="B6" s="2">
        <f t="shared" ref="B6:B35" si="0">INT(MOD(INT((A6-2)/7)+0.1,52+5/28))+1</f>
        <v>26</v>
      </c>
      <c r="C6" s="1"/>
      <c r="D6" s="2"/>
      <c r="E6" s="2"/>
      <c r="F6" s="1"/>
      <c r="G6" s="7">
        <f>D6-C6+F6-E6</f>
        <v>0</v>
      </c>
      <c r="H6" s="12" t="str">
        <f t="shared" ref="H6:H35" si="1">IF(OR(MOD(A6,7) =1,MOD(A6,7)=0),"",7.75/24)</f>
        <v/>
      </c>
      <c r="I6" s="3" t="str">
        <f t="shared" ref="I6:I35" si="2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44745</v>
      </c>
      <c r="B7" s="2">
        <f t="shared" si="0"/>
        <v>26</v>
      </c>
      <c r="C7" s="1"/>
      <c r="D7" s="2"/>
      <c r="E7" s="2"/>
      <c r="F7" s="1"/>
      <c r="G7" s="7">
        <f t="shared" ref="G7:G35" si="3">D7-C7+F7-E7</f>
        <v>0</v>
      </c>
      <c r="H7" s="12" t="str">
        <f t="shared" si="1"/>
        <v/>
      </c>
      <c r="I7" s="3" t="str">
        <f t="shared" si="2"/>
        <v/>
      </c>
      <c r="J7" s="22"/>
    </row>
    <row r="8" spans="1:13" ht="14.4" customHeight="1" x14ac:dyDescent="0.3">
      <c r="A8" s="5">
        <f t="shared" ref="A8:A35" si="4">IF(EOMONTH(A$5,0)&gt;A7,A7+1,"")</f>
        <v>44746</v>
      </c>
      <c r="B8" s="2">
        <f t="shared" si="0"/>
        <v>27</v>
      </c>
      <c r="C8" s="1"/>
      <c r="D8" s="1"/>
      <c r="E8" s="1"/>
      <c r="F8" s="1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22"/>
    </row>
    <row r="9" spans="1:13" x14ac:dyDescent="0.3">
      <c r="A9" s="5">
        <f t="shared" si="4"/>
        <v>44747</v>
      </c>
      <c r="B9" s="2">
        <f t="shared" si="0"/>
        <v>27</v>
      </c>
      <c r="C9" s="1"/>
      <c r="D9" s="2"/>
      <c r="E9" s="2"/>
      <c r="F9" s="1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22" t="s">
        <v>24</v>
      </c>
    </row>
    <row r="10" spans="1:13" x14ac:dyDescent="0.3">
      <c r="A10" s="5">
        <f t="shared" si="4"/>
        <v>44748</v>
      </c>
      <c r="B10" s="2">
        <f t="shared" si="0"/>
        <v>27</v>
      </c>
      <c r="C10" s="1"/>
      <c r="D10" s="2"/>
      <c r="E10" s="2"/>
      <c r="F10" s="1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22" t="s">
        <v>24</v>
      </c>
    </row>
    <row r="11" spans="1:13" x14ac:dyDescent="0.3">
      <c r="A11" s="5">
        <f t="shared" si="4"/>
        <v>44749</v>
      </c>
      <c r="B11" s="2">
        <f t="shared" si="0"/>
        <v>27</v>
      </c>
      <c r="C11" s="1"/>
      <c r="D11" s="2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22" t="s">
        <v>24</v>
      </c>
      <c r="L11" s="74" t="s">
        <v>25</v>
      </c>
      <c r="M11" s="74"/>
    </row>
    <row r="12" spans="1:13" x14ac:dyDescent="0.3">
      <c r="A12" s="5">
        <f t="shared" si="4"/>
        <v>44750</v>
      </c>
      <c r="B12" s="2">
        <f t="shared" si="0"/>
        <v>27</v>
      </c>
      <c r="C12" s="1"/>
      <c r="D12" s="2"/>
      <c r="E12" s="2"/>
      <c r="F12" s="1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22" t="s">
        <v>24</v>
      </c>
      <c r="L12" s="74"/>
      <c r="M12" s="74"/>
    </row>
    <row r="13" spans="1:13" x14ac:dyDescent="0.3">
      <c r="A13" s="5">
        <f t="shared" si="4"/>
        <v>44751</v>
      </c>
      <c r="B13" s="2">
        <f t="shared" si="0"/>
        <v>27</v>
      </c>
      <c r="C13" s="1"/>
      <c r="D13" s="2"/>
      <c r="E13" s="2"/>
      <c r="F13" s="1"/>
      <c r="G13" s="7">
        <f t="shared" si="3"/>
        <v>0</v>
      </c>
      <c r="H13" s="12" t="str">
        <f t="shared" si="1"/>
        <v/>
      </c>
      <c r="I13" s="3" t="str">
        <f t="shared" si="2"/>
        <v/>
      </c>
      <c r="J13" s="22"/>
      <c r="L13" s="28"/>
      <c r="M13" s="19" t="s">
        <v>23</v>
      </c>
    </row>
    <row r="14" spans="1:13" x14ac:dyDescent="0.3">
      <c r="A14" s="5">
        <f t="shared" si="4"/>
        <v>44752</v>
      </c>
      <c r="B14" s="2">
        <f t="shared" si="0"/>
        <v>27</v>
      </c>
      <c r="C14" s="1"/>
      <c r="D14" s="1"/>
      <c r="E14" s="1"/>
      <c r="F14" s="1"/>
      <c r="G14" s="7">
        <f t="shared" si="3"/>
        <v>0</v>
      </c>
      <c r="H14" s="12" t="str">
        <f t="shared" si="1"/>
        <v/>
      </c>
      <c r="I14" s="3" t="str">
        <f t="shared" si="2"/>
        <v/>
      </c>
      <c r="J14" s="22"/>
      <c r="L14" s="29"/>
      <c r="M14" s="19" t="s">
        <v>28</v>
      </c>
    </row>
    <row r="15" spans="1:13" x14ac:dyDescent="0.3">
      <c r="A15" s="5">
        <f t="shared" si="4"/>
        <v>44753</v>
      </c>
      <c r="B15" s="2">
        <f t="shared" si="0"/>
        <v>28</v>
      </c>
      <c r="C15" s="1"/>
      <c r="D15" s="1"/>
      <c r="E15" s="1"/>
      <c r="F15" s="1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22" t="s">
        <v>24</v>
      </c>
      <c r="L15" s="30"/>
      <c r="M15" s="19" t="s">
        <v>26</v>
      </c>
    </row>
    <row r="16" spans="1:13" x14ac:dyDescent="0.3">
      <c r="A16" s="5">
        <f t="shared" si="4"/>
        <v>44754</v>
      </c>
      <c r="B16" s="2">
        <f t="shared" si="0"/>
        <v>28</v>
      </c>
      <c r="C16" s="1"/>
      <c r="D16" s="1"/>
      <c r="E16" s="1"/>
      <c r="F16" s="1"/>
      <c r="G16" s="7">
        <f t="shared" si="3"/>
        <v>0</v>
      </c>
      <c r="H16" s="12">
        <f t="shared" si="1"/>
        <v>0.32291666666666669</v>
      </c>
      <c r="I16" s="3" t="str">
        <f t="shared" si="2"/>
        <v/>
      </c>
      <c r="J16" s="22" t="s">
        <v>24</v>
      </c>
      <c r="L16" s="27"/>
      <c r="M16" s="19" t="s">
        <v>27</v>
      </c>
    </row>
    <row r="17" spans="1:13" x14ac:dyDescent="0.3">
      <c r="A17" s="5">
        <f t="shared" si="4"/>
        <v>44755</v>
      </c>
      <c r="B17" s="2">
        <f t="shared" si="0"/>
        <v>28</v>
      </c>
      <c r="C17" s="1"/>
      <c r="D17" s="1"/>
      <c r="E17" s="1"/>
      <c r="F17" s="1"/>
      <c r="G17" s="7">
        <f t="shared" si="3"/>
        <v>0</v>
      </c>
      <c r="H17" s="12">
        <f t="shared" si="1"/>
        <v>0.32291666666666669</v>
      </c>
      <c r="I17" s="3" t="str">
        <f t="shared" si="2"/>
        <v/>
      </c>
      <c r="J17" s="22"/>
      <c r="L17" s="31"/>
      <c r="M17" s="22" t="s">
        <v>29</v>
      </c>
    </row>
    <row r="18" spans="1:13" x14ac:dyDescent="0.3">
      <c r="A18" s="5">
        <f t="shared" si="4"/>
        <v>44756</v>
      </c>
      <c r="B18" s="2">
        <f t="shared" si="0"/>
        <v>28</v>
      </c>
      <c r="C18" s="1"/>
      <c r="D18" s="1"/>
      <c r="E18" s="1"/>
      <c r="F18" s="1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22" t="s">
        <v>23</v>
      </c>
    </row>
    <row r="19" spans="1:13" x14ac:dyDescent="0.3">
      <c r="A19" s="5">
        <f t="shared" si="4"/>
        <v>44757</v>
      </c>
      <c r="B19" s="2">
        <f t="shared" si="0"/>
        <v>28</v>
      </c>
      <c r="C19" s="1"/>
      <c r="D19" s="1"/>
      <c r="E19" s="1"/>
      <c r="F19" s="1"/>
      <c r="G19" s="7">
        <f t="shared" si="3"/>
        <v>0</v>
      </c>
      <c r="H19" s="12">
        <f t="shared" si="1"/>
        <v>0.32291666666666669</v>
      </c>
      <c r="I19" s="3" t="str">
        <f t="shared" si="2"/>
        <v/>
      </c>
      <c r="J19" s="22"/>
    </row>
    <row r="20" spans="1:13" x14ac:dyDescent="0.3">
      <c r="A20" s="5">
        <f t="shared" si="4"/>
        <v>44758</v>
      </c>
      <c r="B20" s="2">
        <f t="shared" si="0"/>
        <v>28</v>
      </c>
      <c r="C20" s="1"/>
      <c r="D20" s="2"/>
      <c r="E20" s="2"/>
      <c r="F20" s="1"/>
      <c r="G20" s="7">
        <f t="shared" si="3"/>
        <v>0</v>
      </c>
      <c r="H20" s="12" t="str">
        <f t="shared" si="1"/>
        <v/>
      </c>
      <c r="I20" s="3" t="str">
        <f t="shared" si="2"/>
        <v/>
      </c>
      <c r="J20" s="22"/>
    </row>
    <row r="21" spans="1:13" x14ac:dyDescent="0.3">
      <c r="A21" s="5">
        <f t="shared" si="4"/>
        <v>44759</v>
      </c>
      <c r="B21" s="2">
        <f t="shared" si="0"/>
        <v>28</v>
      </c>
      <c r="C21" s="1"/>
      <c r="D21" s="2"/>
      <c r="E21" s="2"/>
      <c r="F21" s="1"/>
      <c r="G21" s="7">
        <f t="shared" si="3"/>
        <v>0</v>
      </c>
      <c r="H21" s="12" t="str">
        <f t="shared" si="1"/>
        <v/>
      </c>
      <c r="I21" s="3" t="str">
        <f t="shared" si="2"/>
        <v/>
      </c>
      <c r="J21" s="22"/>
    </row>
    <row r="22" spans="1:13" x14ac:dyDescent="0.3">
      <c r="A22" s="5">
        <f t="shared" si="4"/>
        <v>44760</v>
      </c>
      <c r="B22" s="2">
        <f t="shared" si="0"/>
        <v>29</v>
      </c>
      <c r="C22" s="1"/>
      <c r="D22" s="1"/>
      <c r="E22" s="1"/>
      <c r="F22" s="1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22"/>
    </row>
    <row r="23" spans="1:13" x14ac:dyDescent="0.3">
      <c r="A23" s="5">
        <f t="shared" si="4"/>
        <v>44761</v>
      </c>
      <c r="B23" s="2">
        <f t="shared" si="0"/>
        <v>29</v>
      </c>
      <c r="C23" s="1"/>
      <c r="D23" s="1"/>
      <c r="E23" s="1"/>
      <c r="F23" s="1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22"/>
    </row>
    <row r="24" spans="1:13" x14ac:dyDescent="0.3">
      <c r="A24" s="5">
        <f t="shared" si="4"/>
        <v>44762</v>
      </c>
      <c r="B24" s="2">
        <f t="shared" si="0"/>
        <v>29</v>
      </c>
      <c r="C24" s="1"/>
      <c r="D24" s="1"/>
      <c r="E24" s="1"/>
      <c r="F24" s="1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22"/>
    </row>
    <row r="25" spans="1:13" x14ac:dyDescent="0.3">
      <c r="A25" s="5">
        <f t="shared" si="4"/>
        <v>44763</v>
      </c>
      <c r="B25" s="2">
        <f t="shared" si="0"/>
        <v>29</v>
      </c>
      <c r="C25" s="1"/>
      <c r="D25" s="1"/>
      <c r="E25" s="1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22"/>
    </row>
    <row r="26" spans="1:13" x14ac:dyDescent="0.3">
      <c r="A26" s="5">
        <f t="shared" si="4"/>
        <v>44764</v>
      </c>
      <c r="B26" s="2">
        <f t="shared" si="0"/>
        <v>29</v>
      </c>
      <c r="C26" s="1"/>
      <c r="D26" s="1"/>
      <c r="E26" s="1"/>
      <c r="F26" s="1"/>
      <c r="G26" s="7">
        <f t="shared" si="3"/>
        <v>0</v>
      </c>
      <c r="H26" s="12">
        <f t="shared" si="1"/>
        <v>0.32291666666666669</v>
      </c>
      <c r="I26" s="3" t="str">
        <f t="shared" si="2"/>
        <v/>
      </c>
      <c r="J26" s="22"/>
    </row>
    <row r="27" spans="1:13" x14ac:dyDescent="0.3">
      <c r="A27" s="5">
        <f t="shared" si="4"/>
        <v>44765</v>
      </c>
      <c r="B27" s="2">
        <f t="shared" si="0"/>
        <v>29</v>
      </c>
      <c r="C27" s="1"/>
      <c r="D27" s="2"/>
      <c r="E27" s="2"/>
      <c r="F27" s="1"/>
      <c r="G27" s="7">
        <f t="shared" si="3"/>
        <v>0</v>
      </c>
      <c r="H27" s="12" t="str">
        <f t="shared" si="1"/>
        <v/>
      </c>
      <c r="I27" s="3" t="str">
        <f t="shared" si="2"/>
        <v/>
      </c>
      <c r="J27" s="22"/>
    </row>
    <row r="28" spans="1:13" x14ac:dyDescent="0.3">
      <c r="A28" s="5">
        <f t="shared" si="4"/>
        <v>44766</v>
      </c>
      <c r="B28" s="2">
        <f t="shared" si="0"/>
        <v>29</v>
      </c>
      <c r="C28" s="1"/>
      <c r="D28" s="2"/>
      <c r="E28" s="2"/>
      <c r="F28" s="1"/>
      <c r="G28" s="7">
        <f t="shared" si="3"/>
        <v>0</v>
      </c>
      <c r="H28" s="12" t="str">
        <f t="shared" si="1"/>
        <v/>
      </c>
      <c r="I28" s="3" t="str">
        <f t="shared" si="2"/>
        <v/>
      </c>
      <c r="J28" s="22"/>
    </row>
    <row r="29" spans="1:13" x14ac:dyDescent="0.3">
      <c r="A29" s="5">
        <f t="shared" si="4"/>
        <v>44767</v>
      </c>
      <c r="B29" s="2">
        <f t="shared" si="0"/>
        <v>30</v>
      </c>
      <c r="C29" s="1"/>
      <c r="D29" s="1"/>
      <c r="E29" s="1"/>
      <c r="F29" s="1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22"/>
    </row>
    <row r="30" spans="1:13" x14ac:dyDescent="0.3">
      <c r="A30" s="5">
        <f t="shared" si="4"/>
        <v>44768</v>
      </c>
      <c r="B30" s="2">
        <f t="shared" si="0"/>
        <v>30</v>
      </c>
      <c r="C30" s="1"/>
      <c r="D30" s="1"/>
      <c r="E30" s="2"/>
      <c r="F30" s="1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22"/>
    </row>
    <row r="31" spans="1:13" x14ac:dyDescent="0.3">
      <c r="A31" s="5">
        <f t="shared" si="4"/>
        <v>44769</v>
      </c>
      <c r="B31" s="2">
        <f t="shared" si="0"/>
        <v>30</v>
      </c>
      <c r="C31" s="1"/>
      <c r="D31" s="1"/>
      <c r="E31" s="1"/>
      <c r="F31" s="1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22"/>
    </row>
    <row r="32" spans="1:13" x14ac:dyDescent="0.3">
      <c r="A32" s="5">
        <f t="shared" si="4"/>
        <v>44770</v>
      </c>
      <c r="B32" s="2">
        <f t="shared" si="0"/>
        <v>30</v>
      </c>
      <c r="C32" s="1"/>
      <c r="D32" s="1"/>
      <c r="E32" s="1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22"/>
    </row>
    <row r="33" spans="1:10" x14ac:dyDescent="0.3">
      <c r="A33" s="5">
        <f t="shared" si="4"/>
        <v>44771</v>
      </c>
      <c r="B33" s="2">
        <f t="shared" si="0"/>
        <v>30</v>
      </c>
      <c r="C33" s="1"/>
      <c r="D33" s="1"/>
      <c r="E33" s="1"/>
      <c r="F33" s="1"/>
      <c r="G33" s="7">
        <f t="shared" si="3"/>
        <v>0</v>
      </c>
      <c r="H33" s="12">
        <f t="shared" si="1"/>
        <v>0.32291666666666669</v>
      </c>
      <c r="I33" s="3" t="str">
        <f t="shared" si="2"/>
        <v/>
      </c>
      <c r="J33" s="22"/>
    </row>
    <row r="34" spans="1:10" x14ac:dyDescent="0.3">
      <c r="A34" s="5">
        <f t="shared" si="4"/>
        <v>44772</v>
      </c>
      <c r="B34" s="2">
        <f t="shared" si="0"/>
        <v>30</v>
      </c>
      <c r="C34" s="1"/>
      <c r="D34" s="2"/>
      <c r="E34" s="2"/>
      <c r="F34" s="1"/>
      <c r="G34" s="7">
        <f t="shared" si="3"/>
        <v>0</v>
      </c>
      <c r="H34" s="12" t="str">
        <f t="shared" si="1"/>
        <v/>
      </c>
      <c r="I34" s="3" t="str">
        <f t="shared" si="2"/>
        <v/>
      </c>
      <c r="J34" s="22"/>
    </row>
    <row r="35" spans="1:10" x14ac:dyDescent="0.3">
      <c r="A35" s="5">
        <f t="shared" si="4"/>
        <v>44773</v>
      </c>
      <c r="B35" s="2">
        <f t="shared" si="0"/>
        <v>30</v>
      </c>
      <c r="C35" s="1"/>
      <c r="D35" s="2"/>
      <c r="E35" s="2"/>
      <c r="F35" s="1"/>
      <c r="G35" s="7">
        <f t="shared" si="3"/>
        <v>0</v>
      </c>
      <c r="H35" s="12" t="str">
        <f t="shared" si="1"/>
        <v/>
      </c>
      <c r="I35" s="3" t="str">
        <f t="shared" si="2"/>
        <v/>
      </c>
      <c r="J35" s="22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A5:J35">
    <cfRule type="expression" dxfId="47" priority="6">
      <formula>WEEKDAY($A5,11)&gt;5</formula>
    </cfRule>
  </conditionalFormatting>
  <conditionalFormatting sqref="I5:I35">
    <cfRule type="expression" dxfId="46" priority="7">
      <formula>G5&gt;H5</formula>
    </cfRule>
    <cfRule type="expression" dxfId="45" priority="8">
      <formula>H5&gt;G5</formula>
    </cfRule>
  </conditionalFormatting>
  <conditionalFormatting sqref="J5:J35">
    <cfRule type="cellIs" dxfId="44" priority="1" operator="equal">
      <formula>"Formation"</formula>
    </cfRule>
    <cfRule type="cellIs" dxfId="43" priority="2" operator="equal">
      <formula>"CP"</formula>
    </cfRule>
    <cfRule type="cellIs" dxfId="42" priority="3" operator="equal">
      <formula>"AT"</formula>
    </cfRule>
    <cfRule type="cellIs" dxfId="41" priority="4" operator="equal">
      <formula>"AM"</formula>
    </cfRule>
    <cfRule type="cellIs" dxfId="40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35"/>
  <sheetViews>
    <sheetView showZeros="0" view="pageLayout" zoomScaleNormal="100" workbookViewId="0">
      <selection activeCell="C5" sqref="C5:F35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17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DATE($A$2,8,1)</f>
        <v>44774</v>
      </c>
      <c r="B5" s="2">
        <f>INT(MOD(INT((A5-2)/7)+0.1,52+5/28))+1</f>
        <v>31</v>
      </c>
      <c r="C5" s="1"/>
      <c r="D5" s="1"/>
      <c r="E5" s="1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2"/>
      <c r="L5" s="70">
        <f>SUM(G5:G35)</f>
        <v>0</v>
      </c>
      <c r="M5" s="71"/>
    </row>
    <row r="6" spans="1:13" x14ac:dyDescent="0.3">
      <c r="A6" s="5">
        <f>IF(EOMONTH(A$5,0)&gt;A5,A5+1,"")</f>
        <v>44775</v>
      </c>
      <c r="B6" s="2">
        <f t="shared" ref="B6:B35" si="0">INT(MOD(INT((A6-2)/7)+0.1,52+5/28))+1</f>
        <v>31</v>
      </c>
      <c r="C6" s="1"/>
      <c r="D6" s="1"/>
      <c r="E6" s="1"/>
      <c r="F6" s="1"/>
      <c r="G6" s="7">
        <f t="shared" ref="G6:G35" si="1">D6-C6+F6-E6</f>
        <v>0</v>
      </c>
      <c r="H6" s="12">
        <f t="shared" ref="H6:H35" si="2">IF(OR(MOD(A6,7) =1,MOD(A6,7)=0),"",7.75/24)</f>
        <v>0.32291666666666669</v>
      </c>
      <c r="I6" s="3" t="str">
        <f t="shared" ref="I6:I35" si="3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44776</v>
      </c>
      <c r="B7" s="2">
        <f t="shared" si="0"/>
        <v>31</v>
      </c>
      <c r="C7" s="1"/>
      <c r="D7" s="1"/>
      <c r="E7" s="1"/>
      <c r="F7" s="1"/>
      <c r="G7" s="7">
        <f t="shared" si="1"/>
        <v>0</v>
      </c>
      <c r="H7" s="12">
        <f t="shared" si="2"/>
        <v>0.32291666666666669</v>
      </c>
      <c r="I7" s="3" t="str">
        <f t="shared" si="3"/>
        <v/>
      </c>
      <c r="J7" s="22"/>
    </row>
    <row r="8" spans="1:13" ht="14.4" customHeight="1" x14ac:dyDescent="0.3">
      <c r="A8" s="5">
        <f t="shared" ref="A8:A35" si="4">IF(EOMONTH(A$5,0)&gt;A7,A7+1,"")</f>
        <v>44777</v>
      </c>
      <c r="B8" s="2">
        <f t="shared" si="0"/>
        <v>31</v>
      </c>
      <c r="C8" s="1"/>
      <c r="D8" s="1"/>
      <c r="E8" s="1"/>
      <c r="F8" s="1"/>
      <c r="G8" s="7">
        <f t="shared" si="1"/>
        <v>0</v>
      </c>
      <c r="H8" s="12">
        <f t="shared" si="2"/>
        <v>0.32291666666666669</v>
      </c>
      <c r="I8" s="3" t="str">
        <f t="shared" si="3"/>
        <v/>
      </c>
      <c r="J8" s="22"/>
    </row>
    <row r="9" spans="1:13" x14ac:dyDescent="0.3">
      <c r="A9" s="5">
        <f t="shared" si="4"/>
        <v>44778</v>
      </c>
      <c r="B9" s="2">
        <f t="shared" si="0"/>
        <v>31</v>
      </c>
      <c r="C9" s="1"/>
      <c r="D9" s="1"/>
      <c r="E9" s="1"/>
      <c r="F9" s="1"/>
      <c r="G9" s="7">
        <f t="shared" si="1"/>
        <v>0</v>
      </c>
      <c r="H9" s="12">
        <f t="shared" si="2"/>
        <v>0.32291666666666669</v>
      </c>
      <c r="I9" s="3" t="str">
        <f t="shared" si="3"/>
        <v/>
      </c>
      <c r="J9" s="22"/>
    </row>
    <row r="10" spans="1:13" x14ac:dyDescent="0.3">
      <c r="A10" s="5">
        <f t="shared" si="4"/>
        <v>44779</v>
      </c>
      <c r="B10" s="2">
        <f t="shared" si="0"/>
        <v>31</v>
      </c>
      <c r="C10" s="1"/>
      <c r="D10" s="2"/>
      <c r="E10" s="2"/>
      <c r="F10" s="1"/>
      <c r="G10" s="7">
        <f t="shared" si="1"/>
        <v>0</v>
      </c>
      <c r="H10" s="12" t="str">
        <f t="shared" si="2"/>
        <v/>
      </c>
      <c r="I10" s="3" t="str">
        <f t="shared" si="3"/>
        <v/>
      </c>
      <c r="J10" s="22"/>
    </row>
    <row r="11" spans="1:13" x14ac:dyDescent="0.3">
      <c r="A11" s="5">
        <f t="shared" si="4"/>
        <v>44780</v>
      </c>
      <c r="B11" s="2">
        <f t="shared" si="0"/>
        <v>31</v>
      </c>
      <c r="C11" s="1"/>
      <c r="D11" s="2"/>
      <c r="E11" s="2"/>
      <c r="F11" s="1"/>
      <c r="G11" s="7">
        <f t="shared" si="1"/>
        <v>0</v>
      </c>
      <c r="H11" s="12" t="str">
        <f t="shared" si="2"/>
        <v/>
      </c>
      <c r="I11" s="3" t="str">
        <f t="shared" si="3"/>
        <v/>
      </c>
      <c r="J11" s="22"/>
      <c r="L11" s="74" t="s">
        <v>25</v>
      </c>
      <c r="M11" s="74"/>
    </row>
    <row r="12" spans="1:13" x14ac:dyDescent="0.3">
      <c r="A12" s="5">
        <f t="shared" si="4"/>
        <v>44781</v>
      </c>
      <c r="B12" s="2">
        <f t="shared" si="0"/>
        <v>32</v>
      </c>
      <c r="C12" s="1"/>
      <c r="D12" s="1"/>
      <c r="E12" s="1"/>
      <c r="F12" s="1"/>
      <c r="G12" s="7">
        <f t="shared" si="1"/>
        <v>0</v>
      </c>
      <c r="H12" s="12">
        <f t="shared" si="2"/>
        <v>0.32291666666666669</v>
      </c>
      <c r="I12" s="3" t="str">
        <f t="shared" si="3"/>
        <v/>
      </c>
      <c r="J12" s="22"/>
      <c r="L12" s="74"/>
      <c r="M12" s="74"/>
    </row>
    <row r="13" spans="1:13" x14ac:dyDescent="0.3">
      <c r="A13" s="5">
        <f t="shared" si="4"/>
        <v>44782</v>
      </c>
      <c r="B13" s="2">
        <f t="shared" si="0"/>
        <v>32</v>
      </c>
      <c r="C13" s="1"/>
      <c r="D13" s="1"/>
      <c r="E13" s="1"/>
      <c r="F13" s="1"/>
      <c r="G13" s="7">
        <f t="shared" si="1"/>
        <v>0</v>
      </c>
      <c r="H13" s="12">
        <f t="shared" si="2"/>
        <v>0.32291666666666669</v>
      </c>
      <c r="I13" s="3" t="str">
        <f t="shared" si="3"/>
        <v/>
      </c>
      <c r="J13" s="22"/>
      <c r="L13" s="28"/>
      <c r="M13" s="19" t="s">
        <v>23</v>
      </c>
    </row>
    <row r="14" spans="1:13" x14ac:dyDescent="0.3">
      <c r="A14" s="5">
        <f t="shared" si="4"/>
        <v>44783</v>
      </c>
      <c r="B14" s="2">
        <f t="shared" si="0"/>
        <v>32</v>
      </c>
      <c r="C14" s="1"/>
      <c r="D14" s="1"/>
      <c r="E14" s="1"/>
      <c r="F14" s="1"/>
      <c r="G14" s="7">
        <f t="shared" si="1"/>
        <v>0</v>
      </c>
      <c r="H14" s="12">
        <f t="shared" si="2"/>
        <v>0.32291666666666669</v>
      </c>
      <c r="I14" s="3" t="str">
        <f t="shared" si="3"/>
        <v/>
      </c>
      <c r="J14" s="22"/>
      <c r="L14" s="29"/>
      <c r="M14" s="19" t="s">
        <v>28</v>
      </c>
    </row>
    <row r="15" spans="1:13" x14ac:dyDescent="0.3">
      <c r="A15" s="5">
        <f t="shared" si="4"/>
        <v>44784</v>
      </c>
      <c r="B15" s="2">
        <f t="shared" si="0"/>
        <v>32</v>
      </c>
      <c r="C15" s="1"/>
      <c r="D15" s="1"/>
      <c r="E15" s="1"/>
      <c r="F15" s="1"/>
      <c r="G15" s="7">
        <f t="shared" si="1"/>
        <v>0</v>
      </c>
      <c r="H15" s="12">
        <f t="shared" si="2"/>
        <v>0.32291666666666669</v>
      </c>
      <c r="I15" s="3" t="str">
        <f t="shared" si="3"/>
        <v/>
      </c>
      <c r="J15" s="22"/>
      <c r="L15" s="30"/>
      <c r="M15" s="19" t="s">
        <v>26</v>
      </c>
    </row>
    <row r="16" spans="1:13" x14ac:dyDescent="0.3">
      <c r="A16" s="5">
        <f t="shared" si="4"/>
        <v>44785</v>
      </c>
      <c r="B16" s="2">
        <f t="shared" si="0"/>
        <v>32</v>
      </c>
      <c r="C16" s="1"/>
      <c r="D16" s="1"/>
      <c r="E16" s="1"/>
      <c r="F16" s="1"/>
      <c r="G16" s="7">
        <f t="shared" si="1"/>
        <v>0</v>
      </c>
      <c r="H16" s="12">
        <f t="shared" si="2"/>
        <v>0.32291666666666669</v>
      </c>
      <c r="I16" s="3" t="str">
        <f t="shared" si="3"/>
        <v/>
      </c>
      <c r="J16" s="22"/>
      <c r="L16" s="27"/>
      <c r="M16" s="19" t="s">
        <v>27</v>
      </c>
    </row>
    <row r="17" spans="1:13" x14ac:dyDescent="0.3">
      <c r="A17" s="5">
        <f t="shared" si="4"/>
        <v>44786</v>
      </c>
      <c r="B17" s="2">
        <f t="shared" si="0"/>
        <v>32</v>
      </c>
      <c r="C17" s="1"/>
      <c r="D17" s="1"/>
      <c r="E17" s="1"/>
      <c r="F17" s="1"/>
      <c r="G17" s="7">
        <f t="shared" si="1"/>
        <v>0</v>
      </c>
      <c r="H17" s="12" t="str">
        <f t="shared" si="2"/>
        <v/>
      </c>
      <c r="I17" s="3" t="str">
        <f t="shared" si="3"/>
        <v/>
      </c>
      <c r="J17" s="22"/>
      <c r="L17" s="31"/>
      <c r="M17" s="22" t="s">
        <v>29</v>
      </c>
    </row>
    <row r="18" spans="1:13" x14ac:dyDescent="0.3">
      <c r="A18" s="5">
        <f t="shared" si="4"/>
        <v>44787</v>
      </c>
      <c r="B18" s="2">
        <f t="shared" si="0"/>
        <v>32</v>
      </c>
      <c r="C18" s="1"/>
      <c r="D18" s="1"/>
      <c r="E18" s="1"/>
      <c r="F18" s="1"/>
      <c r="G18" s="7">
        <f t="shared" si="1"/>
        <v>0</v>
      </c>
      <c r="H18" s="12" t="str">
        <f t="shared" si="2"/>
        <v/>
      </c>
      <c r="I18" s="3" t="str">
        <f t="shared" si="3"/>
        <v/>
      </c>
      <c r="J18" s="22"/>
    </row>
    <row r="19" spans="1:13" x14ac:dyDescent="0.3">
      <c r="A19" s="5">
        <f t="shared" si="4"/>
        <v>44788</v>
      </c>
      <c r="B19" s="2">
        <f t="shared" si="0"/>
        <v>33</v>
      </c>
      <c r="C19" s="1"/>
      <c r="D19" s="2"/>
      <c r="E19" s="2"/>
      <c r="F19" s="1"/>
      <c r="G19" s="7">
        <f t="shared" si="1"/>
        <v>0</v>
      </c>
      <c r="H19" s="12">
        <f t="shared" si="2"/>
        <v>0.32291666666666669</v>
      </c>
      <c r="I19" s="3" t="str">
        <f t="shared" si="3"/>
        <v/>
      </c>
      <c r="J19" s="22" t="s">
        <v>23</v>
      </c>
    </row>
    <row r="20" spans="1:13" x14ac:dyDescent="0.3">
      <c r="A20" s="5">
        <f t="shared" si="4"/>
        <v>44789</v>
      </c>
      <c r="B20" s="2">
        <f t="shared" si="0"/>
        <v>33</v>
      </c>
      <c r="C20" s="1"/>
      <c r="D20" s="1"/>
      <c r="E20" s="1"/>
      <c r="F20" s="1"/>
      <c r="G20" s="7">
        <f t="shared" si="1"/>
        <v>0</v>
      </c>
      <c r="H20" s="12">
        <f t="shared" si="2"/>
        <v>0.32291666666666669</v>
      </c>
      <c r="I20" s="3" t="str">
        <f t="shared" si="3"/>
        <v/>
      </c>
      <c r="J20" s="22"/>
    </row>
    <row r="21" spans="1:13" x14ac:dyDescent="0.3">
      <c r="A21" s="5">
        <f t="shared" si="4"/>
        <v>44790</v>
      </c>
      <c r="B21" s="2">
        <f t="shared" si="0"/>
        <v>33</v>
      </c>
      <c r="C21" s="1"/>
      <c r="D21" s="1"/>
      <c r="E21" s="1"/>
      <c r="F21" s="1"/>
      <c r="G21" s="7">
        <f t="shared" si="1"/>
        <v>0</v>
      </c>
      <c r="H21" s="12">
        <f t="shared" si="2"/>
        <v>0.32291666666666669</v>
      </c>
      <c r="I21" s="3" t="str">
        <f t="shared" si="3"/>
        <v/>
      </c>
      <c r="J21" s="22"/>
    </row>
    <row r="22" spans="1:13" x14ac:dyDescent="0.3">
      <c r="A22" s="5">
        <f t="shared" si="4"/>
        <v>44791</v>
      </c>
      <c r="B22" s="2">
        <f t="shared" si="0"/>
        <v>33</v>
      </c>
      <c r="C22" s="1"/>
      <c r="D22" s="1"/>
      <c r="E22" s="1"/>
      <c r="F22" s="1"/>
      <c r="G22" s="7">
        <f t="shared" si="1"/>
        <v>0</v>
      </c>
      <c r="H22" s="12">
        <f t="shared" si="2"/>
        <v>0.32291666666666669</v>
      </c>
      <c r="I22" s="3" t="str">
        <f t="shared" si="3"/>
        <v/>
      </c>
      <c r="J22" s="22"/>
    </row>
    <row r="23" spans="1:13" x14ac:dyDescent="0.3">
      <c r="A23" s="5">
        <f t="shared" si="4"/>
        <v>44792</v>
      </c>
      <c r="B23" s="2">
        <f t="shared" si="0"/>
        <v>33</v>
      </c>
      <c r="C23" s="1"/>
      <c r="D23" s="1"/>
      <c r="E23" s="1"/>
      <c r="F23" s="1"/>
      <c r="G23" s="7">
        <f t="shared" si="1"/>
        <v>0</v>
      </c>
      <c r="H23" s="12">
        <f t="shared" si="2"/>
        <v>0.32291666666666669</v>
      </c>
      <c r="I23" s="3" t="str">
        <f t="shared" si="3"/>
        <v/>
      </c>
      <c r="J23" s="22"/>
    </row>
    <row r="24" spans="1:13" x14ac:dyDescent="0.3">
      <c r="A24" s="5">
        <f t="shared" si="4"/>
        <v>44793</v>
      </c>
      <c r="B24" s="2">
        <f t="shared" si="0"/>
        <v>33</v>
      </c>
      <c r="C24" s="1"/>
      <c r="D24" s="2"/>
      <c r="E24" s="2"/>
      <c r="F24" s="1"/>
      <c r="G24" s="7">
        <f t="shared" si="1"/>
        <v>0</v>
      </c>
      <c r="H24" s="12" t="str">
        <f t="shared" si="2"/>
        <v/>
      </c>
      <c r="I24" s="3" t="str">
        <f t="shared" si="3"/>
        <v/>
      </c>
      <c r="J24" s="22"/>
    </row>
    <row r="25" spans="1:13" x14ac:dyDescent="0.3">
      <c r="A25" s="5">
        <f t="shared" si="4"/>
        <v>44794</v>
      </c>
      <c r="B25" s="2">
        <f t="shared" si="0"/>
        <v>33</v>
      </c>
      <c r="C25" s="1"/>
      <c r="D25" s="2"/>
      <c r="E25" s="2"/>
      <c r="F25" s="1"/>
      <c r="G25" s="7">
        <f t="shared" si="1"/>
        <v>0</v>
      </c>
      <c r="H25" s="12" t="str">
        <f t="shared" si="2"/>
        <v/>
      </c>
      <c r="I25" s="3" t="str">
        <f t="shared" si="3"/>
        <v/>
      </c>
      <c r="J25" s="22"/>
    </row>
    <row r="26" spans="1:13" x14ac:dyDescent="0.3">
      <c r="A26" s="5">
        <f t="shared" si="4"/>
        <v>44795</v>
      </c>
      <c r="B26" s="2">
        <f t="shared" si="0"/>
        <v>34</v>
      </c>
      <c r="C26" s="1"/>
      <c r="D26" s="1"/>
      <c r="E26" s="1"/>
      <c r="F26" s="1"/>
      <c r="G26" s="7">
        <f t="shared" si="1"/>
        <v>0</v>
      </c>
      <c r="H26" s="12">
        <f t="shared" si="2"/>
        <v>0.32291666666666669</v>
      </c>
      <c r="I26" s="3" t="str">
        <f t="shared" si="3"/>
        <v/>
      </c>
      <c r="J26" s="22"/>
    </row>
    <row r="27" spans="1:13" x14ac:dyDescent="0.3">
      <c r="A27" s="5">
        <f t="shared" si="4"/>
        <v>44796</v>
      </c>
      <c r="B27" s="2">
        <f t="shared" si="0"/>
        <v>34</v>
      </c>
      <c r="C27" s="1"/>
      <c r="D27" s="1"/>
      <c r="E27" s="1"/>
      <c r="F27" s="1"/>
      <c r="G27" s="7">
        <f t="shared" si="1"/>
        <v>0</v>
      </c>
      <c r="H27" s="12">
        <f t="shared" si="2"/>
        <v>0.32291666666666669</v>
      </c>
      <c r="I27" s="3" t="str">
        <f t="shared" si="3"/>
        <v/>
      </c>
      <c r="J27" s="22"/>
    </row>
    <row r="28" spans="1:13" x14ac:dyDescent="0.3">
      <c r="A28" s="5">
        <f t="shared" si="4"/>
        <v>44797</v>
      </c>
      <c r="B28" s="2">
        <f t="shared" si="0"/>
        <v>34</v>
      </c>
      <c r="C28" s="1"/>
      <c r="D28" s="1"/>
      <c r="E28" s="1"/>
      <c r="F28" s="1"/>
      <c r="G28" s="7">
        <f t="shared" si="1"/>
        <v>0</v>
      </c>
      <c r="H28" s="12">
        <f t="shared" si="2"/>
        <v>0.32291666666666669</v>
      </c>
      <c r="I28" s="3" t="str">
        <f t="shared" si="3"/>
        <v/>
      </c>
      <c r="J28" s="22"/>
    </row>
    <row r="29" spans="1:13" x14ac:dyDescent="0.3">
      <c r="A29" s="5">
        <f t="shared" si="4"/>
        <v>44798</v>
      </c>
      <c r="B29" s="2">
        <f t="shared" si="0"/>
        <v>34</v>
      </c>
      <c r="C29" s="1"/>
      <c r="D29" s="1"/>
      <c r="E29" s="1"/>
      <c r="F29" s="1"/>
      <c r="G29" s="7">
        <f t="shared" si="1"/>
        <v>0</v>
      </c>
      <c r="H29" s="12">
        <f t="shared" si="2"/>
        <v>0.32291666666666669</v>
      </c>
      <c r="I29" s="3" t="str">
        <f t="shared" si="3"/>
        <v/>
      </c>
      <c r="J29" s="22"/>
    </row>
    <row r="30" spans="1:13" x14ac:dyDescent="0.3">
      <c r="A30" s="5">
        <f t="shared" si="4"/>
        <v>44799</v>
      </c>
      <c r="B30" s="2">
        <f t="shared" si="0"/>
        <v>34</v>
      </c>
      <c r="C30" s="1"/>
      <c r="D30" s="1"/>
      <c r="E30" s="1"/>
      <c r="F30" s="1"/>
      <c r="G30" s="7">
        <f t="shared" si="1"/>
        <v>0</v>
      </c>
      <c r="H30" s="12">
        <f t="shared" si="2"/>
        <v>0.32291666666666669</v>
      </c>
      <c r="I30" s="3" t="str">
        <f t="shared" si="3"/>
        <v/>
      </c>
      <c r="J30" s="22"/>
    </row>
    <row r="31" spans="1:13" x14ac:dyDescent="0.3">
      <c r="A31" s="5">
        <f t="shared" si="4"/>
        <v>44800</v>
      </c>
      <c r="B31" s="2">
        <f t="shared" si="0"/>
        <v>34</v>
      </c>
      <c r="C31" s="1"/>
      <c r="D31" s="2"/>
      <c r="E31" s="2"/>
      <c r="F31" s="1"/>
      <c r="G31" s="7">
        <f t="shared" si="1"/>
        <v>0</v>
      </c>
      <c r="H31" s="12" t="str">
        <f t="shared" si="2"/>
        <v/>
      </c>
      <c r="I31" s="3" t="str">
        <f t="shared" si="3"/>
        <v/>
      </c>
      <c r="J31" s="22"/>
    </row>
    <row r="32" spans="1:13" x14ac:dyDescent="0.3">
      <c r="A32" s="5">
        <f t="shared" si="4"/>
        <v>44801</v>
      </c>
      <c r="B32" s="2">
        <f t="shared" si="0"/>
        <v>34</v>
      </c>
      <c r="C32" s="1"/>
      <c r="D32" s="2"/>
      <c r="E32" s="2"/>
      <c r="F32" s="1"/>
      <c r="G32" s="7">
        <f t="shared" si="1"/>
        <v>0</v>
      </c>
      <c r="H32" s="12" t="str">
        <f t="shared" si="2"/>
        <v/>
      </c>
      <c r="I32" s="3" t="str">
        <f t="shared" si="3"/>
        <v/>
      </c>
      <c r="J32" s="22"/>
    </row>
    <row r="33" spans="1:10" x14ac:dyDescent="0.3">
      <c r="A33" s="5">
        <f t="shared" si="4"/>
        <v>44802</v>
      </c>
      <c r="B33" s="2">
        <f t="shared" si="0"/>
        <v>35</v>
      </c>
      <c r="C33" s="1"/>
      <c r="D33" s="1"/>
      <c r="E33" s="1"/>
      <c r="F33" s="1"/>
      <c r="G33" s="7">
        <f t="shared" si="1"/>
        <v>0</v>
      </c>
      <c r="H33" s="12">
        <f t="shared" si="2"/>
        <v>0.32291666666666669</v>
      </c>
      <c r="I33" s="3" t="str">
        <f t="shared" si="3"/>
        <v/>
      </c>
      <c r="J33" s="22"/>
    </row>
    <row r="34" spans="1:10" x14ac:dyDescent="0.3">
      <c r="A34" s="5">
        <f t="shared" si="4"/>
        <v>44803</v>
      </c>
      <c r="B34" s="2">
        <f t="shared" si="0"/>
        <v>35</v>
      </c>
      <c r="C34" s="1"/>
      <c r="D34" s="1"/>
      <c r="E34" s="1"/>
      <c r="F34" s="1"/>
      <c r="G34" s="7">
        <f t="shared" si="1"/>
        <v>0</v>
      </c>
      <c r="H34" s="12">
        <f t="shared" si="2"/>
        <v>0.32291666666666669</v>
      </c>
      <c r="I34" s="3" t="str">
        <f t="shared" si="3"/>
        <v/>
      </c>
      <c r="J34" s="22"/>
    </row>
    <row r="35" spans="1:10" x14ac:dyDescent="0.3">
      <c r="A35" s="5">
        <f t="shared" si="4"/>
        <v>44804</v>
      </c>
      <c r="B35" s="2">
        <f t="shared" si="0"/>
        <v>35</v>
      </c>
      <c r="C35" s="1"/>
      <c r="D35" s="1"/>
      <c r="E35" s="2"/>
      <c r="F35" s="1"/>
      <c r="G35" s="7">
        <f t="shared" si="1"/>
        <v>0</v>
      </c>
      <c r="H35" s="12">
        <f t="shared" si="2"/>
        <v>0.32291666666666669</v>
      </c>
      <c r="I35" s="3" t="str">
        <f t="shared" si="3"/>
        <v/>
      </c>
      <c r="J35" s="22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A5:J35">
    <cfRule type="expression" dxfId="39" priority="6">
      <formula>WEEKDAY($A5,11)&gt;5</formula>
    </cfRule>
  </conditionalFormatting>
  <conditionalFormatting sqref="I5:I35">
    <cfRule type="expression" dxfId="38" priority="7">
      <formula>G5&gt;H5</formula>
    </cfRule>
    <cfRule type="expression" dxfId="37" priority="8">
      <formula>H5&gt;G5</formula>
    </cfRule>
  </conditionalFormatting>
  <conditionalFormatting sqref="J5:J35">
    <cfRule type="cellIs" dxfId="36" priority="1" operator="equal">
      <formula>"Formation"</formula>
    </cfRule>
    <cfRule type="cellIs" dxfId="35" priority="2" operator="equal">
      <formula>"CP"</formula>
    </cfRule>
    <cfRule type="cellIs" dxfId="34" priority="3" operator="equal">
      <formula>"AT"</formula>
    </cfRule>
    <cfRule type="cellIs" dxfId="33" priority="4" operator="equal">
      <formula>"AM"</formula>
    </cfRule>
    <cfRule type="cellIs" dxfId="32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35"/>
  <sheetViews>
    <sheetView showZeros="0" view="pageLayout" topLeftCell="A25" zoomScaleNormal="100" workbookViewId="0">
      <selection activeCell="C30" sqref="C30:F34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18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DATE($A$2,9,1)</f>
        <v>44805</v>
      </c>
      <c r="B5" s="25">
        <f>INT(MOD(INT((A5-2)/7)+0.1,52+5/28))+1</f>
        <v>35</v>
      </c>
      <c r="C5" s="1"/>
      <c r="D5" s="1"/>
      <c r="E5" s="2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2"/>
      <c r="L5" s="70">
        <f>SUM(G5:G35)</f>
        <v>0</v>
      </c>
      <c r="M5" s="71"/>
    </row>
    <row r="6" spans="1:13" x14ac:dyDescent="0.3">
      <c r="A6" s="5">
        <f>IF(EOMONTH(A$5,0)&gt;A5,A5+1,"")</f>
        <v>44806</v>
      </c>
      <c r="B6" s="25">
        <f t="shared" ref="B6:B34" si="0">INT(MOD(INT((A6-2)/7)+0.1,52+5/28))+1</f>
        <v>35</v>
      </c>
      <c r="C6" s="1"/>
      <c r="D6" s="1"/>
      <c r="E6" s="26"/>
      <c r="F6" s="1"/>
      <c r="G6" s="7">
        <f>D6-C6+F6-E6</f>
        <v>0</v>
      </c>
      <c r="H6" s="12">
        <f t="shared" ref="H6:H34" si="1">IF(OR(MOD(A6,7) =1,MOD(A6,7)=0),"",7.75/24)</f>
        <v>0.32291666666666669</v>
      </c>
      <c r="I6" s="3" t="str">
        <f t="shared" ref="I6:I34" si="2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44807</v>
      </c>
      <c r="B7" s="25">
        <f t="shared" si="0"/>
        <v>35</v>
      </c>
      <c r="C7" s="1"/>
      <c r="D7" s="2"/>
      <c r="E7" s="2"/>
      <c r="F7" s="1"/>
      <c r="G7" s="7">
        <f t="shared" ref="G7:G34" si="3">D7-C7+F7-E7</f>
        <v>0</v>
      </c>
      <c r="H7" s="12" t="str">
        <f t="shared" si="1"/>
        <v/>
      </c>
      <c r="I7" s="3" t="str">
        <f t="shared" si="2"/>
        <v/>
      </c>
      <c r="J7" s="22"/>
    </row>
    <row r="8" spans="1:13" ht="14.4" customHeight="1" x14ac:dyDescent="0.3">
      <c r="A8" s="5">
        <f t="shared" ref="A8:A34" si="4">IF(EOMONTH(A$5,0)&gt;A7,A7+1,"")</f>
        <v>44808</v>
      </c>
      <c r="B8" s="25">
        <f t="shared" si="0"/>
        <v>35</v>
      </c>
      <c r="C8" s="1"/>
      <c r="D8" s="2"/>
      <c r="E8" s="2"/>
      <c r="F8" s="1"/>
      <c r="G8" s="7">
        <f t="shared" si="3"/>
        <v>0</v>
      </c>
      <c r="H8" s="12" t="str">
        <f t="shared" si="1"/>
        <v/>
      </c>
      <c r="I8" s="3" t="str">
        <f t="shared" si="2"/>
        <v/>
      </c>
      <c r="J8" s="22"/>
    </row>
    <row r="9" spans="1:13" x14ac:dyDescent="0.3">
      <c r="A9" s="5">
        <f t="shared" si="4"/>
        <v>44809</v>
      </c>
      <c r="B9" s="25">
        <f t="shared" si="0"/>
        <v>36</v>
      </c>
      <c r="C9" s="1"/>
      <c r="D9" s="1"/>
      <c r="E9" s="1"/>
      <c r="F9" s="1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22"/>
    </row>
    <row r="10" spans="1:13" x14ac:dyDescent="0.3">
      <c r="A10" s="5">
        <f t="shared" si="4"/>
        <v>44810</v>
      </c>
      <c r="B10" s="25">
        <f t="shared" si="0"/>
        <v>36</v>
      </c>
      <c r="C10" s="1"/>
      <c r="D10" s="1"/>
      <c r="E10" s="1"/>
      <c r="F10" s="1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22"/>
      <c r="L10" s="4"/>
      <c r="M10" s="4"/>
    </row>
    <row r="11" spans="1:13" x14ac:dyDescent="0.3">
      <c r="A11" s="5">
        <f t="shared" si="4"/>
        <v>44811</v>
      </c>
      <c r="B11" s="25">
        <f t="shared" si="0"/>
        <v>36</v>
      </c>
      <c r="C11" s="1"/>
      <c r="D11" s="1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22"/>
      <c r="L11" s="74" t="s">
        <v>25</v>
      </c>
      <c r="M11" s="74"/>
    </row>
    <row r="12" spans="1:13" x14ac:dyDescent="0.3">
      <c r="A12" s="5">
        <f t="shared" si="4"/>
        <v>44812</v>
      </c>
      <c r="B12" s="25">
        <f t="shared" si="0"/>
        <v>36</v>
      </c>
      <c r="C12" s="1"/>
      <c r="D12" s="1"/>
      <c r="E12" s="2"/>
      <c r="F12" s="1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22"/>
      <c r="L12" s="74"/>
      <c r="M12" s="74"/>
    </row>
    <row r="13" spans="1:13" x14ac:dyDescent="0.3">
      <c r="A13" s="5">
        <f t="shared" si="4"/>
        <v>44813</v>
      </c>
      <c r="B13" s="25">
        <f t="shared" si="0"/>
        <v>36</v>
      </c>
      <c r="C13" s="1"/>
      <c r="D13" s="1"/>
      <c r="E13" s="1"/>
      <c r="F13" s="1"/>
      <c r="G13" s="7">
        <f t="shared" si="3"/>
        <v>0</v>
      </c>
      <c r="H13" s="12">
        <f t="shared" si="1"/>
        <v>0.32291666666666669</v>
      </c>
      <c r="I13" s="3" t="str">
        <f t="shared" si="2"/>
        <v/>
      </c>
      <c r="J13" s="22"/>
      <c r="L13" s="28"/>
      <c r="M13" s="19" t="s">
        <v>23</v>
      </c>
    </row>
    <row r="14" spans="1:13" x14ac:dyDescent="0.3">
      <c r="A14" s="5">
        <f t="shared" si="4"/>
        <v>44814</v>
      </c>
      <c r="B14" s="25">
        <f t="shared" si="0"/>
        <v>36</v>
      </c>
      <c r="C14" s="1"/>
      <c r="D14" s="2"/>
      <c r="E14" s="2"/>
      <c r="F14" s="1"/>
      <c r="G14" s="7">
        <f t="shared" si="3"/>
        <v>0</v>
      </c>
      <c r="H14" s="12" t="str">
        <f t="shared" si="1"/>
        <v/>
      </c>
      <c r="I14" s="3" t="str">
        <f t="shared" si="2"/>
        <v/>
      </c>
      <c r="J14" s="22"/>
      <c r="L14" s="29"/>
      <c r="M14" s="19" t="s">
        <v>28</v>
      </c>
    </row>
    <row r="15" spans="1:13" x14ac:dyDescent="0.3">
      <c r="A15" s="5">
        <f t="shared" si="4"/>
        <v>44815</v>
      </c>
      <c r="B15" s="25">
        <f t="shared" si="0"/>
        <v>36</v>
      </c>
      <c r="C15" s="1"/>
      <c r="D15" s="2"/>
      <c r="E15" s="2"/>
      <c r="F15" s="1"/>
      <c r="G15" s="7">
        <f t="shared" si="3"/>
        <v>0</v>
      </c>
      <c r="H15" s="12" t="str">
        <f t="shared" si="1"/>
        <v/>
      </c>
      <c r="I15" s="3" t="str">
        <f t="shared" si="2"/>
        <v/>
      </c>
      <c r="J15" s="22"/>
      <c r="L15" s="30"/>
      <c r="M15" s="19" t="s">
        <v>26</v>
      </c>
    </row>
    <row r="16" spans="1:13" x14ac:dyDescent="0.3">
      <c r="A16" s="5">
        <f t="shared" si="4"/>
        <v>44816</v>
      </c>
      <c r="B16" s="25">
        <f t="shared" si="0"/>
        <v>37</v>
      </c>
      <c r="C16" s="1"/>
      <c r="D16" s="2"/>
      <c r="E16" s="2"/>
      <c r="F16" s="1"/>
      <c r="G16" s="7">
        <f t="shared" si="3"/>
        <v>0</v>
      </c>
      <c r="H16" s="12">
        <f t="shared" si="1"/>
        <v>0.32291666666666669</v>
      </c>
      <c r="I16" s="3" t="str">
        <f t="shared" si="2"/>
        <v/>
      </c>
      <c r="J16" s="22"/>
      <c r="L16" s="27"/>
      <c r="M16" s="19" t="s">
        <v>27</v>
      </c>
    </row>
    <row r="17" spans="1:13" x14ac:dyDescent="0.3">
      <c r="A17" s="5">
        <f t="shared" si="4"/>
        <v>44817</v>
      </c>
      <c r="B17" s="25">
        <f t="shared" si="0"/>
        <v>37</v>
      </c>
      <c r="C17" s="1"/>
      <c r="D17" s="2"/>
      <c r="E17" s="2"/>
      <c r="F17" s="1"/>
      <c r="G17" s="7">
        <f t="shared" si="3"/>
        <v>0</v>
      </c>
      <c r="H17" s="12">
        <f t="shared" si="1"/>
        <v>0.32291666666666669</v>
      </c>
      <c r="I17" s="3" t="str">
        <f t="shared" si="2"/>
        <v/>
      </c>
      <c r="J17" s="22"/>
      <c r="L17" s="31"/>
      <c r="M17" s="22" t="s">
        <v>29</v>
      </c>
    </row>
    <row r="18" spans="1:13" x14ac:dyDescent="0.3">
      <c r="A18" s="5">
        <f t="shared" si="4"/>
        <v>44818</v>
      </c>
      <c r="B18" s="25">
        <f t="shared" si="0"/>
        <v>37</v>
      </c>
      <c r="C18" s="1"/>
      <c r="D18" s="2"/>
      <c r="E18" s="2"/>
      <c r="F18" s="1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22"/>
    </row>
    <row r="19" spans="1:13" x14ac:dyDescent="0.3">
      <c r="A19" s="5">
        <f t="shared" si="4"/>
        <v>44819</v>
      </c>
      <c r="B19" s="25">
        <f t="shared" si="0"/>
        <v>37</v>
      </c>
      <c r="C19" s="1"/>
      <c r="D19" s="2"/>
      <c r="E19" s="2"/>
      <c r="F19" s="1"/>
      <c r="G19" s="7">
        <f t="shared" si="3"/>
        <v>0</v>
      </c>
      <c r="H19" s="12">
        <f t="shared" si="1"/>
        <v>0.32291666666666669</v>
      </c>
      <c r="I19" s="3" t="str">
        <f t="shared" si="2"/>
        <v/>
      </c>
      <c r="J19" s="22"/>
    </row>
    <row r="20" spans="1:13" x14ac:dyDescent="0.3">
      <c r="A20" s="5">
        <f t="shared" si="4"/>
        <v>44820</v>
      </c>
      <c r="B20" s="25">
        <f t="shared" si="0"/>
        <v>37</v>
      </c>
      <c r="C20" s="1"/>
      <c r="D20" s="2"/>
      <c r="E20" s="2"/>
      <c r="F20" s="1"/>
      <c r="G20" s="7">
        <f t="shared" si="3"/>
        <v>0</v>
      </c>
      <c r="H20" s="12">
        <f t="shared" si="1"/>
        <v>0.32291666666666669</v>
      </c>
      <c r="I20" s="3" t="str">
        <f t="shared" si="2"/>
        <v/>
      </c>
      <c r="J20" s="22"/>
    </row>
    <row r="21" spans="1:13" x14ac:dyDescent="0.3">
      <c r="A21" s="5">
        <f t="shared" si="4"/>
        <v>44821</v>
      </c>
      <c r="B21" s="25">
        <f t="shared" si="0"/>
        <v>37</v>
      </c>
      <c r="C21" s="1"/>
      <c r="D21" s="2"/>
      <c r="E21" s="2"/>
      <c r="F21" s="1"/>
      <c r="G21" s="7">
        <f t="shared" si="3"/>
        <v>0</v>
      </c>
      <c r="H21" s="12" t="str">
        <f t="shared" si="1"/>
        <v/>
      </c>
      <c r="I21" s="3" t="str">
        <f t="shared" si="2"/>
        <v/>
      </c>
      <c r="J21" s="22"/>
    </row>
    <row r="22" spans="1:13" x14ac:dyDescent="0.3">
      <c r="A22" s="5">
        <f t="shared" si="4"/>
        <v>44822</v>
      </c>
      <c r="B22" s="25">
        <f t="shared" si="0"/>
        <v>37</v>
      </c>
      <c r="C22" s="1"/>
      <c r="D22" s="2"/>
      <c r="E22" s="2"/>
      <c r="F22" s="1"/>
      <c r="G22" s="7">
        <f t="shared" si="3"/>
        <v>0</v>
      </c>
      <c r="H22" s="12" t="str">
        <f t="shared" si="1"/>
        <v/>
      </c>
      <c r="I22" s="3" t="str">
        <f t="shared" si="2"/>
        <v/>
      </c>
      <c r="J22" s="22"/>
    </row>
    <row r="23" spans="1:13" x14ac:dyDescent="0.3">
      <c r="A23" s="5">
        <f t="shared" si="4"/>
        <v>44823</v>
      </c>
      <c r="B23" s="25">
        <f t="shared" si="0"/>
        <v>38</v>
      </c>
      <c r="C23" s="1"/>
      <c r="D23" s="2"/>
      <c r="E23" s="2"/>
      <c r="F23" s="1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22"/>
    </row>
    <row r="24" spans="1:13" x14ac:dyDescent="0.3">
      <c r="A24" s="5">
        <f t="shared" si="4"/>
        <v>44824</v>
      </c>
      <c r="B24" s="25">
        <f t="shared" si="0"/>
        <v>38</v>
      </c>
      <c r="C24" s="1"/>
      <c r="D24" s="2"/>
      <c r="E24" s="2"/>
      <c r="F24" s="1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22"/>
    </row>
    <row r="25" spans="1:13" x14ac:dyDescent="0.3">
      <c r="A25" s="5">
        <f t="shared" si="4"/>
        <v>44825</v>
      </c>
      <c r="B25" s="25">
        <f t="shared" si="0"/>
        <v>38</v>
      </c>
      <c r="C25" s="1"/>
      <c r="D25" s="2"/>
      <c r="E25" s="2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22"/>
    </row>
    <row r="26" spans="1:13" x14ac:dyDescent="0.3">
      <c r="A26" s="5">
        <f t="shared" si="4"/>
        <v>44826</v>
      </c>
      <c r="B26" s="25">
        <f t="shared" si="0"/>
        <v>38</v>
      </c>
      <c r="C26" s="1"/>
      <c r="D26" s="2"/>
      <c r="E26" s="2"/>
      <c r="F26" s="1"/>
      <c r="G26" s="7">
        <f t="shared" si="3"/>
        <v>0</v>
      </c>
      <c r="H26" s="12">
        <f t="shared" si="1"/>
        <v>0.32291666666666669</v>
      </c>
      <c r="I26" s="3" t="str">
        <f t="shared" si="2"/>
        <v/>
      </c>
      <c r="J26" s="22"/>
    </row>
    <row r="27" spans="1:13" x14ac:dyDescent="0.3">
      <c r="A27" s="5">
        <f t="shared" si="4"/>
        <v>44827</v>
      </c>
      <c r="B27" s="25">
        <f t="shared" si="0"/>
        <v>38</v>
      </c>
      <c r="C27" s="1"/>
      <c r="D27" s="2"/>
      <c r="E27" s="2"/>
      <c r="F27" s="1"/>
      <c r="G27" s="7">
        <f t="shared" si="3"/>
        <v>0</v>
      </c>
      <c r="H27" s="12">
        <f t="shared" si="1"/>
        <v>0.32291666666666669</v>
      </c>
      <c r="I27" s="3" t="str">
        <f t="shared" si="2"/>
        <v/>
      </c>
      <c r="J27" s="22"/>
    </row>
    <row r="28" spans="1:13" x14ac:dyDescent="0.3">
      <c r="A28" s="5">
        <f t="shared" si="4"/>
        <v>44828</v>
      </c>
      <c r="B28" s="25">
        <f t="shared" si="0"/>
        <v>38</v>
      </c>
      <c r="C28" s="1"/>
      <c r="D28" s="2"/>
      <c r="E28" s="2"/>
      <c r="F28" s="1"/>
      <c r="G28" s="7">
        <f t="shared" si="3"/>
        <v>0</v>
      </c>
      <c r="H28" s="12" t="str">
        <f t="shared" si="1"/>
        <v/>
      </c>
      <c r="I28" s="3" t="str">
        <f t="shared" si="2"/>
        <v/>
      </c>
      <c r="J28" s="22"/>
    </row>
    <row r="29" spans="1:13" x14ac:dyDescent="0.3">
      <c r="A29" s="5">
        <f t="shared" si="4"/>
        <v>44829</v>
      </c>
      <c r="B29" s="25">
        <f t="shared" si="0"/>
        <v>38</v>
      </c>
      <c r="C29" s="1"/>
      <c r="D29" s="2"/>
      <c r="E29" s="2"/>
      <c r="F29" s="1"/>
      <c r="G29" s="7">
        <f t="shared" si="3"/>
        <v>0</v>
      </c>
      <c r="H29" s="12" t="str">
        <f t="shared" si="1"/>
        <v/>
      </c>
      <c r="I29" s="3" t="str">
        <f t="shared" si="2"/>
        <v/>
      </c>
      <c r="J29" s="22"/>
    </row>
    <row r="30" spans="1:13" x14ac:dyDescent="0.3">
      <c r="A30" s="5">
        <f t="shared" si="4"/>
        <v>44830</v>
      </c>
      <c r="B30" s="25">
        <f t="shared" si="0"/>
        <v>39</v>
      </c>
      <c r="C30" s="1"/>
      <c r="D30" s="1"/>
      <c r="E30" s="1"/>
      <c r="F30" s="1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22"/>
    </row>
    <row r="31" spans="1:13" x14ac:dyDescent="0.3">
      <c r="A31" s="5">
        <f t="shared" si="4"/>
        <v>44831</v>
      </c>
      <c r="B31" s="25">
        <f t="shared" si="0"/>
        <v>39</v>
      </c>
      <c r="C31" s="1"/>
      <c r="D31" s="1"/>
      <c r="E31" s="1"/>
      <c r="F31" s="1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22"/>
    </row>
    <row r="32" spans="1:13" x14ac:dyDescent="0.3">
      <c r="A32" s="5">
        <f t="shared" si="4"/>
        <v>44832</v>
      </c>
      <c r="B32" s="25">
        <f t="shared" si="0"/>
        <v>39</v>
      </c>
      <c r="C32" s="1"/>
      <c r="D32" s="2"/>
      <c r="E32" s="2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22" t="s">
        <v>24</v>
      </c>
    </row>
    <row r="33" spans="1:10" x14ac:dyDescent="0.3">
      <c r="A33" s="5">
        <f t="shared" si="4"/>
        <v>44833</v>
      </c>
      <c r="B33" s="25">
        <f t="shared" si="0"/>
        <v>39</v>
      </c>
      <c r="C33" s="1"/>
      <c r="D33" s="1"/>
      <c r="E33" s="1"/>
      <c r="F33" s="1"/>
      <c r="G33" s="7">
        <f t="shared" si="3"/>
        <v>0</v>
      </c>
      <c r="H33" s="12">
        <f t="shared" si="1"/>
        <v>0.32291666666666669</v>
      </c>
      <c r="I33" s="3" t="str">
        <f t="shared" si="2"/>
        <v/>
      </c>
      <c r="J33" s="22"/>
    </row>
    <row r="34" spans="1:10" x14ac:dyDescent="0.3">
      <c r="A34" s="5">
        <f t="shared" si="4"/>
        <v>44834</v>
      </c>
      <c r="B34" s="25">
        <f t="shared" si="0"/>
        <v>39</v>
      </c>
      <c r="C34" s="1"/>
      <c r="D34" s="1"/>
      <c r="E34" s="2"/>
      <c r="F34" s="1"/>
      <c r="G34" s="7">
        <f t="shared" si="3"/>
        <v>0</v>
      </c>
      <c r="H34" s="12">
        <f t="shared" si="1"/>
        <v>0.32291666666666669</v>
      </c>
      <c r="I34" s="3" t="str">
        <f t="shared" si="2"/>
        <v/>
      </c>
      <c r="J34" s="22"/>
    </row>
    <row r="35" spans="1:10" x14ac:dyDescent="0.3">
      <c r="B35" s="18"/>
      <c r="J35" s="24"/>
    </row>
  </sheetData>
  <mergeCells count="12">
    <mergeCell ref="L5:M5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  <mergeCell ref="L3:M4"/>
  </mergeCells>
  <conditionalFormatting sqref="A5:J34">
    <cfRule type="expression" dxfId="31" priority="6">
      <formula>WEEKDAY($A5,11)&gt;5</formula>
    </cfRule>
  </conditionalFormatting>
  <conditionalFormatting sqref="I5:I34">
    <cfRule type="expression" dxfId="30" priority="7">
      <formula>G5&gt;H5</formula>
    </cfRule>
    <cfRule type="expression" dxfId="29" priority="8">
      <formula>H5&gt;G5</formula>
    </cfRule>
  </conditionalFormatting>
  <conditionalFormatting sqref="J5:J34">
    <cfRule type="cellIs" dxfId="28" priority="1" operator="equal">
      <formula>"Formation"</formula>
    </cfRule>
    <cfRule type="cellIs" dxfId="27" priority="2" operator="equal">
      <formula>"CP"</formula>
    </cfRule>
    <cfRule type="cellIs" dxfId="26" priority="3" operator="equal">
      <formula>"AT"</formula>
    </cfRule>
    <cfRule type="cellIs" dxfId="25" priority="4" operator="equal">
      <formula>"AM"</formula>
    </cfRule>
    <cfRule type="cellIs" dxfId="24" priority="5" operator="equal">
      <formula>"Férié"</formula>
    </cfRule>
  </conditionalFormatting>
  <dataValidations count="1">
    <dataValidation type="list" allowBlank="1" showInputMessage="1" showErrorMessage="1" sqref="J5:J34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35"/>
  <sheetViews>
    <sheetView showZeros="0" view="pageLayout" zoomScaleNormal="100" workbookViewId="0">
      <selection activeCell="J7" sqref="J7:J18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19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DATE($A$2,10,1)</f>
        <v>44835</v>
      </c>
      <c r="B5" s="2">
        <f>INT(MOD(INT((A5-2)/7)+0.1,52+5/28))+1</f>
        <v>39</v>
      </c>
      <c r="C5" s="1"/>
      <c r="D5" s="2"/>
      <c r="E5" s="2"/>
      <c r="F5" s="1"/>
      <c r="G5" s="7">
        <f>D5-C5+F5-E5</f>
        <v>0</v>
      </c>
      <c r="H5" s="12" t="str">
        <f>IF(OR(MOD(A5,7) =1,MOD(A5,7)=0),"",7.75/24)</f>
        <v/>
      </c>
      <c r="I5" s="3" t="str">
        <f>IF(G5=0,"",IFERROR(IF(G5=H5,"",IF(G5&lt;H5,H5-G5,G5-H5)),""))</f>
        <v/>
      </c>
      <c r="J5" s="22"/>
      <c r="L5" s="70">
        <f>SUM(G5:G35)</f>
        <v>0</v>
      </c>
      <c r="M5" s="71"/>
    </row>
    <row r="6" spans="1:13" x14ac:dyDescent="0.3">
      <c r="A6" s="5">
        <f>IF(EOMONTH(A$5,0)&gt;A5,A5+1,"")</f>
        <v>44836</v>
      </c>
      <c r="B6" s="2">
        <f t="shared" ref="B6:B35" si="0">INT(MOD(INT((A6-2)/7)+0.1,52+5/28))+1</f>
        <v>39</v>
      </c>
      <c r="C6" s="1"/>
      <c r="D6" s="2"/>
      <c r="E6" s="2"/>
      <c r="F6" s="1"/>
      <c r="G6" s="7">
        <f>D6-C6+F6-E6</f>
        <v>0</v>
      </c>
      <c r="H6" s="12" t="str">
        <f t="shared" ref="H6:H35" si="1">IF(OR(MOD(A6,7) =1,MOD(A6,7)=0),"",7.75/24)</f>
        <v/>
      </c>
      <c r="I6" s="3" t="str">
        <f t="shared" ref="I6:I35" si="2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44837</v>
      </c>
      <c r="B7" s="2">
        <f t="shared" si="0"/>
        <v>40</v>
      </c>
      <c r="C7" s="1"/>
      <c r="D7" s="1"/>
      <c r="E7" s="2"/>
      <c r="F7" s="1"/>
      <c r="G7" s="7">
        <f t="shared" ref="G7:G35" si="3">D7-C7+F7-E7</f>
        <v>0</v>
      </c>
      <c r="H7" s="12">
        <f t="shared" si="1"/>
        <v>0.32291666666666669</v>
      </c>
      <c r="I7" s="3" t="str">
        <f t="shared" si="2"/>
        <v/>
      </c>
      <c r="J7" s="22"/>
    </row>
    <row r="8" spans="1:13" ht="14.4" customHeight="1" x14ac:dyDescent="0.3">
      <c r="A8" s="5">
        <f t="shared" ref="A8:A35" si="4">IF(EOMONTH(A$5,0)&gt;A7,A7+1,"")</f>
        <v>44838</v>
      </c>
      <c r="B8" s="2">
        <f t="shared" si="0"/>
        <v>40</v>
      </c>
      <c r="C8" s="1"/>
      <c r="D8" s="2"/>
      <c r="E8" s="2"/>
      <c r="F8" s="1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22"/>
    </row>
    <row r="9" spans="1:13" x14ac:dyDescent="0.3">
      <c r="A9" s="5">
        <f t="shared" si="4"/>
        <v>44839</v>
      </c>
      <c r="B9" s="2">
        <f t="shared" si="0"/>
        <v>40</v>
      </c>
      <c r="C9" s="1"/>
      <c r="D9" s="2"/>
      <c r="E9" s="2"/>
      <c r="F9" s="1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22"/>
    </row>
    <row r="10" spans="1:13" x14ac:dyDescent="0.3">
      <c r="A10" s="5">
        <f t="shared" si="4"/>
        <v>44840</v>
      </c>
      <c r="B10" s="2">
        <f t="shared" si="0"/>
        <v>40</v>
      </c>
      <c r="C10" s="1"/>
      <c r="D10" s="2"/>
      <c r="E10" s="2"/>
      <c r="F10" s="1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22"/>
    </row>
    <row r="11" spans="1:13" x14ac:dyDescent="0.3">
      <c r="A11" s="5">
        <f t="shared" si="4"/>
        <v>44841</v>
      </c>
      <c r="B11" s="2">
        <f t="shared" si="0"/>
        <v>40</v>
      </c>
      <c r="C11" s="1"/>
      <c r="D11" s="2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22"/>
      <c r="L11" s="74" t="s">
        <v>25</v>
      </c>
      <c r="M11" s="74"/>
    </row>
    <row r="12" spans="1:13" x14ac:dyDescent="0.3">
      <c r="A12" s="5">
        <f t="shared" si="4"/>
        <v>44842</v>
      </c>
      <c r="B12" s="2">
        <f t="shared" si="0"/>
        <v>40</v>
      </c>
      <c r="C12" s="1"/>
      <c r="D12" s="2"/>
      <c r="E12" s="2"/>
      <c r="F12" s="1"/>
      <c r="G12" s="7">
        <f t="shared" si="3"/>
        <v>0</v>
      </c>
      <c r="H12" s="12" t="str">
        <f t="shared" si="1"/>
        <v/>
      </c>
      <c r="I12" s="3" t="str">
        <f t="shared" si="2"/>
        <v/>
      </c>
      <c r="J12" s="22"/>
      <c r="L12" s="74"/>
      <c r="M12" s="74"/>
    </row>
    <row r="13" spans="1:13" x14ac:dyDescent="0.3">
      <c r="A13" s="5">
        <f t="shared" si="4"/>
        <v>44843</v>
      </c>
      <c r="B13" s="2">
        <f t="shared" si="0"/>
        <v>40</v>
      </c>
      <c r="C13" s="1"/>
      <c r="D13" s="2"/>
      <c r="E13" s="2"/>
      <c r="F13" s="1"/>
      <c r="G13" s="7">
        <f t="shared" si="3"/>
        <v>0</v>
      </c>
      <c r="H13" s="12" t="str">
        <f t="shared" si="1"/>
        <v/>
      </c>
      <c r="I13" s="3" t="str">
        <f t="shared" si="2"/>
        <v/>
      </c>
      <c r="J13" s="22"/>
      <c r="L13" s="28"/>
      <c r="M13" s="19" t="s">
        <v>23</v>
      </c>
    </row>
    <row r="14" spans="1:13" x14ac:dyDescent="0.3">
      <c r="A14" s="5">
        <f t="shared" si="4"/>
        <v>44844</v>
      </c>
      <c r="B14" s="2">
        <f t="shared" si="0"/>
        <v>41</v>
      </c>
      <c r="C14" s="1"/>
      <c r="D14" s="1"/>
      <c r="E14" s="1"/>
      <c r="F14" s="1"/>
      <c r="G14" s="7">
        <f t="shared" si="3"/>
        <v>0</v>
      </c>
      <c r="H14" s="12">
        <f t="shared" si="1"/>
        <v>0.32291666666666669</v>
      </c>
      <c r="I14" s="3" t="str">
        <f t="shared" si="2"/>
        <v/>
      </c>
      <c r="J14" s="22"/>
      <c r="L14" s="29"/>
      <c r="M14" s="19" t="s">
        <v>28</v>
      </c>
    </row>
    <row r="15" spans="1:13" x14ac:dyDescent="0.3">
      <c r="A15" s="5">
        <f t="shared" si="4"/>
        <v>44845</v>
      </c>
      <c r="B15" s="2">
        <f t="shared" si="0"/>
        <v>41</v>
      </c>
      <c r="C15" s="1"/>
      <c r="D15" s="1"/>
      <c r="E15" s="1"/>
      <c r="F15" s="1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22"/>
      <c r="L15" s="30"/>
      <c r="M15" s="19" t="s">
        <v>26</v>
      </c>
    </row>
    <row r="16" spans="1:13" x14ac:dyDescent="0.3">
      <c r="A16" s="5">
        <f t="shared" si="4"/>
        <v>44846</v>
      </c>
      <c r="B16" s="2">
        <f t="shared" si="0"/>
        <v>41</v>
      </c>
      <c r="C16" s="1"/>
      <c r="D16" s="1"/>
      <c r="E16" s="1"/>
      <c r="F16" s="1"/>
      <c r="G16" s="7">
        <f t="shared" si="3"/>
        <v>0</v>
      </c>
      <c r="H16" s="12">
        <f t="shared" si="1"/>
        <v>0.32291666666666669</v>
      </c>
      <c r="I16" s="3" t="str">
        <f t="shared" si="2"/>
        <v/>
      </c>
      <c r="J16" s="22"/>
      <c r="L16" s="27"/>
      <c r="M16" s="19" t="s">
        <v>27</v>
      </c>
    </row>
    <row r="17" spans="1:13" x14ac:dyDescent="0.3">
      <c r="A17" s="5">
        <f t="shared" si="4"/>
        <v>44847</v>
      </c>
      <c r="B17" s="2">
        <f t="shared" si="0"/>
        <v>41</v>
      </c>
      <c r="C17" s="1"/>
      <c r="D17" s="1"/>
      <c r="E17" s="1"/>
      <c r="F17" s="1"/>
      <c r="G17" s="7">
        <f t="shared" si="3"/>
        <v>0</v>
      </c>
      <c r="H17" s="12">
        <f t="shared" si="1"/>
        <v>0.32291666666666669</v>
      </c>
      <c r="I17" s="3" t="str">
        <f t="shared" si="2"/>
        <v/>
      </c>
      <c r="J17" s="22"/>
      <c r="L17" s="31"/>
      <c r="M17" s="22" t="s">
        <v>29</v>
      </c>
    </row>
    <row r="18" spans="1:13" x14ac:dyDescent="0.3">
      <c r="A18" s="5">
        <f t="shared" si="4"/>
        <v>44848</v>
      </c>
      <c r="B18" s="2">
        <f t="shared" si="0"/>
        <v>41</v>
      </c>
      <c r="C18" s="1"/>
      <c r="D18" s="1"/>
      <c r="E18" s="1"/>
      <c r="F18" s="1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22"/>
    </row>
    <row r="19" spans="1:13" x14ac:dyDescent="0.3">
      <c r="A19" s="5">
        <f t="shared" si="4"/>
        <v>44849</v>
      </c>
      <c r="B19" s="2">
        <f t="shared" si="0"/>
        <v>41</v>
      </c>
      <c r="C19" s="1"/>
      <c r="D19" s="2"/>
      <c r="E19" s="2"/>
      <c r="F19" s="1"/>
      <c r="G19" s="7">
        <f t="shared" si="3"/>
        <v>0</v>
      </c>
      <c r="H19" s="12" t="str">
        <f t="shared" si="1"/>
        <v/>
      </c>
      <c r="I19" s="3" t="str">
        <f t="shared" si="2"/>
        <v/>
      </c>
      <c r="J19" s="22"/>
    </row>
    <row r="20" spans="1:13" x14ac:dyDescent="0.3">
      <c r="A20" s="5">
        <f t="shared" si="4"/>
        <v>44850</v>
      </c>
      <c r="B20" s="2">
        <f t="shared" si="0"/>
        <v>41</v>
      </c>
      <c r="C20" s="1"/>
      <c r="D20" s="2"/>
      <c r="E20" s="2"/>
      <c r="F20" s="1"/>
      <c r="G20" s="7">
        <f t="shared" si="3"/>
        <v>0</v>
      </c>
      <c r="H20" s="12" t="str">
        <f t="shared" si="1"/>
        <v/>
      </c>
      <c r="I20" s="3" t="str">
        <f t="shared" si="2"/>
        <v/>
      </c>
      <c r="J20" s="22"/>
    </row>
    <row r="21" spans="1:13" x14ac:dyDescent="0.3">
      <c r="A21" s="5">
        <f t="shared" si="4"/>
        <v>44851</v>
      </c>
      <c r="B21" s="2">
        <f t="shared" si="0"/>
        <v>42</v>
      </c>
      <c r="C21" s="1"/>
      <c r="D21" s="2"/>
      <c r="E21" s="2"/>
      <c r="F21" s="1"/>
      <c r="G21" s="7">
        <f t="shared" si="3"/>
        <v>0</v>
      </c>
      <c r="H21" s="12">
        <f t="shared" si="1"/>
        <v>0.32291666666666669</v>
      </c>
      <c r="I21" s="3" t="str">
        <f t="shared" si="2"/>
        <v/>
      </c>
      <c r="J21" s="22"/>
    </row>
    <row r="22" spans="1:13" x14ac:dyDescent="0.3">
      <c r="A22" s="5">
        <f t="shared" si="4"/>
        <v>44852</v>
      </c>
      <c r="B22" s="2">
        <f t="shared" si="0"/>
        <v>42</v>
      </c>
      <c r="C22" s="1"/>
      <c r="D22" s="2"/>
      <c r="E22" s="2"/>
      <c r="F22" s="1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22"/>
    </row>
    <row r="23" spans="1:13" x14ac:dyDescent="0.3">
      <c r="A23" s="5">
        <f t="shared" si="4"/>
        <v>44853</v>
      </c>
      <c r="B23" s="2">
        <f t="shared" si="0"/>
        <v>42</v>
      </c>
      <c r="C23" s="1"/>
      <c r="D23" s="2"/>
      <c r="E23" s="2"/>
      <c r="F23" s="1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22"/>
    </row>
    <row r="24" spans="1:13" x14ac:dyDescent="0.3">
      <c r="A24" s="5">
        <f t="shared" si="4"/>
        <v>44854</v>
      </c>
      <c r="B24" s="2">
        <f t="shared" si="0"/>
        <v>42</v>
      </c>
      <c r="C24" s="1"/>
      <c r="D24" s="2"/>
      <c r="E24" s="2"/>
      <c r="F24" s="1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22"/>
    </row>
    <row r="25" spans="1:13" x14ac:dyDescent="0.3">
      <c r="A25" s="5">
        <f t="shared" si="4"/>
        <v>44855</v>
      </c>
      <c r="B25" s="2">
        <f t="shared" si="0"/>
        <v>42</v>
      </c>
      <c r="C25" s="1"/>
      <c r="D25" s="2"/>
      <c r="E25" s="2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22"/>
    </row>
    <row r="26" spans="1:13" x14ac:dyDescent="0.3">
      <c r="A26" s="5">
        <f t="shared" si="4"/>
        <v>44856</v>
      </c>
      <c r="B26" s="2">
        <f t="shared" si="0"/>
        <v>42</v>
      </c>
      <c r="C26" s="1"/>
      <c r="D26" s="2"/>
      <c r="E26" s="2"/>
      <c r="F26" s="1"/>
      <c r="G26" s="7">
        <f t="shared" si="3"/>
        <v>0</v>
      </c>
      <c r="H26" s="12" t="str">
        <f t="shared" si="1"/>
        <v/>
      </c>
      <c r="I26" s="3" t="str">
        <f t="shared" si="2"/>
        <v/>
      </c>
      <c r="J26" s="22"/>
    </row>
    <row r="27" spans="1:13" x14ac:dyDescent="0.3">
      <c r="A27" s="5">
        <f t="shared" si="4"/>
        <v>44857</v>
      </c>
      <c r="B27" s="2">
        <f t="shared" si="0"/>
        <v>42</v>
      </c>
      <c r="C27" s="1"/>
      <c r="D27" s="2"/>
      <c r="E27" s="2"/>
      <c r="F27" s="1"/>
      <c r="G27" s="7">
        <f t="shared" si="3"/>
        <v>0</v>
      </c>
      <c r="H27" s="12" t="str">
        <f t="shared" si="1"/>
        <v/>
      </c>
      <c r="I27" s="3" t="str">
        <f t="shared" si="2"/>
        <v/>
      </c>
      <c r="J27" s="22"/>
    </row>
    <row r="28" spans="1:13" x14ac:dyDescent="0.3">
      <c r="A28" s="5">
        <f t="shared" si="4"/>
        <v>44858</v>
      </c>
      <c r="B28" s="2">
        <f t="shared" si="0"/>
        <v>43</v>
      </c>
      <c r="C28" s="1"/>
      <c r="D28" s="2"/>
      <c r="E28" s="2"/>
      <c r="F28" s="1"/>
      <c r="G28" s="7">
        <f t="shared" si="3"/>
        <v>0</v>
      </c>
      <c r="H28" s="12">
        <f t="shared" si="1"/>
        <v>0.32291666666666669</v>
      </c>
      <c r="I28" s="3" t="str">
        <f t="shared" si="2"/>
        <v/>
      </c>
      <c r="J28" s="22"/>
    </row>
    <row r="29" spans="1:13" x14ac:dyDescent="0.3">
      <c r="A29" s="5">
        <f t="shared" si="4"/>
        <v>44859</v>
      </c>
      <c r="B29" s="2">
        <f t="shared" si="0"/>
        <v>43</v>
      </c>
      <c r="C29" s="1"/>
      <c r="D29" s="2"/>
      <c r="E29" s="2"/>
      <c r="F29" s="1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22"/>
    </row>
    <row r="30" spans="1:13" x14ac:dyDescent="0.3">
      <c r="A30" s="5">
        <f t="shared" si="4"/>
        <v>44860</v>
      </c>
      <c r="B30" s="2">
        <f t="shared" si="0"/>
        <v>43</v>
      </c>
      <c r="C30" s="1"/>
      <c r="D30" s="2"/>
      <c r="E30" s="2"/>
      <c r="F30" s="1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22"/>
    </row>
    <row r="31" spans="1:13" x14ac:dyDescent="0.3">
      <c r="A31" s="5">
        <f t="shared" si="4"/>
        <v>44861</v>
      </c>
      <c r="B31" s="2">
        <f t="shared" si="0"/>
        <v>43</v>
      </c>
      <c r="C31" s="1"/>
      <c r="D31" s="2"/>
      <c r="E31" s="2"/>
      <c r="F31" s="1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22"/>
    </row>
    <row r="32" spans="1:13" x14ac:dyDescent="0.3">
      <c r="A32" s="5">
        <f t="shared" si="4"/>
        <v>44862</v>
      </c>
      <c r="B32" s="2">
        <f t="shared" si="0"/>
        <v>43</v>
      </c>
      <c r="C32" s="1"/>
      <c r="D32" s="2"/>
      <c r="E32" s="2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22"/>
    </row>
    <row r="33" spans="1:10" x14ac:dyDescent="0.3">
      <c r="A33" s="5">
        <f t="shared" si="4"/>
        <v>44863</v>
      </c>
      <c r="B33" s="2">
        <f t="shared" si="0"/>
        <v>43</v>
      </c>
      <c r="C33" s="1"/>
      <c r="D33" s="2"/>
      <c r="E33" s="2"/>
      <c r="F33" s="1"/>
      <c r="G33" s="7">
        <f t="shared" si="3"/>
        <v>0</v>
      </c>
      <c r="H33" s="12" t="str">
        <f t="shared" si="1"/>
        <v/>
      </c>
      <c r="I33" s="3" t="str">
        <f t="shared" si="2"/>
        <v/>
      </c>
      <c r="J33" s="22"/>
    </row>
    <row r="34" spans="1:10" x14ac:dyDescent="0.3">
      <c r="A34" s="5">
        <f t="shared" si="4"/>
        <v>44864</v>
      </c>
      <c r="B34" s="2">
        <f t="shared" si="0"/>
        <v>43</v>
      </c>
      <c r="C34" s="1"/>
      <c r="D34" s="2"/>
      <c r="E34" s="2"/>
      <c r="F34" s="1"/>
      <c r="G34" s="7">
        <f t="shared" si="3"/>
        <v>0</v>
      </c>
      <c r="H34" s="12" t="str">
        <f t="shared" si="1"/>
        <v/>
      </c>
      <c r="I34" s="3" t="str">
        <f t="shared" si="2"/>
        <v/>
      </c>
      <c r="J34" s="22"/>
    </row>
    <row r="35" spans="1:10" x14ac:dyDescent="0.3">
      <c r="A35" s="5">
        <f t="shared" si="4"/>
        <v>44865</v>
      </c>
      <c r="B35" s="2">
        <f t="shared" si="0"/>
        <v>44</v>
      </c>
      <c r="C35" s="1"/>
      <c r="D35" s="2"/>
      <c r="E35" s="2"/>
      <c r="F35" s="1"/>
      <c r="G35" s="7">
        <f t="shared" si="3"/>
        <v>0</v>
      </c>
      <c r="H35" s="12">
        <f t="shared" si="1"/>
        <v>0.32291666666666669</v>
      </c>
      <c r="I35" s="3" t="str">
        <f t="shared" si="2"/>
        <v/>
      </c>
      <c r="J35" s="22"/>
    </row>
  </sheetData>
  <mergeCells count="12"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  <mergeCell ref="L3:M4"/>
    <mergeCell ref="L5:M5"/>
  </mergeCells>
  <conditionalFormatting sqref="I5:I35">
    <cfRule type="expression" dxfId="23" priority="7">
      <formula>G5&gt;H5</formula>
    </cfRule>
    <cfRule type="expression" dxfId="22" priority="8">
      <formula>H5&gt;G5</formula>
    </cfRule>
  </conditionalFormatting>
  <conditionalFormatting sqref="A5:J35">
    <cfRule type="expression" dxfId="21" priority="6">
      <formula>WEEKDAY($A5,11)&gt;5</formula>
    </cfRule>
  </conditionalFormatting>
  <conditionalFormatting sqref="J5:J35">
    <cfRule type="cellIs" dxfId="20" priority="1" operator="equal">
      <formula>"Formation"</formula>
    </cfRule>
    <cfRule type="cellIs" dxfId="19" priority="2" operator="equal">
      <formula>"CP"</formula>
    </cfRule>
    <cfRule type="cellIs" dxfId="18" priority="3" operator="equal">
      <formula>"AT"</formula>
    </cfRule>
    <cfRule type="cellIs" dxfId="17" priority="4" operator="equal">
      <formula>"AM"</formula>
    </cfRule>
    <cfRule type="cellIs" dxfId="16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35"/>
  <sheetViews>
    <sheetView showZeros="0" view="pageLayout" zoomScaleNormal="100" workbookViewId="0">
      <selection activeCell="M8" sqref="M8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20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DATE($A$2,11,1)</f>
        <v>44866</v>
      </c>
      <c r="B5" s="25">
        <f>INT(MOD(INT((A5-2)/7)+0.1,52+5/28))+1</f>
        <v>44</v>
      </c>
      <c r="C5" s="1"/>
      <c r="D5" s="2"/>
      <c r="E5" s="2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2"/>
      <c r="L5" s="70">
        <f>SUM(G5:G34)</f>
        <v>0</v>
      </c>
      <c r="M5" s="71"/>
    </row>
    <row r="6" spans="1:13" x14ac:dyDescent="0.3">
      <c r="A6" s="5">
        <f>IF(EOMONTH(A$5,0)&gt;A5,A5+1,"")</f>
        <v>44867</v>
      </c>
      <c r="B6" s="25">
        <f t="shared" ref="B6:B34" si="0">INT(MOD(INT((A6-2)/7)+0.1,52+5/28))+1</f>
        <v>44</v>
      </c>
      <c r="C6" s="1"/>
      <c r="D6" s="2"/>
      <c r="E6" s="2"/>
      <c r="F6" s="1"/>
      <c r="G6" s="7">
        <f>D6-C6+F6-E6</f>
        <v>0</v>
      </c>
      <c r="H6" s="12">
        <f t="shared" ref="H6:H34" si="1">IF(OR(MOD(A6,7) =1,MOD(A6,7)=0),"",7.75/24)</f>
        <v>0.32291666666666669</v>
      </c>
      <c r="I6" s="3" t="str">
        <f t="shared" ref="I6:I34" si="2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44868</v>
      </c>
      <c r="B7" s="25">
        <f t="shared" si="0"/>
        <v>44</v>
      </c>
      <c r="C7" s="1"/>
      <c r="D7" s="2"/>
      <c r="E7" s="2"/>
      <c r="F7" s="1"/>
      <c r="G7" s="7">
        <f t="shared" ref="G7:G34" si="3">D7-C7+F7-E7</f>
        <v>0</v>
      </c>
      <c r="H7" s="12">
        <f t="shared" si="1"/>
        <v>0.32291666666666669</v>
      </c>
      <c r="I7" s="3" t="str">
        <f t="shared" si="2"/>
        <v/>
      </c>
      <c r="J7" s="22"/>
    </row>
    <row r="8" spans="1:13" ht="14.4" customHeight="1" x14ac:dyDescent="0.3">
      <c r="A8" s="5">
        <f t="shared" ref="A8:A34" si="4">IF(EOMONTH(A$5,0)&gt;A7,A7+1,"")</f>
        <v>44869</v>
      </c>
      <c r="B8" s="25">
        <f t="shared" si="0"/>
        <v>44</v>
      </c>
      <c r="C8" s="1"/>
      <c r="D8" s="2"/>
      <c r="E8" s="2"/>
      <c r="F8" s="1"/>
      <c r="G8" s="7">
        <f t="shared" si="3"/>
        <v>0</v>
      </c>
      <c r="H8" s="12">
        <f t="shared" si="1"/>
        <v>0.32291666666666669</v>
      </c>
      <c r="I8" s="3" t="str">
        <f t="shared" si="2"/>
        <v/>
      </c>
      <c r="J8" s="22"/>
    </row>
    <row r="9" spans="1:13" x14ac:dyDescent="0.3">
      <c r="A9" s="5">
        <f t="shared" si="4"/>
        <v>44870</v>
      </c>
      <c r="B9" s="25">
        <f t="shared" si="0"/>
        <v>44</v>
      </c>
      <c r="C9" s="1"/>
      <c r="D9" s="2"/>
      <c r="E9" s="2"/>
      <c r="F9" s="1"/>
      <c r="G9" s="7">
        <f t="shared" si="3"/>
        <v>0</v>
      </c>
      <c r="H9" s="12" t="str">
        <f t="shared" si="1"/>
        <v/>
      </c>
      <c r="I9" s="3" t="str">
        <f t="shared" si="2"/>
        <v/>
      </c>
      <c r="J9" s="22"/>
    </row>
    <row r="10" spans="1:13" x14ac:dyDescent="0.3">
      <c r="A10" s="5">
        <f t="shared" si="4"/>
        <v>44871</v>
      </c>
      <c r="B10" s="25">
        <f t="shared" si="0"/>
        <v>44</v>
      </c>
      <c r="C10" s="1"/>
      <c r="D10" s="2"/>
      <c r="E10" s="2"/>
      <c r="F10" s="1"/>
      <c r="G10" s="7">
        <f t="shared" si="3"/>
        <v>0</v>
      </c>
      <c r="H10" s="12" t="str">
        <f t="shared" si="1"/>
        <v/>
      </c>
      <c r="I10" s="3" t="str">
        <f t="shared" si="2"/>
        <v/>
      </c>
      <c r="J10" s="22"/>
    </row>
    <row r="11" spans="1:13" x14ac:dyDescent="0.3">
      <c r="A11" s="5">
        <f t="shared" si="4"/>
        <v>44872</v>
      </c>
      <c r="B11" s="25">
        <f t="shared" si="0"/>
        <v>45</v>
      </c>
      <c r="C11" s="1"/>
      <c r="D11" s="2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22"/>
      <c r="L11" s="74" t="s">
        <v>25</v>
      </c>
      <c r="M11" s="74"/>
    </row>
    <row r="12" spans="1:13" x14ac:dyDescent="0.3">
      <c r="A12" s="5">
        <f t="shared" si="4"/>
        <v>44873</v>
      </c>
      <c r="B12" s="25">
        <f t="shared" si="0"/>
        <v>45</v>
      </c>
      <c r="C12" s="1"/>
      <c r="D12" s="2"/>
      <c r="E12" s="2"/>
      <c r="F12" s="1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22"/>
      <c r="L12" s="74"/>
      <c r="M12" s="74"/>
    </row>
    <row r="13" spans="1:13" x14ac:dyDescent="0.3">
      <c r="A13" s="5">
        <f t="shared" si="4"/>
        <v>44874</v>
      </c>
      <c r="B13" s="25">
        <f t="shared" si="0"/>
        <v>45</v>
      </c>
      <c r="C13" s="1"/>
      <c r="D13" s="2"/>
      <c r="E13" s="2"/>
      <c r="F13" s="1"/>
      <c r="G13" s="7">
        <f t="shared" si="3"/>
        <v>0</v>
      </c>
      <c r="H13" s="12">
        <f t="shared" si="1"/>
        <v>0.32291666666666669</v>
      </c>
      <c r="I13" s="3" t="str">
        <f t="shared" si="2"/>
        <v/>
      </c>
      <c r="J13" s="22"/>
      <c r="L13" s="28"/>
      <c r="M13" s="19" t="s">
        <v>23</v>
      </c>
    </row>
    <row r="14" spans="1:13" x14ac:dyDescent="0.3">
      <c r="A14" s="5">
        <f t="shared" si="4"/>
        <v>44875</v>
      </c>
      <c r="B14" s="25">
        <f t="shared" si="0"/>
        <v>45</v>
      </c>
      <c r="C14" s="1"/>
      <c r="D14" s="2"/>
      <c r="E14" s="2"/>
      <c r="F14" s="1"/>
      <c r="G14" s="7">
        <f t="shared" si="3"/>
        <v>0</v>
      </c>
      <c r="H14" s="12">
        <f t="shared" si="1"/>
        <v>0.32291666666666669</v>
      </c>
      <c r="I14" s="3" t="str">
        <f t="shared" si="2"/>
        <v/>
      </c>
      <c r="J14" s="22"/>
      <c r="L14" s="29"/>
      <c r="M14" s="19" t="s">
        <v>28</v>
      </c>
    </row>
    <row r="15" spans="1:13" x14ac:dyDescent="0.3">
      <c r="A15" s="5">
        <f t="shared" si="4"/>
        <v>44876</v>
      </c>
      <c r="B15" s="25">
        <f t="shared" si="0"/>
        <v>45</v>
      </c>
      <c r="C15" s="1"/>
      <c r="D15" s="2"/>
      <c r="E15" s="2"/>
      <c r="F15" s="1"/>
      <c r="G15" s="7">
        <f t="shared" si="3"/>
        <v>0</v>
      </c>
      <c r="H15" s="12">
        <f t="shared" si="1"/>
        <v>0.32291666666666669</v>
      </c>
      <c r="I15" s="3" t="str">
        <f t="shared" si="2"/>
        <v/>
      </c>
      <c r="J15" s="22"/>
      <c r="L15" s="30"/>
      <c r="M15" s="19" t="s">
        <v>26</v>
      </c>
    </row>
    <row r="16" spans="1:13" x14ac:dyDescent="0.3">
      <c r="A16" s="5">
        <f t="shared" si="4"/>
        <v>44877</v>
      </c>
      <c r="B16" s="25">
        <f t="shared" si="0"/>
        <v>45</v>
      </c>
      <c r="C16" s="1"/>
      <c r="D16" s="2"/>
      <c r="E16" s="2"/>
      <c r="F16" s="1"/>
      <c r="G16" s="7">
        <f t="shared" si="3"/>
        <v>0</v>
      </c>
      <c r="H16" s="12" t="str">
        <f t="shared" si="1"/>
        <v/>
      </c>
      <c r="I16" s="3" t="str">
        <f t="shared" si="2"/>
        <v/>
      </c>
      <c r="J16" s="22"/>
      <c r="L16" s="27"/>
      <c r="M16" s="19" t="s">
        <v>27</v>
      </c>
    </row>
    <row r="17" spans="1:13" x14ac:dyDescent="0.3">
      <c r="A17" s="5">
        <f t="shared" si="4"/>
        <v>44878</v>
      </c>
      <c r="B17" s="25">
        <f t="shared" si="0"/>
        <v>45</v>
      </c>
      <c r="C17" s="1"/>
      <c r="D17" s="2"/>
      <c r="E17" s="2"/>
      <c r="F17" s="1"/>
      <c r="G17" s="7">
        <f t="shared" si="3"/>
        <v>0</v>
      </c>
      <c r="H17" s="12" t="str">
        <f t="shared" si="1"/>
        <v/>
      </c>
      <c r="I17" s="3" t="str">
        <f t="shared" si="2"/>
        <v/>
      </c>
      <c r="J17" s="22"/>
      <c r="L17" s="31"/>
      <c r="M17" s="22" t="s">
        <v>29</v>
      </c>
    </row>
    <row r="18" spans="1:13" x14ac:dyDescent="0.3">
      <c r="A18" s="5">
        <f t="shared" si="4"/>
        <v>44879</v>
      </c>
      <c r="B18" s="25">
        <f t="shared" si="0"/>
        <v>46</v>
      </c>
      <c r="C18" s="1"/>
      <c r="D18" s="2"/>
      <c r="E18" s="2"/>
      <c r="F18" s="1"/>
      <c r="G18" s="7">
        <f t="shared" si="3"/>
        <v>0</v>
      </c>
      <c r="H18" s="12">
        <f t="shared" si="1"/>
        <v>0.32291666666666669</v>
      </c>
      <c r="I18" s="3" t="str">
        <f t="shared" si="2"/>
        <v/>
      </c>
      <c r="J18" s="22"/>
    </row>
    <row r="19" spans="1:13" x14ac:dyDescent="0.3">
      <c r="A19" s="5">
        <f t="shared" si="4"/>
        <v>44880</v>
      </c>
      <c r="B19" s="25">
        <f t="shared" si="0"/>
        <v>46</v>
      </c>
      <c r="C19" s="1"/>
      <c r="D19" s="2"/>
      <c r="E19" s="2"/>
      <c r="F19" s="1"/>
      <c r="G19" s="7">
        <f t="shared" si="3"/>
        <v>0</v>
      </c>
      <c r="H19" s="12">
        <f t="shared" si="1"/>
        <v>0.32291666666666669</v>
      </c>
      <c r="I19" s="3" t="str">
        <f t="shared" si="2"/>
        <v/>
      </c>
      <c r="J19" s="22"/>
    </row>
    <row r="20" spans="1:13" x14ac:dyDescent="0.3">
      <c r="A20" s="5">
        <f t="shared" si="4"/>
        <v>44881</v>
      </c>
      <c r="B20" s="25">
        <f t="shared" si="0"/>
        <v>46</v>
      </c>
      <c r="C20" s="1"/>
      <c r="D20" s="2"/>
      <c r="E20" s="2"/>
      <c r="F20" s="1"/>
      <c r="G20" s="7">
        <f t="shared" si="3"/>
        <v>0</v>
      </c>
      <c r="H20" s="12">
        <f t="shared" si="1"/>
        <v>0.32291666666666669</v>
      </c>
      <c r="I20" s="3" t="str">
        <f t="shared" si="2"/>
        <v/>
      </c>
      <c r="J20" s="22"/>
    </row>
    <row r="21" spans="1:13" x14ac:dyDescent="0.3">
      <c r="A21" s="5">
        <f t="shared" si="4"/>
        <v>44882</v>
      </c>
      <c r="B21" s="25">
        <f t="shared" si="0"/>
        <v>46</v>
      </c>
      <c r="C21" s="1"/>
      <c r="D21" s="2"/>
      <c r="E21" s="2"/>
      <c r="F21" s="1"/>
      <c r="G21" s="7">
        <f t="shared" si="3"/>
        <v>0</v>
      </c>
      <c r="H21" s="12">
        <f t="shared" si="1"/>
        <v>0.32291666666666669</v>
      </c>
      <c r="I21" s="3" t="str">
        <f t="shared" si="2"/>
        <v/>
      </c>
      <c r="J21" s="22"/>
    </row>
    <row r="22" spans="1:13" x14ac:dyDescent="0.3">
      <c r="A22" s="5">
        <f t="shared" si="4"/>
        <v>44883</v>
      </c>
      <c r="B22" s="25">
        <f t="shared" si="0"/>
        <v>46</v>
      </c>
      <c r="C22" s="1"/>
      <c r="D22" s="2"/>
      <c r="E22" s="2"/>
      <c r="F22" s="1"/>
      <c r="G22" s="7">
        <f t="shared" si="3"/>
        <v>0</v>
      </c>
      <c r="H22" s="12">
        <f t="shared" si="1"/>
        <v>0.32291666666666669</v>
      </c>
      <c r="I22" s="3" t="str">
        <f t="shared" si="2"/>
        <v/>
      </c>
      <c r="J22" s="22"/>
    </row>
    <row r="23" spans="1:13" x14ac:dyDescent="0.3">
      <c r="A23" s="5">
        <f t="shared" si="4"/>
        <v>44884</v>
      </c>
      <c r="B23" s="25">
        <f t="shared" si="0"/>
        <v>46</v>
      </c>
      <c r="C23" s="1"/>
      <c r="D23" s="2"/>
      <c r="E23" s="2"/>
      <c r="F23" s="1"/>
      <c r="G23" s="7">
        <f t="shared" si="3"/>
        <v>0</v>
      </c>
      <c r="H23" s="12" t="str">
        <f t="shared" si="1"/>
        <v/>
      </c>
      <c r="I23" s="3" t="str">
        <f t="shared" si="2"/>
        <v/>
      </c>
      <c r="J23" s="22"/>
    </row>
    <row r="24" spans="1:13" x14ac:dyDescent="0.3">
      <c r="A24" s="5">
        <f t="shared" si="4"/>
        <v>44885</v>
      </c>
      <c r="B24" s="25">
        <f t="shared" si="0"/>
        <v>46</v>
      </c>
      <c r="C24" s="1"/>
      <c r="D24" s="2"/>
      <c r="E24" s="2"/>
      <c r="F24" s="1"/>
      <c r="G24" s="7">
        <f t="shared" si="3"/>
        <v>0</v>
      </c>
      <c r="H24" s="12" t="str">
        <f t="shared" si="1"/>
        <v/>
      </c>
      <c r="I24" s="3" t="str">
        <f t="shared" si="2"/>
        <v/>
      </c>
      <c r="J24" s="22"/>
    </row>
    <row r="25" spans="1:13" x14ac:dyDescent="0.3">
      <c r="A25" s="5">
        <f t="shared" si="4"/>
        <v>44886</v>
      </c>
      <c r="B25" s="25">
        <f t="shared" si="0"/>
        <v>47</v>
      </c>
      <c r="C25" s="1"/>
      <c r="D25" s="2"/>
      <c r="E25" s="2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22"/>
    </row>
    <row r="26" spans="1:13" x14ac:dyDescent="0.3">
      <c r="A26" s="5">
        <f t="shared" si="4"/>
        <v>44887</v>
      </c>
      <c r="B26" s="25">
        <f t="shared" si="0"/>
        <v>47</v>
      </c>
      <c r="C26" s="1"/>
      <c r="D26" s="2"/>
      <c r="E26" s="2"/>
      <c r="F26" s="1"/>
      <c r="G26" s="7">
        <f t="shared" si="3"/>
        <v>0</v>
      </c>
      <c r="H26" s="12">
        <f t="shared" si="1"/>
        <v>0.32291666666666669</v>
      </c>
      <c r="I26" s="3" t="str">
        <f t="shared" si="2"/>
        <v/>
      </c>
      <c r="J26" s="22"/>
    </row>
    <row r="27" spans="1:13" x14ac:dyDescent="0.3">
      <c r="A27" s="5">
        <f t="shared" si="4"/>
        <v>44888</v>
      </c>
      <c r="B27" s="25">
        <f t="shared" si="0"/>
        <v>47</v>
      </c>
      <c r="C27" s="1"/>
      <c r="D27" s="2"/>
      <c r="E27" s="2"/>
      <c r="F27" s="1"/>
      <c r="G27" s="7">
        <f t="shared" si="3"/>
        <v>0</v>
      </c>
      <c r="H27" s="12">
        <f t="shared" si="1"/>
        <v>0.32291666666666669</v>
      </c>
      <c r="I27" s="3" t="str">
        <f t="shared" si="2"/>
        <v/>
      </c>
      <c r="J27" s="22"/>
    </row>
    <row r="28" spans="1:13" x14ac:dyDescent="0.3">
      <c r="A28" s="5">
        <f t="shared" si="4"/>
        <v>44889</v>
      </c>
      <c r="B28" s="25">
        <f t="shared" si="0"/>
        <v>47</v>
      </c>
      <c r="C28" s="1"/>
      <c r="D28" s="2"/>
      <c r="E28" s="2"/>
      <c r="F28" s="1"/>
      <c r="G28" s="7">
        <f t="shared" si="3"/>
        <v>0</v>
      </c>
      <c r="H28" s="12">
        <f t="shared" si="1"/>
        <v>0.32291666666666669</v>
      </c>
      <c r="I28" s="3" t="str">
        <f t="shared" si="2"/>
        <v/>
      </c>
      <c r="J28" s="22"/>
    </row>
    <row r="29" spans="1:13" x14ac:dyDescent="0.3">
      <c r="A29" s="5">
        <f t="shared" si="4"/>
        <v>44890</v>
      </c>
      <c r="B29" s="25">
        <f t="shared" si="0"/>
        <v>47</v>
      </c>
      <c r="C29" s="1"/>
      <c r="D29" s="2"/>
      <c r="E29" s="2"/>
      <c r="F29" s="1"/>
      <c r="G29" s="7">
        <f t="shared" si="3"/>
        <v>0</v>
      </c>
      <c r="H29" s="12">
        <f t="shared" si="1"/>
        <v>0.32291666666666669</v>
      </c>
      <c r="I29" s="3" t="str">
        <f t="shared" si="2"/>
        <v/>
      </c>
      <c r="J29" s="22"/>
    </row>
    <row r="30" spans="1:13" x14ac:dyDescent="0.3">
      <c r="A30" s="5">
        <f t="shared" si="4"/>
        <v>44891</v>
      </c>
      <c r="B30" s="25">
        <f t="shared" si="0"/>
        <v>47</v>
      </c>
      <c r="C30" s="1"/>
      <c r="D30" s="2"/>
      <c r="E30" s="2"/>
      <c r="F30" s="1"/>
      <c r="G30" s="7">
        <f t="shared" si="3"/>
        <v>0</v>
      </c>
      <c r="H30" s="12" t="str">
        <f t="shared" si="1"/>
        <v/>
      </c>
      <c r="I30" s="3" t="str">
        <f t="shared" si="2"/>
        <v/>
      </c>
      <c r="J30" s="22"/>
    </row>
    <row r="31" spans="1:13" x14ac:dyDescent="0.3">
      <c r="A31" s="5">
        <f t="shared" si="4"/>
        <v>44892</v>
      </c>
      <c r="B31" s="25">
        <f t="shared" si="0"/>
        <v>47</v>
      </c>
      <c r="C31" s="1"/>
      <c r="D31" s="2"/>
      <c r="E31" s="2"/>
      <c r="F31" s="1"/>
      <c r="G31" s="7">
        <f t="shared" si="3"/>
        <v>0</v>
      </c>
      <c r="H31" s="12" t="str">
        <f t="shared" si="1"/>
        <v/>
      </c>
      <c r="I31" s="3" t="str">
        <f t="shared" si="2"/>
        <v/>
      </c>
      <c r="J31" s="22"/>
    </row>
    <row r="32" spans="1:13" x14ac:dyDescent="0.3">
      <c r="A32" s="5">
        <f t="shared" si="4"/>
        <v>44893</v>
      </c>
      <c r="B32" s="25">
        <f t="shared" si="0"/>
        <v>48</v>
      </c>
      <c r="C32" s="1"/>
      <c r="D32" s="2"/>
      <c r="E32" s="2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22"/>
    </row>
    <row r="33" spans="1:10" x14ac:dyDescent="0.3">
      <c r="A33" s="5">
        <f t="shared" si="4"/>
        <v>44894</v>
      </c>
      <c r="B33" s="25">
        <f t="shared" si="0"/>
        <v>48</v>
      </c>
      <c r="C33" s="1"/>
      <c r="D33" s="2"/>
      <c r="E33" s="2"/>
      <c r="F33" s="1"/>
      <c r="G33" s="7">
        <f t="shared" si="3"/>
        <v>0</v>
      </c>
      <c r="H33" s="12">
        <f t="shared" si="1"/>
        <v>0.32291666666666669</v>
      </c>
      <c r="I33" s="3" t="str">
        <f t="shared" si="2"/>
        <v/>
      </c>
      <c r="J33" s="22"/>
    </row>
    <row r="34" spans="1:10" x14ac:dyDescent="0.3">
      <c r="A34" s="5">
        <f t="shared" si="4"/>
        <v>44895</v>
      </c>
      <c r="B34" s="25">
        <f t="shared" si="0"/>
        <v>48</v>
      </c>
      <c r="C34" s="1"/>
      <c r="D34" s="2"/>
      <c r="E34" s="2"/>
      <c r="F34" s="1"/>
      <c r="G34" s="7">
        <f t="shared" si="3"/>
        <v>0</v>
      </c>
      <c r="H34" s="12">
        <f t="shared" si="1"/>
        <v>0.32291666666666669</v>
      </c>
      <c r="I34" s="3" t="str">
        <f t="shared" si="2"/>
        <v/>
      </c>
      <c r="J34" s="22"/>
    </row>
    <row r="35" spans="1:10" x14ac:dyDescent="0.3">
      <c r="B35" s="18"/>
      <c r="J35" s="24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A5:J34">
    <cfRule type="expression" dxfId="15" priority="6">
      <formula>WEEKDAY($A5,11)&gt;5</formula>
    </cfRule>
  </conditionalFormatting>
  <conditionalFormatting sqref="I5:I34">
    <cfRule type="expression" dxfId="14" priority="7">
      <formula>G5&gt;H5</formula>
    </cfRule>
    <cfRule type="expression" dxfId="13" priority="8">
      <formula>H5&gt;G5</formula>
    </cfRule>
  </conditionalFormatting>
  <conditionalFormatting sqref="J5:J34">
    <cfRule type="cellIs" dxfId="12" priority="1" operator="equal">
      <formula>"Formation"</formula>
    </cfRule>
    <cfRule type="cellIs" dxfId="11" priority="2" operator="equal">
      <formula>"CP"</formula>
    </cfRule>
    <cfRule type="cellIs" dxfId="10" priority="3" operator="equal">
      <formula>"AT"</formula>
    </cfRule>
    <cfRule type="cellIs" dxfId="9" priority="4" operator="equal">
      <formula>"AM"</formula>
    </cfRule>
    <cfRule type="cellIs" dxfId="8" priority="5" operator="equal">
      <formula>"Férié"</formula>
    </cfRule>
  </conditionalFormatting>
  <dataValidations count="1">
    <dataValidation type="list" allowBlank="1" showInputMessage="1" showErrorMessage="1" sqref="J5:J34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35"/>
  <sheetViews>
    <sheetView showZeros="0" view="pageLayout" zoomScaleNormal="100" workbookViewId="0">
      <selection activeCell="M8" sqref="M8"/>
    </sheetView>
  </sheetViews>
  <sheetFormatPr baseColWidth="10" defaultColWidth="11.5546875" defaultRowHeight="14.4" x14ac:dyDescent="0.3"/>
  <cols>
    <col min="1" max="1" width="12.88671875" bestFit="1" customWidth="1"/>
    <col min="2" max="2" width="4.109375" customWidth="1"/>
    <col min="3" max="6" width="10" customWidth="1"/>
    <col min="7" max="7" width="9.21875" bestFit="1" customWidth="1"/>
    <col min="8" max="8" width="5.5546875" bestFit="1" customWidth="1"/>
    <col min="11" max="11" width="4.21875" customWidth="1"/>
    <col min="12" max="12" width="11.5546875" customWidth="1"/>
    <col min="13" max="13" width="14" customWidth="1"/>
  </cols>
  <sheetData>
    <row r="1" spans="1:13" ht="14.4" customHeight="1" x14ac:dyDescent="0.3">
      <c r="A1" s="8" t="s">
        <v>7</v>
      </c>
      <c r="B1" s="77" t="s">
        <v>9</v>
      </c>
      <c r="C1" s="88" t="s">
        <v>21</v>
      </c>
      <c r="D1" s="89"/>
      <c r="E1" s="89"/>
      <c r="F1" s="89"/>
      <c r="G1" s="89"/>
      <c r="H1" s="89"/>
      <c r="I1" s="89"/>
      <c r="J1" s="90"/>
    </row>
    <row r="2" spans="1:13" ht="21" x14ac:dyDescent="0.3">
      <c r="A2" s="9">
        <v>2022</v>
      </c>
      <c r="B2" s="78"/>
      <c r="C2" s="91"/>
      <c r="D2" s="92"/>
      <c r="E2" s="92"/>
      <c r="F2" s="92"/>
      <c r="G2" s="92"/>
      <c r="H2" s="92"/>
      <c r="I2" s="92"/>
      <c r="J2" s="93"/>
    </row>
    <row r="3" spans="1:13" ht="14.4" customHeight="1" x14ac:dyDescent="0.3">
      <c r="A3" s="75" t="s">
        <v>8</v>
      </c>
      <c r="B3" s="78"/>
      <c r="C3" s="86" t="s">
        <v>3</v>
      </c>
      <c r="D3" s="87"/>
      <c r="E3" s="87" t="s">
        <v>4</v>
      </c>
      <c r="F3" s="87"/>
      <c r="G3" s="80" t="s">
        <v>2</v>
      </c>
      <c r="H3" s="82" t="s">
        <v>5</v>
      </c>
      <c r="I3" s="84" t="s">
        <v>6</v>
      </c>
      <c r="J3" s="94"/>
      <c r="L3" s="72" t="s">
        <v>22</v>
      </c>
      <c r="M3" s="73"/>
    </row>
    <row r="4" spans="1:13" ht="14.4" customHeight="1" x14ac:dyDescent="0.3">
      <c r="A4" s="76"/>
      <c r="B4" s="79"/>
      <c r="C4" s="13" t="s">
        <v>0</v>
      </c>
      <c r="D4" s="14" t="s">
        <v>1</v>
      </c>
      <c r="E4" s="14" t="s">
        <v>0</v>
      </c>
      <c r="F4" s="14" t="s">
        <v>1</v>
      </c>
      <c r="G4" s="81"/>
      <c r="H4" s="83"/>
      <c r="I4" s="85"/>
      <c r="J4" s="95"/>
      <c r="L4" s="72"/>
      <c r="M4" s="73"/>
    </row>
    <row r="5" spans="1:13" x14ac:dyDescent="0.3">
      <c r="A5" s="5">
        <f>DATE($A$2,12,1)</f>
        <v>44896</v>
      </c>
      <c r="B5" s="2">
        <f>INT(MOD(INT((A5-2)/7)+0.1,52+5/28))+1</f>
        <v>48</v>
      </c>
      <c r="C5" s="1"/>
      <c r="D5" s="2"/>
      <c r="E5" s="2"/>
      <c r="F5" s="1"/>
      <c r="G5" s="7">
        <f>D5-C5+F5-E5</f>
        <v>0</v>
      </c>
      <c r="H5" s="12">
        <f>IF(OR(MOD(A5,7) =1,MOD(A5,7)=0),"",7.75/24)</f>
        <v>0.32291666666666669</v>
      </c>
      <c r="I5" s="3" t="str">
        <f>IF(G5=0,"",IFERROR(IF(G5=H5,"",IF(G5&lt;H5,H5-G5,G5-H5)),""))</f>
        <v/>
      </c>
      <c r="J5" s="22"/>
      <c r="L5" s="70">
        <f>SUM(G5:G35)</f>
        <v>0</v>
      </c>
      <c r="M5" s="71"/>
    </row>
    <row r="6" spans="1:13" x14ac:dyDescent="0.3">
      <c r="A6" s="5">
        <f>IF(EOMONTH(A$5,0)&gt;A5,A5+1,"")</f>
        <v>44897</v>
      </c>
      <c r="B6" s="2">
        <f t="shared" ref="B6:B35" si="0">INT(MOD(INT((A6-2)/7)+0.1,52+5/28))+1</f>
        <v>48</v>
      </c>
      <c r="C6" s="1"/>
      <c r="D6" s="2"/>
      <c r="E6" s="2"/>
      <c r="F6" s="1"/>
      <c r="G6" s="7">
        <f>D6-C6+F6-E6</f>
        <v>0</v>
      </c>
      <c r="H6" s="12">
        <f t="shared" ref="H6:H35" si="1">IF(OR(MOD(A6,7) =1,MOD(A6,7)=0),"",7.75/24)</f>
        <v>0.32291666666666669</v>
      </c>
      <c r="I6" s="3" t="str">
        <f t="shared" ref="I6:I35" si="2">IF(G6=0,"",IFERROR(IF(G6=H6,"",IF(G6&lt;H6,H6-G6,G6-H6)),""))</f>
        <v/>
      </c>
      <c r="J6" s="22"/>
    </row>
    <row r="7" spans="1:13" ht="14.4" customHeight="1" x14ac:dyDescent="0.3">
      <c r="A7" s="5">
        <f>IF(EOMONTH(A$5,0)&gt;A6,A6+1,"")</f>
        <v>44898</v>
      </c>
      <c r="B7" s="2">
        <f t="shared" si="0"/>
        <v>48</v>
      </c>
      <c r="C7" s="1"/>
      <c r="D7" s="2"/>
      <c r="E7" s="2"/>
      <c r="F7" s="1"/>
      <c r="G7" s="7">
        <f t="shared" ref="G7:G35" si="3">D7-C7+F7-E7</f>
        <v>0</v>
      </c>
      <c r="H7" s="12" t="str">
        <f t="shared" si="1"/>
        <v/>
      </c>
      <c r="I7" s="3" t="str">
        <f t="shared" si="2"/>
        <v/>
      </c>
      <c r="J7" s="22"/>
    </row>
    <row r="8" spans="1:13" ht="14.4" customHeight="1" x14ac:dyDescent="0.3">
      <c r="A8" s="5">
        <f t="shared" ref="A8:A35" si="4">IF(EOMONTH(A$5,0)&gt;A7,A7+1,"")</f>
        <v>44899</v>
      </c>
      <c r="B8" s="2">
        <f t="shared" si="0"/>
        <v>48</v>
      </c>
      <c r="C8" s="1"/>
      <c r="D8" s="2"/>
      <c r="E8" s="2"/>
      <c r="F8" s="1"/>
      <c r="G8" s="7">
        <f t="shared" si="3"/>
        <v>0</v>
      </c>
      <c r="H8" s="12" t="str">
        <f t="shared" si="1"/>
        <v/>
      </c>
      <c r="I8" s="3" t="str">
        <f t="shared" si="2"/>
        <v/>
      </c>
      <c r="J8" s="22"/>
    </row>
    <row r="9" spans="1:13" x14ac:dyDescent="0.3">
      <c r="A9" s="5">
        <f t="shared" si="4"/>
        <v>44900</v>
      </c>
      <c r="B9" s="2">
        <f t="shared" si="0"/>
        <v>49</v>
      </c>
      <c r="C9" s="1"/>
      <c r="D9" s="2"/>
      <c r="E9" s="2"/>
      <c r="F9" s="1"/>
      <c r="G9" s="7">
        <f t="shared" si="3"/>
        <v>0</v>
      </c>
      <c r="H9" s="12">
        <f t="shared" si="1"/>
        <v>0.32291666666666669</v>
      </c>
      <c r="I9" s="3" t="str">
        <f t="shared" si="2"/>
        <v/>
      </c>
      <c r="J9" s="22"/>
    </row>
    <row r="10" spans="1:13" x14ac:dyDescent="0.3">
      <c r="A10" s="5">
        <f t="shared" si="4"/>
        <v>44901</v>
      </c>
      <c r="B10" s="2">
        <f t="shared" si="0"/>
        <v>49</v>
      </c>
      <c r="C10" s="1"/>
      <c r="D10" s="2"/>
      <c r="E10" s="2"/>
      <c r="F10" s="1"/>
      <c r="G10" s="7">
        <f t="shared" si="3"/>
        <v>0</v>
      </c>
      <c r="H10" s="12">
        <f t="shared" si="1"/>
        <v>0.32291666666666669</v>
      </c>
      <c r="I10" s="3" t="str">
        <f t="shared" si="2"/>
        <v/>
      </c>
      <c r="J10" s="22"/>
    </row>
    <row r="11" spans="1:13" x14ac:dyDescent="0.3">
      <c r="A11" s="5">
        <f t="shared" si="4"/>
        <v>44902</v>
      </c>
      <c r="B11" s="2">
        <f t="shared" si="0"/>
        <v>49</v>
      </c>
      <c r="C11" s="1"/>
      <c r="D11" s="2"/>
      <c r="E11" s="2"/>
      <c r="F11" s="1"/>
      <c r="G11" s="7">
        <f t="shared" si="3"/>
        <v>0</v>
      </c>
      <c r="H11" s="12">
        <f t="shared" si="1"/>
        <v>0.32291666666666669</v>
      </c>
      <c r="I11" s="3" t="str">
        <f t="shared" si="2"/>
        <v/>
      </c>
      <c r="J11" s="22"/>
      <c r="L11" s="74" t="s">
        <v>25</v>
      </c>
      <c r="M11" s="74"/>
    </row>
    <row r="12" spans="1:13" x14ac:dyDescent="0.3">
      <c r="A12" s="5">
        <f t="shared" si="4"/>
        <v>44903</v>
      </c>
      <c r="B12" s="2">
        <f t="shared" si="0"/>
        <v>49</v>
      </c>
      <c r="C12" s="1"/>
      <c r="D12" s="2"/>
      <c r="E12" s="2"/>
      <c r="F12" s="1"/>
      <c r="G12" s="7">
        <f t="shared" si="3"/>
        <v>0</v>
      </c>
      <c r="H12" s="12">
        <f t="shared" si="1"/>
        <v>0.32291666666666669</v>
      </c>
      <c r="I12" s="3" t="str">
        <f t="shared" si="2"/>
        <v/>
      </c>
      <c r="J12" s="22"/>
      <c r="L12" s="74"/>
      <c r="M12" s="74"/>
    </row>
    <row r="13" spans="1:13" x14ac:dyDescent="0.3">
      <c r="A13" s="5">
        <f t="shared" si="4"/>
        <v>44904</v>
      </c>
      <c r="B13" s="2">
        <f t="shared" si="0"/>
        <v>49</v>
      </c>
      <c r="C13" s="1"/>
      <c r="D13" s="2"/>
      <c r="E13" s="2"/>
      <c r="F13" s="1"/>
      <c r="G13" s="7">
        <f t="shared" si="3"/>
        <v>0</v>
      </c>
      <c r="H13" s="12">
        <f t="shared" si="1"/>
        <v>0.32291666666666669</v>
      </c>
      <c r="I13" s="3" t="str">
        <f t="shared" si="2"/>
        <v/>
      </c>
      <c r="J13" s="22"/>
      <c r="L13" s="28"/>
      <c r="M13" s="19" t="s">
        <v>23</v>
      </c>
    </row>
    <row r="14" spans="1:13" x14ac:dyDescent="0.3">
      <c r="A14" s="5">
        <f t="shared" si="4"/>
        <v>44905</v>
      </c>
      <c r="B14" s="2">
        <f t="shared" si="0"/>
        <v>49</v>
      </c>
      <c r="C14" s="1"/>
      <c r="D14" s="1"/>
      <c r="E14" s="1"/>
      <c r="F14" s="1"/>
      <c r="G14" s="7"/>
      <c r="H14" s="12" t="str">
        <f t="shared" si="1"/>
        <v/>
      </c>
      <c r="I14" s="3" t="str">
        <f t="shared" si="2"/>
        <v/>
      </c>
      <c r="J14" s="22"/>
      <c r="L14" s="29"/>
      <c r="M14" s="19" t="s">
        <v>28</v>
      </c>
    </row>
    <row r="15" spans="1:13" x14ac:dyDescent="0.3">
      <c r="A15" s="5">
        <f t="shared" si="4"/>
        <v>44906</v>
      </c>
      <c r="B15" s="2">
        <f t="shared" si="0"/>
        <v>49</v>
      </c>
      <c r="C15" s="1"/>
      <c r="D15" s="1"/>
      <c r="E15" s="1"/>
      <c r="F15" s="1"/>
      <c r="G15" s="7"/>
      <c r="H15" s="12" t="str">
        <f t="shared" si="1"/>
        <v/>
      </c>
      <c r="I15" s="3" t="str">
        <f t="shared" si="2"/>
        <v/>
      </c>
      <c r="J15" s="22"/>
      <c r="L15" s="30"/>
      <c r="M15" s="19" t="s">
        <v>26</v>
      </c>
    </row>
    <row r="16" spans="1:13" x14ac:dyDescent="0.3">
      <c r="A16" s="5">
        <f t="shared" si="4"/>
        <v>44907</v>
      </c>
      <c r="B16" s="2">
        <f t="shared" si="0"/>
        <v>50</v>
      </c>
      <c r="C16" s="1"/>
      <c r="D16" s="1"/>
      <c r="E16" s="1"/>
      <c r="F16" s="1"/>
      <c r="G16" s="7"/>
      <c r="H16" s="12">
        <f t="shared" si="1"/>
        <v>0.32291666666666669</v>
      </c>
      <c r="I16" s="3" t="str">
        <f t="shared" si="2"/>
        <v/>
      </c>
      <c r="J16" s="22"/>
      <c r="L16" s="27"/>
      <c r="M16" s="19" t="s">
        <v>27</v>
      </c>
    </row>
    <row r="17" spans="1:13" x14ac:dyDescent="0.3">
      <c r="A17" s="5">
        <f t="shared" si="4"/>
        <v>44908</v>
      </c>
      <c r="B17" s="2">
        <f t="shared" si="0"/>
        <v>50</v>
      </c>
      <c r="C17" s="1"/>
      <c r="D17" s="1"/>
      <c r="E17" s="1"/>
      <c r="F17" s="1"/>
      <c r="G17" s="7"/>
      <c r="H17" s="12">
        <f t="shared" si="1"/>
        <v>0.32291666666666669</v>
      </c>
      <c r="I17" s="3" t="str">
        <f t="shared" si="2"/>
        <v/>
      </c>
      <c r="J17" s="22"/>
      <c r="L17" s="31"/>
      <c r="M17" s="22" t="s">
        <v>29</v>
      </c>
    </row>
    <row r="18" spans="1:13" x14ac:dyDescent="0.3">
      <c r="A18" s="5">
        <f t="shared" si="4"/>
        <v>44909</v>
      </c>
      <c r="B18" s="2">
        <f t="shared" si="0"/>
        <v>50</v>
      </c>
      <c r="C18" s="1"/>
      <c r="D18" s="1"/>
      <c r="E18" s="1"/>
      <c r="F18" s="1"/>
      <c r="G18" s="7"/>
      <c r="H18" s="12">
        <f t="shared" si="1"/>
        <v>0.32291666666666669</v>
      </c>
      <c r="I18" s="3" t="str">
        <f t="shared" si="2"/>
        <v/>
      </c>
      <c r="J18" s="22"/>
    </row>
    <row r="19" spans="1:13" x14ac:dyDescent="0.3">
      <c r="A19" s="5">
        <f t="shared" si="4"/>
        <v>44910</v>
      </c>
      <c r="B19" s="2">
        <f t="shared" si="0"/>
        <v>50</v>
      </c>
      <c r="C19" s="1"/>
      <c r="D19" s="2"/>
      <c r="E19" s="2"/>
      <c r="F19" s="1"/>
      <c r="G19" s="7"/>
      <c r="H19" s="12">
        <f t="shared" si="1"/>
        <v>0.32291666666666669</v>
      </c>
      <c r="I19" s="3" t="str">
        <f t="shared" si="2"/>
        <v/>
      </c>
      <c r="J19" s="22"/>
    </row>
    <row r="20" spans="1:13" x14ac:dyDescent="0.3">
      <c r="A20" s="5">
        <f t="shared" si="4"/>
        <v>44911</v>
      </c>
      <c r="B20" s="2">
        <f t="shared" si="0"/>
        <v>50</v>
      </c>
      <c r="C20" s="1"/>
      <c r="D20" s="2"/>
      <c r="E20" s="2"/>
      <c r="F20" s="1"/>
      <c r="G20" s="7">
        <f t="shared" si="3"/>
        <v>0</v>
      </c>
      <c r="H20" s="12">
        <f t="shared" si="1"/>
        <v>0.32291666666666669</v>
      </c>
      <c r="I20" s="3" t="str">
        <f t="shared" si="2"/>
        <v/>
      </c>
      <c r="J20" s="22"/>
    </row>
    <row r="21" spans="1:13" x14ac:dyDescent="0.3">
      <c r="A21" s="5">
        <f t="shared" si="4"/>
        <v>44912</v>
      </c>
      <c r="B21" s="2">
        <f t="shared" si="0"/>
        <v>50</v>
      </c>
      <c r="C21" s="1"/>
      <c r="D21" s="2"/>
      <c r="E21" s="2"/>
      <c r="F21" s="1"/>
      <c r="G21" s="7">
        <f t="shared" si="3"/>
        <v>0</v>
      </c>
      <c r="H21" s="12" t="str">
        <f t="shared" si="1"/>
        <v/>
      </c>
      <c r="I21" s="3" t="str">
        <f t="shared" si="2"/>
        <v/>
      </c>
      <c r="J21" s="22"/>
    </row>
    <row r="22" spans="1:13" x14ac:dyDescent="0.3">
      <c r="A22" s="5">
        <f t="shared" si="4"/>
        <v>44913</v>
      </c>
      <c r="B22" s="2">
        <f t="shared" si="0"/>
        <v>50</v>
      </c>
      <c r="C22" s="1"/>
      <c r="D22" s="2"/>
      <c r="E22" s="2"/>
      <c r="F22" s="1"/>
      <c r="G22" s="7">
        <f t="shared" si="3"/>
        <v>0</v>
      </c>
      <c r="H22" s="12" t="str">
        <f t="shared" si="1"/>
        <v/>
      </c>
      <c r="I22" s="3" t="str">
        <f t="shared" si="2"/>
        <v/>
      </c>
      <c r="J22" s="22"/>
    </row>
    <row r="23" spans="1:13" x14ac:dyDescent="0.3">
      <c r="A23" s="5">
        <f t="shared" si="4"/>
        <v>44914</v>
      </c>
      <c r="B23" s="2">
        <f t="shared" si="0"/>
        <v>51</v>
      </c>
      <c r="C23" s="1"/>
      <c r="D23" s="2"/>
      <c r="E23" s="2"/>
      <c r="F23" s="1"/>
      <c r="G23" s="7">
        <f t="shared" si="3"/>
        <v>0</v>
      </c>
      <c r="H23" s="12">
        <f t="shared" si="1"/>
        <v>0.32291666666666669</v>
      </c>
      <c r="I23" s="3" t="str">
        <f t="shared" si="2"/>
        <v/>
      </c>
      <c r="J23" s="22"/>
    </row>
    <row r="24" spans="1:13" x14ac:dyDescent="0.3">
      <c r="A24" s="5">
        <f t="shared" si="4"/>
        <v>44915</v>
      </c>
      <c r="B24" s="2">
        <f t="shared" si="0"/>
        <v>51</v>
      </c>
      <c r="C24" s="1"/>
      <c r="D24" s="2"/>
      <c r="E24" s="2"/>
      <c r="F24" s="1"/>
      <c r="G24" s="7">
        <f t="shared" si="3"/>
        <v>0</v>
      </c>
      <c r="H24" s="12">
        <f t="shared" si="1"/>
        <v>0.32291666666666669</v>
      </c>
      <c r="I24" s="3" t="str">
        <f t="shared" si="2"/>
        <v/>
      </c>
      <c r="J24" s="22"/>
    </row>
    <row r="25" spans="1:13" x14ac:dyDescent="0.3">
      <c r="A25" s="5">
        <f t="shared" si="4"/>
        <v>44916</v>
      </c>
      <c r="B25" s="2">
        <f t="shared" si="0"/>
        <v>51</v>
      </c>
      <c r="C25" s="1"/>
      <c r="D25" s="2"/>
      <c r="E25" s="2"/>
      <c r="F25" s="1"/>
      <c r="G25" s="7">
        <f t="shared" si="3"/>
        <v>0</v>
      </c>
      <c r="H25" s="12">
        <f t="shared" si="1"/>
        <v>0.32291666666666669</v>
      </c>
      <c r="I25" s="3" t="str">
        <f t="shared" si="2"/>
        <v/>
      </c>
      <c r="J25" s="22"/>
    </row>
    <row r="26" spans="1:13" x14ac:dyDescent="0.3">
      <c r="A26" s="5">
        <f t="shared" si="4"/>
        <v>44917</v>
      </c>
      <c r="B26" s="2">
        <f t="shared" si="0"/>
        <v>51</v>
      </c>
      <c r="C26" s="1"/>
      <c r="D26" s="2"/>
      <c r="E26" s="2"/>
      <c r="F26" s="1"/>
      <c r="G26" s="7">
        <f t="shared" si="3"/>
        <v>0</v>
      </c>
      <c r="H26" s="12">
        <f t="shared" si="1"/>
        <v>0.32291666666666669</v>
      </c>
      <c r="I26" s="3" t="str">
        <f t="shared" si="2"/>
        <v/>
      </c>
      <c r="J26" s="22"/>
    </row>
    <row r="27" spans="1:13" x14ac:dyDescent="0.3">
      <c r="A27" s="5">
        <f t="shared" si="4"/>
        <v>44918</v>
      </c>
      <c r="B27" s="2">
        <f t="shared" si="0"/>
        <v>51</v>
      </c>
      <c r="C27" s="1"/>
      <c r="D27" s="2"/>
      <c r="E27" s="2"/>
      <c r="F27" s="1"/>
      <c r="G27" s="7">
        <f t="shared" si="3"/>
        <v>0</v>
      </c>
      <c r="H27" s="12">
        <f t="shared" si="1"/>
        <v>0.32291666666666669</v>
      </c>
      <c r="I27" s="3" t="str">
        <f t="shared" si="2"/>
        <v/>
      </c>
      <c r="J27" s="22"/>
    </row>
    <row r="28" spans="1:13" x14ac:dyDescent="0.3">
      <c r="A28" s="5">
        <f t="shared" si="4"/>
        <v>44919</v>
      </c>
      <c r="B28" s="2">
        <f t="shared" si="0"/>
        <v>51</v>
      </c>
      <c r="C28" s="1"/>
      <c r="D28" s="2"/>
      <c r="E28" s="2"/>
      <c r="F28" s="1"/>
      <c r="G28" s="7">
        <f t="shared" si="3"/>
        <v>0</v>
      </c>
      <c r="H28" s="12" t="str">
        <f t="shared" si="1"/>
        <v/>
      </c>
      <c r="I28" s="3" t="str">
        <f t="shared" si="2"/>
        <v/>
      </c>
      <c r="J28" s="22"/>
    </row>
    <row r="29" spans="1:13" x14ac:dyDescent="0.3">
      <c r="A29" s="5">
        <f t="shared" si="4"/>
        <v>44920</v>
      </c>
      <c r="B29" s="2">
        <f t="shared" si="0"/>
        <v>51</v>
      </c>
      <c r="C29" s="1"/>
      <c r="D29" s="2"/>
      <c r="E29" s="2"/>
      <c r="F29" s="1"/>
      <c r="G29" s="7">
        <f t="shared" si="3"/>
        <v>0</v>
      </c>
      <c r="H29" s="12" t="str">
        <f t="shared" si="1"/>
        <v/>
      </c>
      <c r="I29" s="3" t="str">
        <f t="shared" si="2"/>
        <v/>
      </c>
      <c r="J29" s="22"/>
    </row>
    <row r="30" spans="1:13" x14ac:dyDescent="0.3">
      <c r="A30" s="5">
        <f t="shared" si="4"/>
        <v>44921</v>
      </c>
      <c r="B30" s="2">
        <f t="shared" si="0"/>
        <v>52</v>
      </c>
      <c r="C30" s="1"/>
      <c r="D30" s="2"/>
      <c r="E30" s="2"/>
      <c r="F30" s="1"/>
      <c r="G30" s="7">
        <f t="shared" si="3"/>
        <v>0</v>
      </c>
      <c r="H30" s="12">
        <f t="shared" si="1"/>
        <v>0.32291666666666669</v>
      </c>
      <c r="I30" s="3" t="str">
        <f t="shared" si="2"/>
        <v/>
      </c>
      <c r="J30" s="22"/>
    </row>
    <row r="31" spans="1:13" x14ac:dyDescent="0.3">
      <c r="A31" s="5">
        <f t="shared" si="4"/>
        <v>44922</v>
      </c>
      <c r="B31" s="2">
        <f t="shared" si="0"/>
        <v>52</v>
      </c>
      <c r="C31" s="1"/>
      <c r="D31" s="2"/>
      <c r="E31" s="2"/>
      <c r="F31" s="1"/>
      <c r="G31" s="7">
        <f t="shared" si="3"/>
        <v>0</v>
      </c>
      <c r="H31" s="12">
        <f t="shared" si="1"/>
        <v>0.32291666666666669</v>
      </c>
      <c r="I31" s="3" t="str">
        <f t="shared" si="2"/>
        <v/>
      </c>
      <c r="J31" s="22"/>
    </row>
    <row r="32" spans="1:13" x14ac:dyDescent="0.3">
      <c r="A32" s="5">
        <f t="shared" si="4"/>
        <v>44923</v>
      </c>
      <c r="B32" s="2">
        <f t="shared" si="0"/>
        <v>52</v>
      </c>
      <c r="C32" s="1"/>
      <c r="D32" s="2"/>
      <c r="E32" s="2"/>
      <c r="F32" s="1"/>
      <c r="G32" s="7">
        <f t="shared" si="3"/>
        <v>0</v>
      </c>
      <c r="H32" s="12">
        <f t="shared" si="1"/>
        <v>0.32291666666666669</v>
      </c>
      <c r="I32" s="3" t="str">
        <f t="shared" si="2"/>
        <v/>
      </c>
      <c r="J32" s="22"/>
    </row>
    <row r="33" spans="1:10" x14ac:dyDescent="0.3">
      <c r="A33" s="5">
        <f t="shared" si="4"/>
        <v>44924</v>
      </c>
      <c r="B33" s="2">
        <f t="shared" si="0"/>
        <v>52</v>
      </c>
      <c r="C33" s="1"/>
      <c r="D33" s="2"/>
      <c r="E33" s="2"/>
      <c r="F33" s="1"/>
      <c r="G33" s="7">
        <f t="shared" si="3"/>
        <v>0</v>
      </c>
      <c r="H33" s="12">
        <f t="shared" si="1"/>
        <v>0.32291666666666669</v>
      </c>
      <c r="I33" s="3" t="str">
        <f t="shared" si="2"/>
        <v/>
      </c>
      <c r="J33" s="22"/>
    </row>
    <row r="34" spans="1:10" x14ac:dyDescent="0.3">
      <c r="A34" s="5">
        <f t="shared" si="4"/>
        <v>44925</v>
      </c>
      <c r="B34" s="2">
        <f t="shared" si="0"/>
        <v>52</v>
      </c>
      <c r="C34" s="1"/>
      <c r="D34" s="2"/>
      <c r="E34" s="2"/>
      <c r="F34" s="1"/>
      <c r="G34" s="7">
        <f t="shared" si="3"/>
        <v>0</v>
      </c>
      <c r="H34" s="12">
        <f t="shared" si="1"/>
        <v>0.32291666666666669</v>
      </c>
      <c r="I34" s="3" t="str">
        <f t="shared" si="2"/>
        <v/>
      </c>
      <c r="J34" s="22"/>
    </row>
    <row r="35" spans="1:10" x14ac:dyDescent="0.3">
      <c r="A35" s="5">
        <f t="shared" si="4"/>
        <v>44926</v>
      </c>
      <c r="B35" s="2">
        <f t="shared" si="0"/>
        <v>52</v>
      </c>
      <c r="C35" s="1"/>
      <c r="D35" s="2"/>
      <c r="E35" s="2"/>
      <c r="F35" s="1"/>
      <c r="G35" s="7">
        <f t="shared" si="3"/>
        <v>0</v>
      </c>
      <c r="H35" s="12" t="str">
        <f t="shared" si="1"/>
        <v/>
      </c>
      <c r="I35" s="3" t="str">
        <f t="shared" si="2"/>
        <v/>
      </c>
      <c r="J35" s="22"/>
    </row>
  </sheetData>
  <mergeCells count="12">
    <mergeCell ref="L5:M5"/>
    <mergeCell ref="L3:M4"/>
    <mergeCell ref="L11:M12"/>
    <mergeCell ref="B1:B4"/>
    <mergeCell ref="A3:A4"/>
    <mergeCell ref="C3:D3"/>
    <mergeCell ref="E3:F3"/>
    <mergeCell ref="G3:G4"/>
    <mergeCell ref="H3:H4"/>
    <mergeCell ref="I3:I4"/>
    <mergeCell ref="C1:J2"/>
    <mergeCell ref="J3:J4"/>
  </mergeCells>
  <conditionalFormatting sqref="A5:J35">
    <cfRule type="expression" dxfId="7" priority="6">
      <formula>WEEKDAY($A5,11)&gt;5</formula>
    </cfRule>
  </conditionalFormatting>
  <conditionalFormatting sqref="I5:I35">
    <cfRule type="expression" dxfId="6" priority="7">
      <formula>G5&gt;H5</formula>
    </cfRule>
    <cfRule type="expression" dxfId="5" priority="8">
      <formula>H5&gt;G5</formula>
    </cfRule>
  </conditionalFormatting>
  <conditionalFormatting sqref="J5:J35">
    <cfRule type="cellIs" dxfId="4" priority="1" operator="equal">
      <formula>"Formation"</formula>
    </cfRule>
    <cfRule type="cellIs" dxfId="3" priority="2" operator="equal">
      <formula>"CP"</formula>
    </cfRule>
    <cfRule type="cellIs" dxfId="2" priority="3" operator="equal">
      <formula>"AT"</formula>
    </cfRule>
    <cfRule type="cellIs" dxfId="1" priority="4" operator="equal">
      <formula>"AM"</formula>
    </cfRule>
    <cfRule type="cellIs" dxfId="0" priority="5" operator="equal">
      <formula>"Férié"</formula>
    </cfRule>
  </conditionalFormatting>
  <dataValidations count="1">
    <dataValidation type="list" allowBlank="1" showInputMessage="1" showErrorMessage="1" sqref="J5:J35">
      <formula1>"Férié, AM, AT, CP"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Calendrier Annuel</vt:lpstr>
      <vt:lpstr>Jour Fériés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Octo</vt:lpstr>
      <vt:lpstr>Nov</vt:lpstr>
      <vt:lpstr>Dec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Stephane F</cp:lastModifiedBy>
  <cp:lastPrinted>2022-10-02T09:52:33Z</cp:lastPrinted>
  <dcterms:created xsi:type="dcterms:W3CDTF">2021-10-20T14:05:20Z</dcterms:created>
  <dcterms:modified xsi:type="dcterms:W3CDTF">2022-10-05T13:28:21Z</dcterms:modified>
</cp:coreProperties>
</file>