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IM\Desktop\12h !!!!!!!!!!!!\"/>
    </mc:Choice>
  </mc:AlternateContent>
  <workbookProtection workbookAlgorithmName="SHA-512" workbookHashValue="i4XtqVXNOoSXDC1t8fkJbq0lzMtmq+gM+7+Tr6s4i2fy71/xYUdK3VQeBme8VtSimzqUH/4j3F3A/ek/rYKdbQ==" workbookSaltValue="bW0ZkkQUQ6xIQG0H70nVnw==" workbookSpinCount="100000" lockStructure="1"/>
  <bookViews>
    <workbookView xWindow="0" yWindow="0" windowWidth="19200" windowHeight="11595" tabRatio="269"/>
  </bookViews>
  <sheets>
    <sheet name="2015" sheetId="1" r:id="rId1"/>
    <sheet name="BILAN" sheetId="3" r:id="rId2"/>
    <sheet name="Liste" sheetId="2" state="hidden" r:id="rId3"/>
    <sheet name="A VOIR " sheetId="5" r:id="rId4"/>
  </sheets>
  <definedNames>
    <definedName name="AIG">Liste!$L$2:$L$12</definedName>
    <definedName name="CS">Liste!$H$2:$H$12</definedName>
    <definedName name="J">Liste!$B$2:$B$12</definedName>
    <definedName name="jd">Liste!$K$2:$K$12</definedName>
    <definedName name="JS">Liste!$E$2:$E$12</definedName>
    <definedName name="Liste">Liste!$B$1:$L$1</definedName>
    <definedName name="N">Liste!$C$2:$C$4</definedName>
    <definedName name="Ns">Liste!$F$2:$F$4</definedName>
    <definedName name="Ran">Liste!$D$2:$D$12</definedName>
    <definedName name="rec">Liste!$J$2:$J$12</definedName>
  </definedNames>
  <calcPr calcId="152511"/>
</workbook>
</file>

<file path=xl/calcChain.xml><?xml version="1.0" encoding="utf-8"?>
<calcChain xmlns="http://schemas.openxmlformats.org/spreadsheetml/2006/main">
  <c r="E34" i="1" l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E37" i="1"/>
  <c r="F37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AF37" i="1"/>
  <c r="AG37" i="1"/>
  <c r="AH37" i="1"/>
  <c r="AI37" i="1"/>
  <c r="AJ37" i="1"/>
  <c r="AK37" i="1"/>
  <c r="AL37" i="1"/>
  <c r="AM37" i="1"/>
  <c r="AN37" i="1"/>
  <c r="AO37" i="1"/>
  <c r="AP37" i="1"/>
  <c r="AQ37" i="1"/>
  <c r="AR37" i="1"/>
  <c r="AS37" i="1"/>
  <c r="AT37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H38" i="1"/>
  <c r="AI38" i="1"/>
  <c r="AJ38" i="1"/>
  <c r="AK38" i="1"/>
  <c r="AL38" i="1"/>
  <c r="AM38" i="1"/>
  <c r="AN38" i="1"/>
  <c r="AO38" i="1"/>
  <c r="AP38" i="1"/>
  <c r="AQ38" i="1"/>
  <c r="AR38" i="1"/>
  <c r="AS38" i="1"/>
  <c r="AT38" i="1"/>
  <c r="NQ32" i="1" l="1"/>
  <c r="NQ31" i="1"/>
  <c r="NQ30" i="1"/>
  <c r="NQ29" i="1"/>
  <c r="NQ28" i="1"/>
  <c r="NQ27" i="1"/>
  <c r="NQ26" i="1"/>
  <c r="NQ25" i="1"/>
  <c r="NQ24" i="1"/>
  <c r="NQ23" i="1"/>
  <c r="NQ22" i="1"/>
  <c r="NQ21" i="1"/>
  <c r="NQ20" i="1"/>
  <c r="NQ19" i="1"/>
  <c r="NQ18" i="1"/>
  <c r="NQ13" i="1"/>
  <c r="NQ14" i="1"/>
  <c r="NQ17" i="1"/>
  <c r="NQ16" i="1"/>
  <c r="NQ15" i="1"/>
  <c r="NQ12" i="1"/>
  <c r="NQ11" i="1"/>
  <c r="NQ10" i="1"/>
  <c r="NQ9" i="1"/>
  <c r="NQ8" i="1"/>
  <c r="NQ7" i="1"/>
  <c r="NQ6" i="1"/>
  <c r="NQ5" i="1"/>
  <c r="NO32" i="1"/>
  <c r="NO31" i="1"/>
  <c r="NO30" i="1"/>
  <c r="NO29" i="1"/>
  <c r="NO28" i="1"/>
  <c r="NO27" i="1"/>
  <c r="NO26" i="1"/>
  <c r="NO25" i="1"/>
  <c r="NO24" i="1"/>
  <c r="NO23" i="1"/>
  <c r="NO22" i="1"/>
  <c r="NO21" i="1"/>
  <c r="NO20" i="1"/>
  <c r="NO19" i="1"/>
  <c r="NO18" i="1"/>
  <c r="NO17" i="1"/>
  <c r="NO16" i="1"/>
  <c r="NO15" i="1"/>
  <c r="NO14" i="1"/>
  <c r="NO13" i="1"/>
  <c r="NO12" i="1"/>
  <c r="NO11" i="1"/>
  <c r="NO10" i="1"/>
  <c r="NO9" i="1"/>
  <c r="NO8" i="1"/>
  <c r="NO7" i="1"/>
  <c r="NO6" i="1"/>
  <c r="NO5" i="1"/>
  <c r="NM32" i="1"/>
  <c r="NM31" i="1" l="1"/>
  <c r="NM30" i="1"/>
  <c r="NM29" i="1"/>
  <c r="NM28" i="1"/>
  <c r="NM27" i="1"/>
  <c r="NM26" i="1"/>
  <c r="NM25" i="1"/>
  <c r="NM24" i="1"/>
  <c r="NM23" i="1"/>
  <c r="NM22" i="1"/>
  <c r="NM21" i="1"/>
  <c r="NM20" i="1"/>
  <c r="NM19" i="1"/>
  <c r="NM18" i="1"/>
  <c r="NM17" i="1"/>
  <c r="NM16" i="1"/>
  <c r="NM15" i="1"/>
  <c r="NM14" i="1"/>
  <c r="NM13" i="1"/>
  <c r="NM12" i="1"/>
  <c r="NM11" i="1"/>
  <c r="NM10" i="1"/>
  <c r="NM9" i="1"/>
  <c r="NM8" i="1"/>
  <c r="NM7" i="1"/>
  <c r="NM6" i="1"/>
  <c r="NM5" i="1"/>
  <c r="NK32" i="1"/>
  <c r="NK29" i="1"/>
  <c r="NK31" i="1"/>
  <c r="NK30" i="1"/>
  <c r="NK28" i="1"/>
  <c r="NK27" i="1"/>
  <c r="NK26" i="1"/>
  <c r="NK25" i="1"/>
  <c r="NK24" i="1"/>
  <c r="NK23" i="1"/>
  <c r="NK22" i="1"/>
  <c r="NK21" i="1"/>
  <c r="NK20" i="1"/>
  <c r="NK19" i="1"/>
  <c r="NK18" i="1"/>
  <c r="NK17" i="1"/>
  <c r="NK16" i="1"/>
  <c r="NK15" i="1"/>
  <c r="NK14" i="1"/>
  <c r="NK13" i="1"/>
  <c r="NK12" i="1"/>
  <c r="NK11" i="1"/>
  <c r="NK10" i="1"/>
  <c r="NK9" i="1"/>
  <c r="NK8" i="1"/>
  <c r="NK7" i="1"/>
  <c r="NK6" i="1"/>
  <c r="NK5" i="1"/>
  <c r="OD1" i="1"/>
  <c r="N2" i="2" l="1"/>
  <c r="MD36" i="1"/>
  <c r="J10" i="3" l="1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N4" i="2"/>
  <c r="N3" i="2"/>
  <c r="N12" i="2"/>
  <c r="N11" i="2"/>
  <c r="N10" i="2"/>
  <c r="N9" i="2"/>
  <c r="N8" i="2"/>
  <c r="N7" i="2"/>
  <c r="N6" i="2"/>
  <c r="N5" i="2"/>
  <c r="JQ38" i="1"/>
  <c r="AU38" i="1" l="1"/>
  <c r="AV38" i="1"/>
  <c r="AW38" i="1"/>
  <c r="AX38" i="1"/>
  <c r="AY38" i="1"/>
  <c r="AZ38" i="1"/>
  <c r="BA38" i="1"/>
  <c r="BB38" i="1"/>
  <c r="BC38" i="1"/>
  <c r="BD38" i="1"/>
  <c r="BE38" i="1"/>
  <c r="BF38" i="1"/>
  <c r="BG38" i="1"/>
  <c r="BH38" i="1"/>
  <c r="BI38" i="1"/>
  <c r="BJ38" i="1"/>
  <c r="BK38" i="1"/>
  <c r="BL38" i="1"/>
  <c r="BM38" i="1"/>
  <c r="BN38" i="1"/>
  <c r="BO38" i="1"/>
  <c r="BP38" i="1"/>
  <c r="BQ38" i="1"/>
  <c r="BR38" i="1"/>
  <c r="BS38" i="1"/>
  <c r="BT38" i="1"/>
  <c r="BU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CN38" i="1"/>
  <c r="CO38" i="1"/>
  <c r="CP38" i="1"/>
  <c r="CQ38" i="1"/>
  <c r="CR38" i="1"/>
  <c r="CS38" i="1"/>
  <c r="CT38" i="1"/>
  <c r="CU38" i="1"/>
  <c r="CV38" i="1"/>
  <c r="CW38" i="1"/>
  <c r="CX38" i="1"/>
  <c r="CY38" i="1"/>
  <c r="CZ38" i="1"/>
  <c r="DA38" i="1"/>
  <c r="DB38" i="1"/>
  <c r="DC38" i="1"/>
  <c r="DD38" i="1"/>
  <c r="DE38" i="1"/>
  <c r="DF38" i="1"/>
  <c r="DG38" i="1"/>
  <c r="DH38" i="1"/>
  <c r="DI38" i="1"/>
  <c r="DJ38" i="1"/>
  <c r="DK38" i="1"/>
  <c r="DL38" i="1"/>
  <c r="DM38" i="1"/>
  <c r="DN38" i="1"/>
  <c r="DO38" i="1"/>
  <c r="DP38" i="1"/>
  <c r="DQ38" i="1"/>
  <c r="DR38" i="1"/>
  <c r="DS38" i="1"/>
  <c r="DT38" i="1"/>
  <c r="DU38" i="1"/>
  <c r="DV38" i="1"/>
  <c r="DW38" i="1"/>
  <c r="DX38" i="1"/>
  <c r="DY38" i="1"/>
  <c r="DZ38" i="1"/>
  <c r="EA38" i="1"/>
  <c r="EB38" i="1"/>
  <c r="EC38" i="1"/>
  <c r="ED38" i="1"/>
  <c r="EE38" i="1"/>
  <c r="EF38" i="1"/>
  <c r="EG38" i="1"/>
  <c r="EH38" i="1"/>
  <c r="EI38" i="1"/>
  <c r="EJ38" i="1"/>
  <c r="EK38" i="1"/>
  <c r="EL38" i="1"/>
  <c r="EM38" i="1"/>
  <c r="EN38" i="1"/>
  <c r="EO38" i="1"/>
  <c r="EP38" i="1"/>
  <c r="EQ38" i="1"/>
  <c r="ER38" i="1"/>
  <c r="ES38" i="1"/>
  <c r="ET38" i="1"/>
  <c r="EU38" i="1"/>
  <c r="EV38" i="1"/>
  <c r="EW38" i="1"/>
  <c r="EX38" i="1"/>
  <c r="EY38" i="1"/>
  <c r="EZ38" i="1"/>
  <c r="FA38" i="1"/>
  <c r="FB38" i="1"/>
  <c r="FC38" i="1"/>
  <c r="FD38" i="1"/>
  <c r="FE38" i="1"/>
  <c r="FF38" i="1"/>
  <c r="FG38" i="1"/>
  <c r="FH38" i="1"/>
  <c r="FI38" i="1"/>
  <c r="FJ38" i="1"/>
  <c r="FK38" i="1"/>
  <c r="FL38" i="1"/>
  <c r="FM38" i="1"/>
  <c r="FN38" i="1"/>
  <c r="FO38" i="1"/>
  <c r="FP38" i="1"/>
  <c r="FQ38" i="1"/>
  <c r="FR38" i="1"/>
  <c r="FS38" i="1"/>
  <c r="FT38" i="1"/>
  <c r="FU38" i="1"/>
  <c r="FV38" i="1"/>
  <c r="FW38" i="1"/>
  <c r="FX38" i="1"/>
  <c r="FY38" i="1"/>
  <c r="FZ38" i="1"/>
  <c r="GA38" i="1"/>
  <c r="GB38" i="1"/>
  <c r="GC38" i="1"/>
  <c r="GD38" i="1"/>
  <c r="GE38" i="1"/>
  <c r="GF38" i="1"/>
  <c r="GG38" i="1"/>
  <c r="GH38" i="1"/>
  <c r="GI38" i="1"/>
  <c r="GJ38" i="1"/>
  <c r="GK38" i="1"/>
  <c r="GL38" i="1"/>
  <c r="GM38" i="1"/>
  <c r="GN38" i="1"/>
  <c r="GO38" i="1"/>
  <c r="GP38" i="1"/>
  <c r="GQ38" i="1"/>
  <c r="GR38" i="1"/>
  <c r="GS38" i="1"/>
  <c r="GT38" i="1"/>
  <c r="GU38" i="1"/>
  <c r="GV38" i="1"/>
  <c r="GW38" i="1"/>
  <c r="GX38" i="1"/>
  <c r="GY38" i="1"/>
  <c r="GZ38" i="1"/>
  <c r="HA38" i="1"/>
  <c r="HB38" i="1"/>
  <c r="HC38" i="1"/>
  <c r="HD38" i="1"/>
  <c r="HE38" i="1"/>
  <c r="HF38" i="1"/>
  <c r="HG38" i="1"/>
  <c r="HH38" i="1"/>
  <c r="HI38" i="1"/>
  <c r="HJ38" i="1"/>
  <c r="HK38" i="1"/>
  <c r="HL38" i="1"/>
  <c r="HM38" i="1"/>
  <c r="HN38" i="1"/>
  <c r="HO38" i="1"/>
  <c r="HP38" i="1"/>
  <c r="HQ38" i="1"/>
  <c r="HR38" i="1"/>
  <c r="HS38" i="1"/>
  <c r="HT38" i="1"/>
  <c r="HU38" i="1"/>
  <c r="HV38" i="1"/>
  <c r="HW38" i="1"/>
  <c r="HX38" i="1"/>
  <c r="HY38" i="1"/>
  <c r="HZ38" i="1"/>
  <c r="IA38" i="1"/>
  <c r="IB38" i="1"/>
  <c r="IC38" i="1"/>
  <c r="ID38" i="1"/>
  <c r="IE38" i="1"/>
  <c r="IF38" i="1"/>
  <c r="IG38" i="1"/>
  <c r="IH38" i="1"/>
  <c r="II38" i="1"/>
  <c r="IJ38" i="1"/>
  <c r="IK38" i="1"/>
  <c r="IL38" i="1"/>
  <c r="IM38" i="1"/>
  <c r="IN38" i="1"/>
  <c r="IO38" i="1"/>
  <c r="IP38" i="1"/>
  <c r="IQ38" i="1"/>
  <c r="IR38" i="1"/>
  <c r="IS38" i="1"/>
  <c r="IT38" i="1"/>
  <c r="IU38" i="1"/>
  <c r="IV38" i="1"/>
  <c r="IW38" i="1"/>
  <c r="IX38" i="1"/>
  <c r="IY38" i="1"/>
  <c r="IZ38" i="1"/>
  <c r="JA38" i="1"/>
  <c r="JB38" i="1"/>
  <c r="JC38" i="1"/>
  <c r="JD38" i="1"/>
  <c r="JE38" i="1"/>
  <c r="JF38" i="1"/>
  <c r="JG38" i="1"/>
  <c r="JH38" i="1"/>
  <c r="JI38" i="1"/>
  <c r="JJ38" i="1"/>
  <c r="JK38" i="1"/>
  <c r="JL38" i="1"/>
  <c r="JM38" i="1"/>
  <c r="JN38" i="1"/>
  <c r="JO38" i="1"/>
  <c r="JP38" i="1"/>
  <c r="JR38" i="1"/>
  <c r="JS38" i="1"/>
  <c r="JT38" i="1"/>
  <c r="JU38" i="1"/>
  <c r="JV38" i="1"/>
  <c r="JW38" i="1"/>
  <c r="JX38" i="1"/>
  <c r="JY38" i="1"/>
  <c r="JZ38" i="1"/>
  <c r="KA38" i="1"/>
  <c r="KB38" i="1"/>
  <c r="KC38" i="1"/>
  <c r="KD38" i="1"/>
  <c r="KE38" i="1"/>
  <c r="KF38" i="1"/>
  <c r="KG38" i="1"/>
  <c r="KH38" i="1"/>
  <c r="KI38" i="1"/>
  <c r="KJ38" i="1"/>
  <c r="KK38" i="1"/>
  <c r="KL38" i="1"/>
  <c r="KM38" i="1"/>
  <c r="KN38" i="1"/>
  <c r="KO38" i="1"/>
  <c r="KP38" i="1"/>
  <c r="KQ38" i="1"/>
  <c r="KR38" i="1"/>
  <c r="KS38" i="1"/>
  <c r="KT38" i="1"/>
  <c r="KU38" i="1"/>
  <c r="KV38" i="1"/>
  <c r="KW38" i="1"/>
  <c r="KX38" i="1"/>
  <c r="KY38" i="1"/>
  <c r="KZ38" i="1"/>
  <c r="LA38" i="1"/>
  <c r="LB38" i="1"/>
  <c r="LC38" i="1"/>
  <c r="LD38" i="1"/>
  <c r="LE38" i="1"/>
  <c r="LF38" i="1"/>
  <c r="LG38" i="1"/>
  <c r="LH38" i="1"/>
  <c r="LI38" i="1"/>
  <c r="LJ38" i="1"/>
  <c r="LK38" i="1"/>
  <c r="LL38" i="1"/>
  <c r="LM38" i="1"/>
  <c r="LN38" i="1"/>
  <c r="LO38" i="1"/>
  <c r="LP38" i="1"/>
  <c r="LQ38" i="1"/>
  <c r="LR38" i="1"/>
  <c r="LS38" i="1"/>
  <c r="LT38" i="1"/>
  <c r="LU38" i="1"/>
  <c r="LV38" i="1"/>
  <c r="LW38" i="1"/>
  <c r="LX38" i="1"/>
  <c r="LY38" i="1"/>
  <c r="LZ38" i="1"/>
  <c r="MA38" i="1"/>
  <c r="MB38" i="1"/>
  <c r="MC38" i="1"/>
  <c r="MD38" i="1"/>
  <c r="ME38" i="1"/>
  <c r="MF38" i="1"/>
  <c r="MG38" i="1"/>
  <c r="MH38" i="1"/>
  <c r="MI38" i="1"/>
  <c r="MJ38" i="1"/>
  <c r="MK38" i="1"/>
  <c r="ML38" i="1"/>
  <c r="MM38" i="1"/>
  <c r="MN38" i="1"/>
  <c r="MO38" i="1"/>
  <c r="MP38" i="1"/>
  <c r="MQ38" i="1"/>
  <c r="MR38" i="1"/>
  <c r="MS38" i="1"/>
  <c r="MT38" i="1"/>
  <c r="MU38" i="1"/>
  <c r="MV38" i="1"/>
  <c r="MW38" i="1"/>
  <c r="MX38" i="1"/>
  <c r="MY38" i="1"/>
  <c r="MZ38" i="1"/>
  <c r="NA38" i="1"/>
  <c r="NB38" i="1"/>
  <c r="NC38" i="1"/>
  <c r="ND38" i="1"/>
  <c r="NE38" i="1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10" i="3"/>
  <c r="HN37" i="1" l="1"/>
  <c r="EN34" i="1"/>
  <c r="D10" i="3"/>
  <c r="B11" i="3" l="1"/>
  <c r="C11" i="3"/>
  <c r="D11" i="3"/>
  <c r="E11" i="3"/>
  <c r="F11" i="3"/>
  <c r="G11" i="3"/>
  <c r="H11" i="3"/>
  <c r="I11" i="3"/>
  <c r="B12" i="3"/>
  <c r="C12" i="3"/>
  <c r="D12" i="3"/>
  <c r="E12" i="3"/>
  <c r="F12" i="3"/>
  <c r="G12" i="3"/>
  <c r="H12" i="3"/>
  <c r="I12" i="3"/>
  <c r="B13" i="3"/>
  <c r="C13" i="3"/>
  <c r="D13" i="3"/>
  <c r="E13" i="3"/>
  <c r="F13" i="3"/>
  <c r="G13" i="3"/>
  <c r="H13" i="3"/>
  <c r="I13" i="3"/>
  <c r="B14" i="3"/>
  <c r="C14" i="3"/>
  <c r="D14" i="3"/>
  <c r="E14" i="3"/>
  <c r="F14" i="3"/>
  <c r="G14" i="3"/>
  <c r="H14" i="3"/>
  <c r="I14" i="3"/>
  <c r="B15" i="3"/>
  <c r="C15" i="3"/>
  <c r="D15" i="3"/>
  <c r="E15" i="3"/>
  <c r="F15" i="3"/>
  <c r="G15" i="3"/>
  <c r="H15" i="3"/>
  <c r="I15" i="3"/>
  <c r="B16" i="3"/>
  <c r="C16" i="3"/>
  <c r="D16" i="3"/>
  <c r="E16" i="3"/>
  <c r="F16" i="3"/>
  <c r="G16" i="3"/>
  <c r="H16" i="3"/>
  <c r="I16" i="3"/>
  <c r="B17" i="3"/>
  <c r="C17" i="3"/>
  <c r="D17" i="3"/>
  <c r="E17" i="3"/>
  <c r="F17" i="3"/>
  <c r="G17" i="3"/>
  <c r="H17" i="3"/>
  <c r="I17" i="3"/>
  <c r="B18" i="3"/>
  <c r="C18" i="3"/>
  <c r="D18" i="3"/>
  <c r="E18" i="3"/>
  <c r="F18" i="3"/>
  <c r="G18" i="3"/>
  <c r="H18" i="3"/>
  <c r="I18" i="3"/>
  <c r="B19" i="3"/>
  <c r="C19" i="3"/>
  <c r="D19" i="3"/>
  <c r="E19" i="3"/>
  <c r="F19" i="3"/>
  <c r="G19" i="3"/>
  <c r="H19" i="3"/>
  <c r="I19" i="3"/>
  <c r="B20" i="3"/>
  <c r="C20" i="3"/>
  <c r="D20" i="3"/>
  <c r="E20" i="3"/>
  <c r="F20" i="3"/>
  <c r="G20" i="3"/>
  <c r="H20" i="3"/>
  <c r="I20" i="3"/>
  <c r="B21" i="3"/>
  <c r="C21" i="3"/>
  <c r="D21" i="3"/>
  <c r="E21" i="3"/>
  <c r="F21" i="3"/>
  <c r="G21" i="3"/>
  <c r="H21" i="3"/>
  <c r="I21" i="3"/>
  <c r="B22" i="3"/>
  <c r="C22" i="3"/>
  <c r="D22" i="3"/>
  <c r="E22" i="3"/>
  <c r="F22" i="3"/>
  <c r="G22" i="3"/>
  <c r="H22" i="3"/>
  <c r="I22" i="3"/>
  <c r="B23" i="3"/>
  <c r="C23" i="3"/>
  <c r="D23" i="3"/>
  <c r="E23" i="3"/>
  <c r="F23" i="3"/>
  <c r="G23" i="3"/>
  <c r="H23" i="3"/>
  <c r="I23" i="3"/>
  <c r="B24" i="3"/>
  <c r="C24" i="3"/>
  <c r="D24" i="3"/>
  <c r="E24" i="3"/>
  <c r="F24" i="3"/>
  <c r="G24" i="3"/>
  <c r="H24" i="3"/>
  <c r="I24" i="3"/>
  <c r="B25" i="3"/>
  <c r="C25" i="3"/>
  <c r="D25" i="3"/>
  <c r="E25" i="3"/>
  <c r="F25" i="3"/>
  <c r="G25" i="3"/>
  <c r="H25" i="3"/>
  <c r="I25" i="3"/>
  <c r="B26" i="3"/>
  <c r="C26" i="3"/>
  <c r="D26" i="3"/>
  <c r="E26" i="3"/>
  <c r="F26" i="3"/>
  <c r="G26" i="3"/>
  <c r="H26" i="3"/>
  <c r="I26" i="3"/>
  <c r="B27" i="3"/>
  <c r="C27" i="3"/>
  <c r="D27" i="3"/>
  <c r="E27" i="3"/>
  <c r="F27" i="3"/>
  <c r="G27" i="3"/>
  <c r="H27" i="3"/>
  <c r="I27" i="3"/>
  <c r="B28" i="3"/>
  <c r="C28" i="3"/>
  <c r="D28" i="3"/>
  <c r="E28" i="3"/>
  <c r="F28" i="3"/>
  <c r="G28" i="3"/>
  <c r="H28" i="3"/>
  <c r="I28" i="3"/>
  <c r="B29" i="3"/>
  <c r="C29" i="3"/>
  <c r="D29" i="3"/>
  <c r="E29" i="3"/>
  <c r="F29" i="3"/>
  <c r="G29" i="3"/>
  <c r="H29" i="3"/>
  <c r="I29" i="3"/>
  <c r="B30" i="3"/>
  <c r="C30" i="3"/>
  <c r="D30" i="3"/>
  <c r="E30" i="3"/>
  <c r="F30" i="3"/>
  <c r="G30" i="3"/>
  <c r="H30" i="3"/>
  <c r="I30" i="3"/>
  <c r="B31" i="3"/>
  <c r="C31" i="3"/>
  <c r="D31" i="3"/>
  <c r="E31" i="3"/>
  <c r="F31" i="3"/>
  <c r="G31" i="3"/>
  <c r="H31" i="3"/>
  <c r="I31" i="3"/>
  <c r="B32" i="3"/>
  <c r="C32" i="3"/>
  <c r="D32" i="3"/>
  <c r="E32" i="3"/>
  <c r="F32" i="3"/>
  <c r="G32" i="3"/>
  <c r="H32" i="3"/>
  <c r="I32" i="3"/>
  <c r="B33" i="3"/>
  <c r="C33" i="3"/>
  <c r="D33" i="3"/>
  <c r="E33" i="3"/>
  <c r="F33" i="3"/>
  <c r="G33" i="3"/>
  <c r="H33" i="3"/>
  <c r="I33" i="3"/>
  <c r="B34" i="3"/>
  <c r="C34" i="3"/>
  <c r="D34" i="3"/>
  <c r="E34" i="3"/>
  <c r="F34" i="3"/>
  <c r="G34" i="3"/>
  <c r="H34" i="3"/>
  <c r="I34" i="3"/>
  <c r="B35" i="3"/>
  <c r="C35" i="3"/>
  <c r="D35" i="3"/>
  <c r="E35" i="3"/>
  <c r="F35" i="3"/>
  <c r="G35" i="3"/>
  <c r="H35" i="3"/>
  <c r="I35" i="3"/>
  <c r="B36" i="3"/>
  <c r="C36" i="3"/>
  <c r="D36" i="3"/>
  <c r="E36" i="3"/>
  <c r="F36" i="3"/>
  <c r="G36" i="3"/>
  <c r="H36" i="3"/>
  <c r="I36" i="3"/>
  <c r="B37" i="3"/>
  <c r="C37" i="3"/>
  <c r="D37" i="3"/>
  <c r="E37" i="3"/>
  <c r="F37" i="3"/>
  <c r="G37" i="3"/>
  <c r="H37" i="3"/>
  <c r="I37" i="3"/>
  <c r="I10" i="3"/>
  <c r="H10" i="3"/>
  <c r="G10" i="3"/>
  <c r="F10" i="3"/>
  <c r="E10" i="3"/>
  <c r="C10" i="3"/>
  <c r="B10" i="3"/>
  <c r="AU34" i="1"/>
  <c r="AV34" i="1"/>
  <c r="AW34" i="1"/>
  <c r="AX34" i="1"/>
  <c r="AY34" i="1"/>
  <c r="AZ34" i="1"/>
  <c r="BA34" i="1"/>
  <c r="BB34" i="1"/>
  <c r="BC34" i="1"/>
  <c r="BD34" i="1"/>
  <c r="BE34" i="1"/>
  <c r="BF34" i="1"/>
  <c r="BG34" i="1"/>
  <c r="BH34" i="1"/>
  <c r="BI34" i="1"/>
  <c r="BJ34" i="1"/>
  <c r="BK34" i="1"/>
  <c r="BL34" i="1"/>
  <c r="BM34" i="1"/>
  <c r="BN34" i="1"/>
  <c r="BO34" i="1"/>
  <c r="BP34" i="1"/>
  <c r="BQ34" i="1"/>
  <c r="BR34" i="1"/>
  <c r="BS34" i="1"/>
  <c r="BT34" i="1"/>
  <c r="BU34" i="1"/>
  <c r="BV34" i="1"/>
  <c r="BW34" i="1"/>
  <c r="BX34" i="1"/>
  <c r="BY34" i="1"/>
  <c r="BZ34" i="1"/>
  <c r="CA34" i="1"/>
  <c r="CB34" i="1"/>
  <c r="CC34" i="1"/>
  <c r="CD34" i="1"/>
  <c r="CE34" i="1"/>
  <c r="CF34" i="1"/>
  <c r="CG34" i="1"/>
  <c r="CH34" i="1"/>
  <c r="CI34" i="1"/>
  <c r="CJ34" i="1"/>
  <c r="CK34" i="1"/>
  <c r="CL34" i="1"/>
  <c r="CM34" i="1"/>
  <c r="CN34" i="1"/>
  <c r="CO34" i="1"/>
  <c r="CP34" i="1"/>
  <c r="CQ34" i="1"/>
  <c r="CR34" i="1"/>
  <c r="CS34" i="1"/>
  <c r="CT34" i="1"/>
  <c r="CU34" i="1"/>
  <c r="CV34" i="1"/>
  <c r="CW34" i="1"/>
  <c r="CX34" i="1"/>
  <c r="CY34" i="1"/>
  <c r="CZ34" i="1"/>
  <c r="DA34" i="1"/>
  <c r="DB34" i="1"/>
  <c r="DC34" i="1"/>
  <c r="DD34" i="1"/>
  <c r="DE34" i="1"/>
  <c r="DF34" i="1"/>
  <c r="DG34" i="1"/>
  <c r="DH34" i="1"/>
  <c r="DI34" i="1"/>
  <c r="DJ34" i="1"/>
  <c r="DK34" i="1"/>
  <c r="DL34" i="1"/>
  <c r="DM34" i="1"/>
  <c r="DN34" i="1"/>
  <c r="DO34" i="1"/>
  <c r="DP34" i="1"/>
  <c r="DQ34" i="1"/>
  <c r="DR34" i="1"/>
  <c r="DS34" i="1"/>
  <c r="DT34" i="1"/>
  <c r="DU34" i="1"/>
  <c r="DV34" i="1"/>
  <c r="DW34" i="1"/>
  <c r="DX34" i="1"/>
  <c r="DY34" i="1"/>
  <c r="DZ34" i="1"/>
  <c r="EA34" i="1"/>
  <c r="EB34" i="1"/>
  <c r="EC34" i="1"/>
  <c r="ED34" i="1"/>
  <c r="EE34" i="1"/>
  <c r="EF34" i="1"/>
  <c r="EG34" i="1"/>
  <c r="EH34" i="1"/>
  <c r="EI34" i="1"/>
  <c r="EJ34" i="1"/>
  <c r="EK34" i="1"/>
  <c r="EL34" i="1"/>
  <c r="EM34" i="1"/>
  <c r="EO34" i="1"/>
  <c r="EP34" i="1"/>
  <c r="EQ34" i="1"/>
  <c r="ER34" i="1"/>
  <c r="ES34" i="1"/>
  <c r="ET34" i="1"/>
  <c r="EU34" i="1"/>
  <c r="EV34" i="1"/>
  <c r="EW34" i="1"/>
  <c r="EX34" i="1"/>
  <c r="EY34" i="1"/>
  <c r="EZ34" i="1"/>
  <c r="FA34" i="1"/>
  <c r="FB34" i="1"/>
  <c r="FC34" i="1"/>
  <c r="FD34" i="1"/>
  <c r="FE34" i="1"/>
  <c r="FF34" i="1"/>
  <c r="FG34" i="1"/>
  <c r="FH34" i="1"/>
  <c r="FI34" i="1"/>
  <c r="FJ34" i="1"/>
  <c r="FK34" i="1"/>
  <c r="FL34" i="1"/>
  <c r="FM34" i="1"/>
  <c r="FN34" i="1"/>
  <c r="FO34" i="1"/>
  <c r="FP34" i="1"/>
  <c r="FQ34" i="1"/>
  <c r="FR34" i="1"/>
  <c r="FS34" i="1"/>
  <c r="FT34" i="1"/>
  <c r="FU34" i="1"/>
  <c r="FV34" i="1"/>
  <c r="FW34" i="1"/>
  <c r="FX34" i="1"/>
  <c r="FY34" i="1"/>
  <c r="FZ34" i="1"/>
  <c r="GA34" i="1"/>
  <c r="GB34" i="1"/>
  <c r="GC34" i="1"/>
  <c r="GD34" i="1"/>
  <c r="GE34" i="1"/>
  <c r="GF34" i="1"/>
  <c r="GG34" i="1"/>
  <c r="GH34" i="1"/>
  <c r="GI34" i="1"/>
  <c r="GJ34" i="1"/>
  <c r="GK34" i="1"/>
  <c r="GL34" i="1"/>
  <c r="GM34" i="1"/>
  <c r="GN34" i="1"/>
  <c r="GO34" i="1"/>
  <c r="GP34" i="1"/>
  <c r="GQ34" i="1"/>
  <c r="GR34" i="1"/>
  <c r="GS34" i="1"/>
  <c r="GT34" i="1"/>
  <c r="GU34" i="1"/>
  <c r="GV34" i="1"/>
  <c r="GW34" i="1"/>
  <c r="GX34" i="1"/>
  <c r="GY34" i="1"/>
  <c r="GZ34" i="1"/>
  <c r="HA34" i="1"/>
  <c r="HB34" i="1"/>
  <c r="HC34" i="1"/>
  <c r="HD34" i="1"/>
  <c r="HE34" i="1"/>
  <c r="HF34" i="1"/>
  <c r="HG34" i="1"/>
  <c r="HH34" i="1"/>
  <c r="HI34" i="1"/>
  <c r="HJ34" i="1"/>
  <c r="HK34" i="1"/>
  <c r="HL34" i="1"/>
  <c r="HM34" i="1"/>
  <c r="HN34" i="1"/>
  <c r="HO34" i="1"/>
  <c r="HP34" i="1"/>
  <c r="HQ34" i="1"/>
  <c r="HR34" i="1"/>
  <c r="HS34" i="1"/>
  <c r="HT34" i="1"/>
  <c r="HU34" i="1"/>
  <c r="HV34" i="1"/>
  <c r="HW34" i="1"/>
  <c r="HX34" i="1"/>
  <c r="HY34" i="1"/>
  <c r="HZ34" i="1"/>
  <c r="IA34" i="1"/>
  <c r="IB34" i="1"/>
  <c r="IC34" i="1"/>
  <c r="ID34" i="1"/>
  <c r="IE34" i="1"/>
  <c r="IF34" i="1"/>
  <c r="IG34" i="1"/>
  <c r="IH34" i="1"/>
  <c r="II34" i="1"/>
  <c r="IJ34" i="1"/>
  <c r="IK34" i="1"/>
  <c r="IL34" i="1"/>
  <c r="IM34" i="1"/>
  <c r="IN34" i="1"/>
  <c r="IO34" i="1"/>
  <c r="IP34" i="1"/>
  <c r="IQ34" i="1"/>
  <c r="IR34" i="1"/>
  <c r="IS34" i="1"/>
  <c r="IT34" i="1"/>
  <c r="IU34" i="1"/>
  <c r="IV34" i="1"/>
  <c r="IW34" i="1"/>
  <c r="IX34" i="1"/>
  <c r="IY34" i="1"/>
  <c r="IZ34" i="1"/>
  <c r="JA34" i="1"/>
  <c r="JB34" i="1"/>
  <c r="JC34" i="1"/>
  <c r="JD34" i="1"/>
  <c r="JE34" i="1"/>
  <c r="JF34" i="1"/>
  <c r="JG34" i="1"/>
  <c r="JH34" i="1"/>
  <c r="JI34" i="1"/>
  <c r="JJ34" i="1"/>
  <c r="JK34" i="1"/>
  <c r="JL34" i="1"/>
  <c r="JM34" i="1"/>
  <c r="JN34" i="1"/>
  <c r="JO34" i="1"/>
  <c r="JP34" i="1"/>
  <c r="JQ34" i="1"/>
  <c r="JR34" i="1"/>
  <c r="JS34" i="1"/>
  <c r="JT34" i="1"/>
  <c r="JU34" i="1"/>
  <c r="JV34" i="1"/>
  <c r="JW34" i="1"/>
  <c r="JX34" i="1"/>
  <c r="JY34" i="1"/>
  <c r="JZ34" i="1"/>
  <c r="KA34" i="1"/>
  <c r="KB34" i="1"/>
  <c r="KC34" i="1"/>
  <c r="KD34" i="1"/>
  <c r="KE34" i="1"/>
  <c r="KF34" i="1"/>
  <c r="KG34" i="1"/>
  <c r="KH34" i="1"/>
  <c r="KI34" i="1"/>
  <c r="KJ34" i="1"/>
  <c r="KK34" i="1"/>
  <c r="KL34" i="1"/>
  <c r="KM34" i="1"/>
  <c r="KN34" i="1"/>
  <c r="KO34" i="1"/>
  <c r="KP34" i="1"/>
  <c r="KQ34" i="1"/>
  <c r="KR34" i="1"/>
  <c r="KS34" i="1"/>
  <c r="KT34" i="1"/>
  <c r="KU34" i="1"/>
  <c r="KV34" i="1"/>
  <c r="KW34" i="1"/>
  <c r="KX34" i="1"/>
  <c r="KY34" i="1"/>
  <c r="KZ34" i="1"/>
  <c r="LA34" i="1"/>
  <c r="LB34" i="1"/>
  <c r="LC34" i="1"/>
  <c r="LD34" i="1"/>
  <c r="LE34" i="1"/>
  <c r="LF34" i="1"/>
  <c r="LG34" i="1"/>
  <c r="LH34" i="1"/>
  <c r="LI34" i="1"/>
  <c r="LJ34" i="1"/>
  <c r="LK34" i="1"/>
  <c r="LL34" i="1"/>
  <c r="LM34" i="1"/>
  <c r="LN34" i="1"/>
  <c r="LO34" i="1"/>
  <c r="LP34" i="1"/>
  <c r="LQ34" i="1"/>
  <c r="LR34" i="1"/>
  <c r="LS34" i="1"/>
  <c r="LT34" i="1"/>
  <c r="LU34" i="1"/>
  <c r="LV34" i="1"/>
  <c r="LW34" i="1"/>
  <c r="LX34" i="1"/>
  <c r="LY34" i="1"/>
  <c r="LZ34" i="1"/>
  <c r="MA34" i="1"/>
  <c r="MB34" i="1"/>
  <c r="MC34" i="1"/>
  <c r="MD34" i="1"/>
  <c r="ME34" i="1"/>
  <c r="MF34" i="1"/>
  <c r="MG34" i="1"/>
  <c r="MH34" i="1"/>
  <c r="MI34" i="1"/>
  <c r="MJ34" i="1"/>
  <c r="MK34" i="1"/>
  <c r="ML34" i="1"/>
  <c r="MM34" i="1"/>
  <c r="MN34" i="1"/>
  <c r="MO34" i="1"/>
  <c r="MP34" i="1"/>
  <c r="MQ34" i="1"/>
  <c r="MR34" i="1"/>
  <c r="MS34" i="1"/>
  <c r="MT34" i="1"/>
  <c r="MU34" i="1"/>
  <c r="MV34" i="1"/>
  <c r="MW34" i="1"/>
  <c r="MX34" i="1"/>
  <c r="MY34" i="1"/>
  <c r="MZ34" i="1"/>
  <c r="NA34" i="1"/>
  <c r="NB34" i="1"/>
  <c r="NC34" i="1"/>
  <c r="ND34" i="1"/>
  <c r="NE34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G35" i="1"/>
  <c r="BH35" i="1"/>
  <c r="BI35" i="1"/>
  <c r="BJ35" i="1"/>
  <c r="BK35" i="1"/>
  <c r="BL35" i="1"/>
  <c r="BM35" i="1"/>
  <c r="BN35" i="1"/>
  <c r="BO35" i="1"/>
  <c r="BP35" i="1"/>
  <c r="BQ35" i="1"/>
  <c r="BR35" i="1"/>
  <c r="BS35" i="1"/>
  <c r="BT35" i="1"/>
  <c r="BU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CN35" i="1"/>
  <c r="CO35" i="1"/>
  <c r="CP35" i="1"/>
  <c r="CQ35" i="1"/>
  <c r="CR35" i="1"/>
  <c r="CS35" i="1"/>
  <c r="CT35" i="1"/>
  <c r="CU35" i="1"/>
  <c r="CV35" i="1"/>
  <c r="CW35" i="1"/>
  <c r="CX35" i="1"/>
  <c r="CY35" i="1"/>
  <c r="CZ35" i="1"/>
  <c r="DA35" i="1"/>
  <c r="DB35" i="1"/>
  <c r="DC35" i="1"/>
  <c r="DD35" i="1"/>
  <c r="DE35" i="1"/>
  <c r="DF35" i="1"/>
  <c r="DG35" i="1"/>
  <c r="DH35" i="1"/>
  <c r="DI35" i="1"/>
  <c r="DJ35" i="1"/>
  <c r="DK35" i="1"/>
  <c r="DL35" i="1"/>
  <c r="DM35" i="1"/>
  <c r="DN35" i="1"/>
  <c r="DO35" i="1"/>
  <c r="DP35" i="1"/>
  <c r="DQ35" i="1"/>
  <c r="DR35" i="1"/>
  <c r="DS35" i="1"/>
  <c r="DT35" i="1"/>
  <c r="DU35" i="1"/>
  <c r="DV35" i="1"/>
  <c r="DW35" i="1"/>
  <c r="DX35" i="1"/>
  <c r="DY35" i="1"/>
  <c r="DZ35" i="1"/>
  <c r="EA35" i="1"/>
  <c r="EB35" i="1"/>
  <c r="EC35" i="1"/>
  <c r="ED35" i="1"/>
  <c r="EE35" i="1"/>
  <c r="EF35" i="1"/>
  <c r="EG35" i="1"/>
  <c r="EH35" i="1"/>
  <c r="EI35" i="1"/>
  <c r="EJ35" i="1"/>
  <c r="EK35" i="1"/>
  <c r="EL35" i="1"/>
  <c r="EM35" i="1"/>
  <c r="EN35" i="1"/>
  <c r="EO35" i="1"/>
  <c r="EP35" i="1"/>
  <c r="EQ35" i="1"/>
  <c r="ER35" i="1"/>
  <c r="ES35" i="1"/>
  <c r="ET35" i="1"/>
  <c r="EU35" i="1"/>
  <c r="EV35" i="1"/>
  <c r="EW35" i="1"/>
  <c r="EX35" i="1"/>
  <c r="EY35" i="1"/>
  <c r="EZ35" i="1"/>
  <c r="FA35" i="1"/>
  <c r="FB35" i="1"/>
  <c r="FC35" i="1"/>
  <c r="FD35" i="1"/>
  <c r="FE35" i="1"/>
  <c r="FF35" i="1"/>
  <c r="FG35" i="1"/>
  <c r="FH35" i="1"/>
  <c r="FI35" i="1"/>
  <c r="FJ35" i="1"/>
  <c r="FK35" i="1"/>
  <c r="FL35" i="1"/>
  <c r="FM35" i="1"/>
  <c r="FN35" i="1"/>
  <c r="FO35" i="1"/>
  <c r="FP35" i="1"/>
  <c r="FQ35" i="1"/>
  <c r="FR35" i="1"/>
  <c r="FS35" i="1"/>
  <c r="FT35" i="1"/>
  <c r="FU35" i="1"/>
  <c r="FV35" i="1"/>
  <c r="FW35" i="1"/>
  <c r="FX35" i="1"/>
  <c r="FY35" i="1"/>
  <c r="FZ35" i="1"/>
  <c r="GA35" i="1"/>
  <c r="GB35" i="1"/>
  <c r="GC35" i="1"/>
  <c r="GD35" i="1"/>
  <c r="GE35" i="1"/>
  <c r="GF35" i="1"/>
  <c r="GG35" i="1"/>
  <c r="GH35" i="1"/>
  <c r="GI35" i="1"/>
  <c r="GJ35" i="1"/>
  <c r="GK35" i="1"/>
  <c r="GL35" i="1"/>
  <c r="GM35" i="1"/>
  <c r="GN35" i="1"/>
  <c r="GO35" i="1"/>
  <c r="GP35" i="1"/>
  <c r="GQ35" i="1"/>
  <c r="GR35" i="1"/>
  <c r="GS35" i="1"/>
  <c r="GT35" i="1"/>
  <c r="GU35" i="1"/>
  <c r="GV35" i="1"/>
  <c r="GW35" i="1"/>
  <c r="GX35" i="1"/>
  <c r="GY35" i="1"/>
  <c r="GZ35" i="1"/>
  <c r="HA35" i="1"/>
  <c r="HB35" i="1"/>
  <c r="HC35" i="1"/>
  <c r="HD35" i="1"/>
  <c r="HE35" i="1"/>
  <c r="HF35" i="1"/>
  <c r="HG35" i="1"/>
  <c r="HH35" i="1"/>
  <c r="HI35" i="1"/>
  <c r="HJ35" i="1"/>
  <c r="HK35" i="1"/>
  <c r="HL35" i="1"/>
  <c r="HM35" i="1"/>
  <c r="HN35" i="1"/>
  <c r="HO35" i="1"/>
  <c r="HP35" i="1"/>
  <c r="HQ35" i="1"/>
  <c r="HR35" i="1"/>
  <c r="HS35" i="1"/>
  <c r="HT35" i="1"/>
  <c r="HU35" i="1"/>
  <c r="HV35" i="1"/>
  <c r="HW35" i="1"/>
  <c r="HX35" i="1"/>
  <c r="HY35" i="1"/>
  <c r="HZ35" i="1"/>
  <c r="IA35" i="1"/>
  <c r="IB35" i="1"/>
  <c r="IC35" i="1"/>
  <c r="ID35" i="1"/>
  <c r="IE35" i="1"/>
  <c r="IF35" i="1"/>
  <c r="IG35" i="1"/>
  <c r="IH35" i="1"/>
  <c r="II35" i="1"/>
  <c r="IJ35" i="1"/>
  <c r="IK35" i="1"/>
  <c r="IL35" i="1"/>
  <c r="IM35" i="1"/>
  <c r="IN35" i="1"/>
  <c r="IO35" i="1"/>
  <c r="IP35" i="1"/>
  <c r="IQ35" i="1"/>
  <c r="IR35" i="1"/>
  <c r="IS35" i="1"/>
  <c r="IT35" i="1"/>
  <c r="IU35" i="1"/>
  <c r="IV35" i="1"/>
  <c r="IW35" i="1"/>
  <c r="IX35" i="1"/>
  <c r="IY35" i="1"/>
  <c r="IZ35" i="1"/>
  <c r="JA35" i="1"/>
  <c r="JB35" i="1"/>
  <c r="JC35" i="1"/>
  <c r="JD35" i="1"/>
  <c r="JE35" i="1"/>
  <c r="JF35" i="1"/>
  <c r="JG35" i="1"/>
  <c r="JH35" i="1"/>
  <c r="JI35" i="1"/>
  <c r="JJ35" i="1"/>
  <c r="JK35" i="1"/>
  <c r="JL35" i="1"/>
  <c r="JM35" i="1"/>
  <c r="JN35" i="1"/>
  <c r="JO35" i="1"/>
  <c r="JP35" i="1"/>
  <c r="JQ35" i="1"/>
  <c r="JR35" i="1"/>
  <c r="JS35" i="1"/>
  <c r="JT35" i="1"/>
  <c r="JU35" i="1"/>
  <c r="JV35" i="1"/>
  <c r="JW35" i="1"/>
  <c r="JX35" i="1"/>
  <c r="JY35" i="1"/>
  <c r="JZ35" i="1"/>
  <c r="KA35" i="1"/>
  <c r="KB35" i="1"/>
  <c r="KC35" i="1"/>
  <c r="KD35" i="1"/>
  <c r="KE35" i="1"/>
  <c r="KF35" i="1"/>
  <c r="KG35" i="1"/>
  <c r="KH35" i="1"/>
  <c r="KI35" i="1"/>
  <c r="KJ35" i="1"/>
  <c r="KK35" i="1"/>
  <c r="KL35" i="1"/>
  <c r="KM35" i="1"/>
  <c r="KN35" i="1"/>
  <c r="KO35" i="1"/>
  <c r="KP35" i="1"/>
  <c r="KQ35" i="1"/>
  <c r="KR35" i="1"/>
  <c r="KS35" i="1"/>
  <c r="KT35" i="1"/>
  <c r="KU35" i="1"/>
  <c r="KV35" i="1"/>
  <c r="KW35" i="1"/>
  <c r="KX35" i="1"/>
  <c r="KY35" i="1"/>
  <c r="KZ35" i="1"/>
  <c r="LA35" i="1"/>
  <c r="LB35" i="1"/>
  <c r="LC35" i="1"/>
  <c r="LD35" i="1"/>
  <c r="LE35" i="1"/>
  <c r="LF35" i="1"/>
  <c r="LG35" i="1"/>
  <c r="LH35" i="1"/>
  <c r="LI35" i="1"/>
  <c r="LJ35" i="1"/>
  <c r="LK35" i="1"/>
  <c r="LL35" i="1"/>
  <c r="LM35" i="1"/>
  <c r="LN35" i="1"/>
  <c r="LO35" i="1"/>
  <c r="LP35" i="1"/>
  <c r="LQ35" i="1"/>
  <c r="LR35" i="1"/>
  <c r="LS35" i="1"/>
  <c r="LT35" i="1"/>
  <c r="LU35" i="1"/>
  <c r="LV35" i="1"/>
  <c r="LW35" i="1"/>
  <c r="LX35" i="1"/>
  <c r="LY35" i="1"/>
  <c r="LZ35" i="1"/>
  <c r="MA35" i="1"/>
  <c r="MB35" i="1"/>
  <c r="MC35" i="1"/>
  <c r="MD35" i="1"/>
  <c r="ME35" i="1"/>
  <c r="MF35" i="1"/>
  <c r="MG35" i="1"/>
  <c r="MH35" i="1"/>
  <c r="MI35" i="1"/>
  <c r="MJ35" i="1"/>
  <c r="MK35" i="1"/>
  <c r="ML35" i="1"/>
  <c r="MM35" i="1"/>
  <c r="MN35" i="1"/>
  <c r="MO35" i="1"/>
  <c r="MP35" i="1"/>
  <c r="MQ35" i="1"/>
  <c r="MR35" i="1"/>
  <c r="MS35" i="1"/>
  <c r="MT35" i="1"/>
  <c r="MU35" i="1"/>
  <c r="MV35" i="1"/>
  <c r="MW35" i="1"/>
  <c r="MX35" i="1"/>
  <c r="MY35" i="1"/>
  <c r="MZ35" i="1"/>
  <c r="NA35" i="1"/>
  <c r="NB35" i="1"/>
  <c r="NC35" i="1"/>
  <c r="ND35" i="1"/>
  <c r="NE35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G36" i="1"/>
  <c r="BH36" i="1"/>
  <c r="BI36" i="1"/>
  <c r="BJ36" i="1"/>
  <c r="BK36" i="1"/>
  <c r="BL36" i="1"/>
  <c r="BM36" i="1"/>
  <c r="BN36" i="1"/>
  <c r="BO36" i="1"/>
  <c r="BP36" i="1"/>
  <c r="BQ36" i="1"/>
  <c r="BR36" i="1"/>
  <c r="BS36" i="1"/>
  <c r="BT36" i="1"/>
  <c r="BU36" i="1"/>
  <c r="BV36" i="1"/>
  <c r="BW36" i="1"/>
  <c r="BX36" i="1"/>
  <c r="BY36" i="1"/>
  <c r="BZ36" i="1"/>
  <c r="CA36" i="1"/>
  <c r="CB36" i="1"/>
  <c r="CC36" i="1"/>
  <c r="CD36" i="1"/>
  <c r="CE36" i="1"/>
  <c r="CF36" i="1"/>
  <c r="CG36" i="1"/>
  <c r="CH36" i="1"/>
  <c r="CI36" i="1"/>
  <c r="CJ36" i="1"/>
  <c r="CK36" i="1"/>
  <c r="CL36" i="1"/>
  <c r="CM36" i="1"/>
  <c r="CN36" i="1"/>
  <c r="CO36" i="1"/>
  <c r="CP36" i="1"/>
  <c r="CQ36" i="1"/>
  <c r="CR36" i="1"/>
  <c r="CS36" i="1"/>
  <c r="CT36" i="1"/>
  <c r="CU36" i="1"/>
  <c r="CV36" i="1"/>
  <c r="CW36" i="1"/>
  <c r="CX36" i="1"/>
  <c r="CY36" i="1"/>
  <c r="CZ36" i="1"/>
  <c r="DA36" i="1"/>
  <c r="DB36" i="1"/>
  <c r="DC36" i="1"/>
  <c r="DD36" i="1"/>
  <c r="DE36" i="1"/>
  <c r="DF36" i="1"/>
  <c r="DG36" i="1"/>
  <c r="DH36" i="1"/>
  <c r="DI36" i="1"/>
  <c r="DJ36" i="1"/>
  <c r="DK36" i="1"/>
  <c r="DL36" i="1"/>
  <c r="DM36" i="1"/>
  <c r="DN36" i="1"/>
  <c r="DO36" i="1"/>
  <c r="DP36" i="1"/>
  <c r="DQ36" i="1"/>
  <c r="DR36" i="1"/>
  <c r="DS36" i="1"/>
  <c r="DT36" i="1"/>
  <c r="DU36" i="1"/>
  <c r="DV36" i="1"/>
  <c r="DW36" i="1"/>
  <c r="DX36" i="1"/>
  <c r="DY36" i="1"/>
  <c r="DZ36" i="1"/>
  <c r="EA36" i="1"/>
  <c r="EB36" i="1"/>
  <c r="EC36" i="1"/>
  <c r="ED36" i="1"/>
  <c r="EE36" i="1"/>
  <c r="EF36" i="1"/>
  <c r="EG36" i="1"/>
  <c r="EH36" i="1"/>
  <c r="EI36" i="1"/>
  <c r="EJ36" i="1"/>
  <c r="EK36" i="1"/>
  <c r="EL36" i="1"/>
  <c r="EM36" i="1"/>
  <c r="EN36" i="1"/>
  <c r="EO36" i="1"/>
  <c r="EP36" i="1"/>
  <c r="EQ36" i="1"/>
  <c r="ER36" i="1"/>
  <c r="ES36" i="1"/>
  <c r="ET36" i="1"/>
  <c r="EU36" i="1"/>
  <c r="EV36" i="1"/>
  <c r="EW36" i="1"/>
  <c r="EX36" i="1"/>
  <c r="EY36" i="1"/>
  <c r="EZ36" i="1"/>
  <c r="FA36" i="1"/>
  <c r="FB36" i="1"/>
  <c r="FC36" i="1"/>
  <c r="FD36" i="1"/>
  <c r="FE36" i="1"/>
  <c r="FF36" i="1"/>
  <c r="FG36" i="1"/>
  <c r="FH36" i="1"/>
  <c r="FI36" i="1"/>
  <c r="FJ36" i="1"/>
  <c r="FK36" i="1"/>
  <c r="FL36" i="1"/>
  <c r="FM36" i="1"/>
  <c r="FN36" i="1"/>
  <c r="FO36" i="1"/>
  <c r="FP36" i="1"/>
  <c r="FQ36" i="1"/>
  <c r="FR36" i="1"/>
  <c r="FS36" i="1"/>
  <c r="FT36" i="1"/>
  <c r="FU36" i="1"/>
  <c r="FV36" i="1"/>
  <c r="FW36" i="1"/>
  <c r="FX36" i="1"/>
  <c r="FY36" i="1"/>
  <c r="FZ36" i="1"/>
  <c r="GA36" i="1"/>
  <c r="GB36" i="1"/>
  <c r="GC36" i="1"/>
  <c r="GD36" i="1"/>
  <c r="GE36" i="1"/>
  <c r="GF36" i="1"/>
  <c r="GG36" i="1"/>
  <c r="GH36" i="1"/>
  <c r="GI36" i="1"/>
  <c r="GJ36" i="1"/>
  <c r="GK36" i="1"/>
  <c r="GL36" i="1"/>
  <c r="GM36" i="1"/>
  <c r="GN36" i="1"/>
  <c r="GO36" i="1"/>
  <c r="GP36" i="1"/>
  <c r="GQ36" i="1"/>
  <c r="GR36" i="1"/>
  <c r="GS36" i="1"/>
  <c r="GT36" i="1"/>
  <c r="GU36" i="1"/>
  <c r="GV36" i="1"/>
  <c r="GW36" i="1"/>
  <c r="GX36" i="1"/>
  <c r="GY36" i="1"/>
  <c r="GZ36" i="1"/>
  <c r="HA36" i="1"/>
  <c r="HB36" i="1"/>
  <c r="HC36" i="1"/>
  <c r="HD36" i="1"/>
  <c r="HE36" i="1"/>
  <c r="HF36" i="1"/>
  <c r="HG36" i="1"/>
  <c r="HH36" i="1"/>
  <c r="HI36" i="1"/>
  <c r="HJ36" i="1"/>
  <c r="HK36" i="1"/>
  <c r="HL36" i="1"/>
  <c r="HM36" i="1"/>
  <c r="HN36" i="1"/>
  <c r="HO36" i="1"/>
  <c r="HP36" i="1"/>
  <c r="HQ36" i="1"/>
  <c r="HR36" i="1"/>
  <c r="HS36" i="1"/>
  <c r="HT36" i="1"/>
  <c r="HU36" i="1"/>
  <c r="HV36" i="1"/>
  <c r="HW36" i="1"/>
  <c r="HX36" i="1"/>
  <c r="HY36" i="1"/>
  <c r="HZ36" i="1"/>
  <c r="IA36" i="1"/>
  <c r="IB36" i="1"/>
  <c r="IC36" i="1"/>
  <c r="ID36" i="1"/>
  <c r="IE36" i="1"/>
  <c r="IF36" i="1"/>
  <c r="IG36" i="1"/>
  <c r="IH36" i="1"/>
  <c r="II36" i="1"/>
  <c r="IJ36" i="1"/>
  <c r="IK36" i="1"/>
  <c r="IL36" i="1"/>
  <c r="IM36" i="1"/>
  <c r="IN36" i="1"/>
  <c r="IO36" i="1"/>
  <c r="IP36" i="1"/>
  <c r="IQ36" i="1"/>
  <c r="IR36" i="1"/>
  <c r="IS36" i="1"/>
  <c r="IT36" i="1"/>
  <c r="IU36" i="1"/>
  <c r="IV36" i="1"/>
  <c r="IW36" i="1"/>
  <c r="IX36" i="1"/>
  <c r="IY36" i="1"/>
  <c r="IZ36" i="1"/>
  <c r="JA36" i="1"/>
  <c r="JB36" i="1"/>
  <c r="JC36" i="1"/>
  <c r="JD36" i="1"/>
  <c r="JE36" i="1"/>
  <c r="JF36" i="1"/>
  <c r="JG36" i="1"/>
  <c r="JH36" i="1"/>
  <c r="JI36" i="1"/>
  <c r="JJ36" i="1"/>
  <c r="JK36" i="1"/>
  <c r="JL36" i="1"/>
  <c r="JM36" i="1"/>
  <c r="JN36" i="1"/>
  <c r="JO36" i="1"/>
  <c r="JP36" i="1"/>
  <c r="JQ36" i="1"/>
  <c r="JR36" i="1"/>
  <c r="JS36" i="1"/>
  <c r="JT36" i="1"/>
  <c r="JU36" i="1"/>
  <c r="JV36" i="1"/>
  <c r="JW36" i="1"/>
  <c r="JX36" i="1"/>
  <c r="JY36" i="1"/>
  <c r="JZ36" i="1"/>
  <c r="KA36" i="1"/>
  <c r="KB36" i="1"/>
  <c r="KC36" i="1"/>
  <c r="KD36" i="1"/>
  <c r="KE36" i="1"/>
  <c r="KF36" i="1"/>
  <c r="KG36" i="1"/>
  <c r="KH36" i="1"/>
  <c r="KI36" i="1"/>
  <c r="KJ36" i="1"/>
  <c r="KK36" i="1"/>
  <c r="KL36" i="1"/>
  <c r="KM36" i="1"/>
  <c r="KN36" i="1"/>
  <c r="KO36" i="1"/>
  <c r="KP36" i="1"/>
  <c r="KQ36" i="1"/>
  <c r="KR36" i="1"/>
  <c r="KS36" i="1"/>
  <c r="KT36" i="1"/>
  <c r="KU36" i="1"/>
  <c r="KV36" i="1"/>
  <c r="KW36" i="1"/>
  <c r="KX36" i="1"/>
  <c r="KY36" i="1"/>
  <c r="KZ36" i="1"/>
  <c r="LA36" i="1"/>
  <c r="LB36" i="1"/>
  <c r="LC36" i="1"/>
  <c r="LD36" i="1"/>
  <c r="LE36" i="1"/>
  <c r="LF36" i="1"/>
  <c r="LG36" i="1"/>
  <c r="LH36" i="1"/>
  <c r="LI36" i="1"/>
  <c r="LJ36" i="1"/>
  <c r="LK36" i="1"/>
  <c r="LL36" i="1"/>
  <c r="LM36" i="1"/>
  <c r="LN36" i="1"/>
  <c r="LO36" i="1"/>
  <c r="LP36" i="1"/>
  <c r="LQ36" i="1"/>
  <c r="LR36" i="1"/>
  <c r="LS36" i="1"/>
  <c r="LT36" i="1"/>
  <c r="LU36" i="1"/>
  <c r="LV36" i="1"/>
  <c r="LW36" i="1"/>
  <c r="LX36" i="1"/>
  <c r="LY36" i="1"/>
  <c r="LZ36" i="1"/>
  <c r="MA36" i="1"/>
  <c r="MB36" i="1"/>
  <c r="MC36" i="1"/>
  <c r="ME36" i="1"/>
  <c r="MF36" i="1"/>
  <c r="MG36" i="1"/>
  <c r="MH36" i="1"/>
  <c r="MI36" i="1"/>
  <c r="MJ36" i="1"/>
  <c r="MK36" i="1"/>
  <c r="ML36" i="1"/>
  <c r="MM36" i="1"/>
  <c r="MN36" i="1"/>
  <c r="MO36" i="1"/>
  <c r="MP36" i="1"/>
  <c r="MQ36" i="1"/>
  <c r="MR36" i="1"/>
  <c r="MS36" i="1"/>
  <c r="MT36" i="1"/>
  <c r="MU36" i="1"/>
  <c r="MV36" i="1"/>
  <c r="MW36" i="1"/>
  <c r="MX36" i="1"/>
  <c r="MY36" i="1"/>
  <c r="MZ36" i="1"/>
  <c r="NA36" i="1"/>
  <c r="NB36" i="1"/>
  <c r="NC36" i="1"/>
  <c r="ND36" i="1"/>
  <c r="NE36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G37" i="1"/>
  <c r="BH37" i="1"/>
  <c r="BI37" i="1"/>
  <c r="BJ37" i="1"/>
  <c r="BK37" i="1"/>
  <c r="BL37" i="1"/>
  <c r="BM37" i="1"/>
  <c r="BN37" i="1"/>
  <c r="BO37" i="1"/>
  <c r="BP37" i="1"/>
  <c r="BQ37" i="1"/>
  <c r="BR37" i="1"/>
  <c r="BS37" i="1"/>
  <c r="BT37" i="1"/>
  <c r="BU37" i="1"/>
  <c r="BV37" i="1"/>
  <c r="BW37" i="1"/>
  <c r="BX37" i="1"/>
  <c r="BY37" i="1"/>
  <c r="BZ37" i="1"/>
  <c r="CA37" i="1"/>
  <c r="CB37" i="1"/>
  <c r="CC37" i="1"/>
  <c r="CD37" i="1"/>
  <c r="CE37" i="1"/>
  <c r="CF37" i="1"/>
  <c r="CG37" i="1"/>
  <c r="CH37" i="1"/>
  <c r="CI37" i="1"/>
  <c r="CJ37" i="1"/>
  <c r="CK37" i="1"/>
  <c r="CL37" i="1"/>
  <c r="CM37" i="1"/>
  <c r="CN37" i="1"/>
  <c r="CO37" i="1"/>
  <c r="CP37" i="1"/>
  <c r="CQ37" i="1"/>
  <c r="CR37" i="1"/>
  <c r="CS37" i="1"/>
  <c r="CT37" i="1"/>
  <c r="CU37" i="1"/>
  <c r="CV37" i="1"/>
  <c r="CW37" i="1"/>
  <c r="CX37" i="1"/>
  <c r="CY37" i="1"/>
  <c r="CZ37" i="1"/>
  <c r="DA37" i="1"/>
  <c r="DB37" i="1"/>
  <c r="DC37" i="1"/>
  <c r="DD37" i="1"/>
  <c r="DE37" i="1"/>
  <c r="DF37" i="1"/>
  <c r="DG37" i="1"/>
  <c r="DH37" i="1"/>
  <c r="DI37" i="1"/>
  <c r="DJ37" i="1"/>
  <c r="DK37" i="1"/>
  <c r="DL37" i="1"/>
  <c r="DM37" i="1"/>
  <c r="DN37" i="1"/>
  <c r="DO37" i="1"/>
  <c r="DP37" i="1"/>
  <c r="DQ37" i="1"/>
  <c r="DR37" i="1"/>
  <c r="DS37" i="1"/>
  <c r="DT37" i="1"/>
  <c r="DU37" i="1"/>
  <c r="DV37" i="1"/>
  <c r="DW37" i="1"/>
  <c r="DX37" i="1"/>
  <c r="DY37" i="1"/>
  <c r="DZ37" i="1"/>
  <c r="EA37" i="1"/>
  <c r="EB37" i="1"/>
  <c r="EC37" i="1"/>
  <c r="ED37" i="1"/>
  <c r="EE37" i="1"/>
  <c r="EF37" i="1"/>
  <c r="EG37" i="1"/>
  <c r="EH37" i="1"/>
  <c r="EI37" i="1"/>
  <c r="EJ37" i="1"/>
  <c r="EK37" i="1"/>
  <c r="EL37" i="1"/>
  <c r="EM37" i="1"/>
  <c r="EN37" i="1"/>
  <c r="EO37" i="1"/>
  <c r="EP37" i="1"/>
  <c r="EQ37" i="1"/>
  <c r="ER37" i="1"/>
  <c r="ES37" i="1"/>
  <c r="ET37" i="1"/>
  <c r="EU37" i="1"/>
  <c r="EV37" i="1"/>
  <c r="EW37" i="1"/>
  <c r="EX37" i="1"/>
  <c r="EY37" i="1"/>
  <c r="EZ37" i="1"/>
  <c r="FA37" i="1"/>
  <c r="FB37" i="1"/>
  <c r="FC37" i="1"/>
  <c r="FD37" i="1"/>
  <c r="FE37" i="1"/>
  <c r="FF37" i="1"/>
  <c r="FG37" i="1"/>
  <c r="FH37" i="1"/>
  <c r="FI37" i="1"/>
  <c r="FJ37" i="1"/>
  <c r="FK37" i="1"/>
  <c r="FL37" i="1"/>
  <c r="FM37" i="1"/>
  <c r="FN37" i="1"/>
  <c r="FO37" i="1"/>
  <c r="FP37" i="1"/>
  <c r="FQ37" i="1"/>
  <c r="FR37" i="1"/>
  <c r="FS37" i="1"/>
  <c r="FT37" i="1"/>
  <c r="FU37" i="1"/>
  <c r="FV37" i="1"/>
  <c r="FW37" i="1"/>
  <c r="FX37" i="1"/>
  <c r="FY37" i="1"/>
  <c r="FZ37" i="1"/>
  <c r="GA37" i="1"/>
  <c r="GB37" i="1"/>
  <c r="GC37" i="1"/>
  <c r="GD37" i="1"/>
  <c r="GE37" i="1"/>
  <c r="GF37" i="1"/>
  <c r="GG37" i="1"/>
  <c r="GH37" i="1"/>
  <c r="GI37" i="1"/>
  <c r="GJ37" i="1"/>
  <c r="GK37" i="1"/>
  <c r="GL37" i="1"/>
  <c r="GM37" i="1"/>
  <c r="GN37" i="1"/>
  <c r="GO37" i="1"/>
  <c r="GP37" i="1"/>
  <c r="GQ37" i="1"/>
  <c r="GR37" i="1"/>
  <c r="GS37" i="1"/>
  <c r="GT37" i="1"/>
  <c r="GU37" i="1"/>
  <c r="GV37" i="1"/>
  <c r="GW37" i="1"/>
  <c r="GX37" i="1"/>
  <c r="GY37" i="1"/>
  <c r="GZ37" i="1"/>
  <c r="HA37" i="1"/>
  <c r="HB37" i="1"/>
  <c r="HC37" i="1"/>
  <c r="HD37" i="1"/>
  <c r="HE37" i="1"/>
  <c r="HF37" i="1"/>
  <c r="HG37" i="1"/>
  <c r="HH37" i="1"/>
  <c r="HI37" i="1"/>
  <c r="HJ37" i="1"/>
  <c r="HK37" i="1"/>
  <c r="HL37" i="1"/>
  <c r="HM37" i="1"/>
  <c r="HO37" i="1"/>
  <c r="HP37" i="1"/>
  <c r="HQ37" i="1"/>
  <c r="HR37" i="1"/>
  <c r="HS37" i="1"/>
  <c r="HT37" i="1"/>
  <c r="HU37" i="1"/>
  <c r="HV37" i="1"/>
  <c r="HW37" i="1"/>
  <c r="HX37" i="1"/>
  <c r="HY37" i="1"/>
  <c r="HZ37" i="1"/>
  <c r="IA37" i="1"/>
  <c r="IB37" i="1"/>
  <c r="IC37" i="1"/>
  <c r="ID37" i="1"/>
  <c r="IE37" i="1"/>
  <c r="IF37" i="1"/>
  <c r="IG37" i="1"/>
  <c r="IH37" i="1"/>
  <c r="II37" i="1"/>
  <c r="IJ37" i="1"/>
  <c r="IK37" i="1"/>
  <c r="IL37" i="1"/>
  <c r="IM37" i="1"/>
  <c r="IN37" i="1"/>
  <c r="IO37" i="1"/>
  <c r="IP37" i="1"/>
  <c r="IQ37" i="1"/>
  <c r="IR37" i="1"/>
  <c r="IS37" i="1"/>
  <c r="IT37" i="1"/>
  <c r="IU37" i="1"/>
  <c r="IV37" i="1"/>
  <c r="IW37" i="1"/>
  <c r="IX37" i="1"/>
  <c r="IY37" i="1"/>
  <c r="IZ37" i="1"/>
  <c r="JA37" i="1"/>
  <c r="JB37" i="1"/>
  <c r="JC37" i="1"/>
  <c r="JD37" i="1"/>
  <c r="JE37" i="1"/>
  <c r="JF37" i="1"/>
  <c r="JG37" i="1"/>
  <c r="JH37" i="1"/>
  <c r="JI37" i="1"/>
  <c r="JJ37" i="1"/>
  <c r="JK37" i="1"/>
  <c r="JL37" i="1"/>
  <c r="JM37" i="1"/>
  <c r="JN37" i="1"/>
  <c r="JO37" i="1"/>
  <c r="JP37" i="1"/>
  <c r="JQ37" i="1"/>
  <c r="JR37" i="1"/>
  <c r="JS37" i="1"/>
  <c r="JT37" i="1"/>
  <c r="JU37" i="1"/>
  <c r="JV37" i="1"/>
  <c r="JW37" i="1"/>
  <c r="JX37" i="1"/>
  <c r="JY37" i="1"/>
  <c r="JZ37" i="1"/>
  <c r="KA37" i="1"/>
  <c r="KB37" i="1"/>
  <c r="KC37" i="1"/>
  <c r="KD37" i="1"/>
  <c r="KE37" i="1"/>
  <c r="KF37" i="1"/>
  <c r="KG37" i="1"/>
  <c r="KH37" i="1"/>
  <c r="KI37" i="1"/>
  <c r="KJ37" i="1"/>
  <c r="KK37" i="1"/>
  <c r="KL37" i="1"/>
  <c r="KM37" i="1"/>
  <c r="KN37" i="1"/>
  <c r="KO37" i="1"/>
  <c r="KP37" i="1"/>
  <c r="KQ37" i="1"/>
  <c r="KR37" i="1"/>
  <c r="KS37" i="1"/>
  <c r="KT37" i="1"/>
  <c r="KU37" i="1"/>
  <c r="KV37" i="1"/>
  <c r="KW37" i="1"/>
  <c r="KX37" i="1"/>
  <c r="KY37" i="1"/>
  <c r="KZ37" i="1"/>
  <c r="LA37" i="1"/>
  <c r="LB37" i="1"/>
  <c r="LC37" i="1"/>
  <c r="LD37" i="1"/>
  <c r="LE37" i="1"/>
  <c r="LF37" i="1"/>
  <c r="LG37" i="1"/>
  <c r="LH37" i="1"/>
  <c r="LI37" i="1"/>
  <c r="LJ37" i="1"/>
  <c r="LK37" i="1"/>
  <c r="LL37" i="1"/>
  <c r="LM37" i="1"/>
  <c r="LN37" i="1"/>
  <c r="LO37" i="1"/>
  <c r="LP37" i="1"/>
  <c r="LQ37" i="1"/>
  <c r="LR37" i="1"/>
  <c r="LS37" i="1"/>
  <c r="LT37" i="1"/>
  <c r="LU37" i="1"/>
  <c r="LV37" i="1"/>
  <c r="LW37" i="1"/>
  <c r="LX37" i="1"/>
  <c r="LY37" i="1"/>
  <c r="LZ37" i="1"/>
  <c r="MA37" i="1"/>
  <c r="MB37" i="1"/>
  <c r="MC37" i="1"/>
  <c r="MD37" i="1"/>
  <c r="ME37" i="1"/>
  <c r="MF37" i="1"/>
  <c r="MG37" i="1"/>
  <c r="MH37" i="1"/>
  <c r="MI37" i="1"/>
  <c r="MJ37" i="1"/>
  <c r="MK37" i="1"/>
  <c r="ML37" i="1"/>
  <c r="MM37" i="1"/>
  <c r="MN37" i="1"/>
  <c r="MO37" i="1"/>
  <c r="MP37" i="1"/>
  <c r="MQ37" i="1"/>
  <c r="MR37" i="1"/>
  <c r="MS37" i="1"/>
  <c r="MT37" i="1"/>
  <c r="MU37" i="1"/>
  <c r="MV37" i="1"/>
  <c r="MW37" i="1"/>
  <c r="MX37" i="1"/>
  <c r="MY37" i="1"/>
  <c r="MZ37" i="1"/>
  <c r="NA37" i="1"/>
  <c r="NB37" i="1"/>
  <c r="NC37" i="1"/>
  <c r="ND37" i="1"/>
  <c r="NE37" i="1"/>
  <c r="F39" i="1" l="1"/>
  <c r="E39" i="1"/>
  <c r="K10" i="3"/>
  <c r="L10" i="3" s="1"/>
  <c r="D5" i="1" s="1"/>
  <c r="K36" i="3"/>
  <c r="L36" i="3" s="1"/>
  <c r="D31" i="1" s="1"/>
  <c r="K35" i="3"/>
  <c r="K34" i="3"/>
  <c r="K26" i="3"/>
  <c r="K25" i="3"/>
  <c r="L25" i="3" s="1"/>
  <c r="D20" i="1" s="1"/>
  <c r="K23" i="3"/>
  <c r="K22" i="3"/>
  <c r="K13" i="3"/>
  <c r="L13" i="3" s="1"/>
  <c r="D8" i="1" s="1"/>
  <c r="K12" i="3"/>
  <c r="L12" i="3" s="1"/>
  <c r="D7" i="1" s="1"/>
  <c r="K11" i="3"/>
  <c r="K32" i="3"/>
  <c r="L32" i="3" s="1"/>
  <c r="D27" i="1" s="1"/>
  <c r="K31" i="3"/>
  <c r="K33" i="3"/>
  <c r="K37" i="3"/>
  <c r="K21" i="3"/>
  <c r="K19" i="3"/>
  <c r="K15" i="3"/>
  <c r="K20" i="3"/>
  <c r="K17" i="3"/>
  <c r="L17" i="3" s="1"/>
  <c r="D12" i="1" s="1"/>
  <c r="K16" i="3"/>
  <c r="K29" i="3"/>
  <c r="K18" i="3"/>
  <c r="K28" i="3"/>
  <c r="L28" i="3" s="1"/>
  <c r="D23" i="1" s="1"/>
  <c r="K27" i="3"/>
  <c r="K24" i="3"/>
  <c r="K30" i="3"/>
  <c r="K14" i="3"/>
  <c r="L14" i="3" s="1"/>
  <c r="D9" i="1" s="1"/>
  <c r="L26" i="3" l="1"/>
  <c r="D21" i="1" s="1"/>
  <c r="L21" i="3"/>
  <c r="D16" i="1" s="1"/>
  <c r="L23" i="3"/>
  <c r="D18" i="1" s="1"/>
  <c r="L34" i="3"/>
  <c r="D29" i="1" s="1"/>
  <c r="L11" i="3"/>
  <c r="D6" i="1" s="1"/>
  <c r="L15" i="3"/>
  <c r="D10" i="1" s="1"/>
  <c r="L16" i="3"/>
  <c r="D11" i="1" s="1"/>
  <c r="L31" i="3"/>
  <c r="D26" i="1" s="1"/>
  <c r="L33" i="3"/>
  <c r="D28" i="1" s="1"/>
  <c r="L18" i="3"/>
  <c r="D13" i="1" s="1"/>
  <c r="L20" i="3"/>
  <c r="D15" i="1" s="1"/>
  <c r="L22" i="3"/>
  <c r="D17" i="1" s="1"/>
  <c r="L24" i="3"/>
  <c r="D19" i="1" s="1"/>
  <c r="L27" i="3"/>
  <c r="D22" i="1" s="1"/>
  <c r="L29" i="3"/>
  <c r="D24" i="1" s="1"/>
  <c r="L35" i="3"/>
  <c r="D30" i="1" s="1"/>
  <c r="L37" i="3"/>
  <c r="D32" i="1" s="1"/>
  <c r="L30" i="3"/>
  <c r="D25" i="1" s="1"/>
  <c r="L19" i="3"/>
  <c r="D14" i="1" s="1"/>
</calcChain>
</file>

<file path=xl/comments1.xml><?xml version="1.0" encoding="utf-8"?>
<comments xmlns="http://schemas.openxmlformats.org/spreadsheetml/2006/main">
  <authors>
    <author>JIM</author>
  </authors>
  <commentList>
    <comment ref="JF9" authorId="0" shapeId="0">
      <text>
        <r>
          <rPr>
            <b/>
            <sz val="9"/>
            <color indexed="81"/>
            <rFont val="Tahoma"/>
            <family val="2"/>
          </rPr>
          <t>CONGE NAISSANCE</t>
        </r>
      </text>
    </comment>
  </commentList>
</comments>
</file>

<file path=xl/sharedStrings.xml><?xml version="1.0" encoding="utf-8"?>
<sst xmlns="http://schemas.openxmlformats.org/spreadsheetml/2006/main" count="6234" uniqueCount="151">
  <si>
    <t>Liste</t>
  </si>
  <si>
    <t>Si la veille   ==&gt;</t>
  </si>
  <si>
    <t>Le lendemain   ==&gt;</t>
  </si>
  <si>
    <t>NOMS DEFINIS</t>
  </si>
  <si>
    <t>J</t>
  </si>
  <si>
    <t>N</t>
  </si>
  <si>
    <t>Ran</t>
  </si>
  <si>
    <t>JS</t>
  </si>
  <si>
    <t>NS</t>
  </si>
  <si>
    <t>CP</t>
  </si>
  <si>
    <t>Mal</t>
  </si>
  <si>
    <t>lundi</t>
  </si>
  <si>
    <t>mardi</t>
  </si>
  <si>
    <t>mercredi</t>
  </si>
  <si>
    <t>jeudi</t>
  </si>
  <si>
    <t>vendredi</t>
  </si>
  <si>
    <t>samedi</t>
  </si>
  <si>
    <t>dimanche</t>
  </si>
  <si>
    <t>JOUR</t>
  </si>
  <si>
    <t>NUIT</t>
  </si>
  <si>
    <t>Maladie</t>
  </si>
  <si>
    <t>Repos apres nuit</t>
  </si>
  <si>
    <t>congé_statut</t>
  </si>
  <si>
    <t>Congé _payé</t>
  </si>
  <si>
    <t>JD</t>
  </si>
  <si>
    <t>repos</t>
  </si>
  <si>
    <t>CS</t>
  </si>
  <si>
    <t>RAN</t>
  </si>
  <si>
    <t>ML</t>
  </si>
  <si>
    <t>R</t>
  </si>
  <si>
    <t>Ml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</si>
  <si>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</si>
  <si>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</si>
  <si>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</si>
  <si>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</si>
  <si>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</si>
  <si>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</si>
  <si>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</si>
  <si>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</si>
  <si>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NOVEMBRE</t>
  </si>
  <si>
    <t>DECEMBRE</t>
  </si>
  <si>
    <t>SEPTEMBRE</t>
  </si>
  <si>
    <t>OCTOBRE</t>
  </si>
  <si>
    <t>RESTANT</t>
  </si>
  <si>
    <t>jd</t>
  </si>
  <si>
    <t>ml</t>
  </si>
  <si>
    <t>js</t>
  </si>
  <si>
    <t>ns</t>
  </si>
  <si>
    <t>Rec</t>
  </si>
  <si>
    <t>rec</t>
  </si>
  <si>
    <t>cs</t>
  </si>
  <si>
    <t>AIG</t>
  </si>
  <si>
    <t>cp</t>
  </si>
  <si>
    <t>compteur</t>
  </si>
  <si>
    <t>LEGENDE CODE COULEUR</t>
  </si>
  <si>
    <t>DE JOURNEE 8H /20H</t>
  </si>
  <si>
    <t>DE NUIT 20H / 8H</t>
  </si>
  <si>
    <t>JD 8H / 20H</t>
  </si>
  <si>
    <t>CONGE PAYE</t>
  </si>
  <si>
    <t>aig</t>
  </si>
  <si>
    <t>MALADIE</t>
  </si>
  <si>
    <t>NUIT SUPPLEMENTAIRE</t>
  </si>
  <si>
    <t>JOUR SUPPLEMENTAIRE</t>
  </si>
  <si>
    <t>J SUPP</t>
  </si>
  <si>
    <t>N sUPP</t>
  </si>
  <si>
    <t>JD A FAIRE</t>
  </si>
  <si>
    <t>1 JD sera défalqué l'année suivante</t>
  </si>
  <si>
    <t>1 JD sera rajouté l'année suivante</t>
  </si>
  <si>
    <t>CONGE STATUT</t>
  </si>
  <si>
    <t>REUNION SYNDICALE</t>
  </si>
  <si>
    <t>semaine n°1</t>
  </si>
  <si>
    <t>semaine n°2</t>
  </si>
  <si>
    <t>semaine n°3</t>
  </si>
  <si>
    <t>semaine n°4</t>
  </si>
  <si>
    <t>semaine n°5</t>
  </si>
  <si>
    <t>semaine n°6</t>
  </si>
  <si>
    <t>semaine n°7</t>
  </si>
  <si>
    <t>semaine n°8</t>
  </si>
  <si>
    <t>semaine n°9</t>
  </si>
  <si>
    <t>semaine n°10</t>
  </si>
  <si>
    <t>semaine n°11</t>
  </si>
  <si>
    <t>semaine n°12</t>
  </si>
  <si>
    <t>semaine n°13</t>
  </si>
  <si>
    <t>semaine n°14</t>
  </si>
  <si>
    <t>semaine n°15</t>
  </si>
  <si>
    <t>semaine n°16</t>
  </si>
  <si>
    <t>semaine n°17</t>
  </si>
  <si>
    <t>semaine n°18</t>
  </si>
  <si>
    <t>semaine n°19</t>
  </si>
  <si>
    <t>semaine n°20</t>
  </si>
  <si>
    <t>semaine n°21</t>
  </si>
  <si>
    <t>semaine n°22</t>
  </si>
  <si>
    <t>semaine n°23</t>
  </si>
  <si>
    <t>semaine n°24</t>
  </si>
  <si>
    <t>semaine n°25</t>
  </si>
  <si>
    <t>semaine n°26</t>
  </si>
  <si>
    <t>semaine n°27</t>
  </si>
  <si>
    <t>semaine n°28</t>
  </si>
  <si>
    <t>semaine n°29</t>
  </si>
  <si>
    <t>semaine n°30</t>
  </si>
  <si>
    <t>semaine n°31</t>
  </si>
  <si>
    <t>semaine n°32</t>
  </si>
  <si>
    <t>semaine n°33</t>
  </si>
  <si>
    <t>semaine n°34</t>
  </si>
  <si>
    <t>semaine n°35</t>
  </si>
  <si>
    <t>semaine n°36</t>
  </si>
  <si>
    <t>semaine n°37</t>
  </si>
  <si>
    <t>semaine n°38</t>
  </si>
  <si>
    <t>semaine n°39</t>
  </si>
  <si>
    <t>semaine n°40</t>
  </si>
  <si>
    <t>semaine n°41</t>
  </si>
  <si>
    <t>semaine n°42</t>
  </si>
  <si>
    <t>semaine n°43</t>
  </si>
  <si>
    <t>semaine n°44</t>
  </si>
  <si>
    <t>semaine n°45</t>
  </si>
  <si>
    <t>semaine n°46</t>
  </si>
  <si>
    <t>semaine n°47</t>
  </si>
  <si>
    <t>semaine n°48</t>
  </si>
  <si>
    <t>semaine n°49</t>
  </si>
  <si>
    <t>semaine n°50</t>
  </si>
  <si>
    <t>semaine n°51</t>
  </si>
  <si>
    <t>semaine n°52</t>
  </si>
  <si>
    <t>j</t>
  </si>
  <si>
    <t>numéro 1</t>
  </si>
  <si>
    <t>numéro 2</t>
  </si>
  <si>
    <t>numéro 3</t>
  </si>
  <si>
    <t>numéro 4</t>
  </si>
  <si>
    <t>numéro 5</t>
  </si>
  <si>
    <t>numéro 6</t>
  </si>
  <si>
    <t>numéro 7</t>
  </si>
  <si>
    <t>numéro 8</t>
  </si>
  <si>
    <t>numéro 9</t>
  </si>
  <si>
    <t>numéro 10</t>
  </si>
  <si>
    <t>numéro 11</t>
  </si>
  <si>
    <t>numéro 12</t>
  </si>
  <si>
    <t>numéro 13</t>
  </si>
  <si>
    <t>numéro 14</t>
  </si>
  <si>
    <t>numéro 15</t>
  </si>
  <si>
    <t>numéro 16</t>
  </si>
  <si>
    <t>numéro 17</t>
  </si>
  <si>
    <t>numéro 18</t>
  </si>
  <si>
    <t>numéro 19</t>
  </si>
  <si>
    <t>numéro 20</t>
  </si>
  <si>
    <t>numéro 21</t>
  </si>
  <si>
    <t>numéro 22</t>
  </si>
  <si>
    <t>numéro 23</t>
  </si>
  <si>
    <t>numéro 24</t>
  </si>
  <si>
    <t>numéro 25</t>
  </si>
  <si>
    <t>numéro 26</t>
  </si>
  <si>
    <t>numéro 27</t>
  </si>
  <si>
    <t>numéro 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</si>
</sst>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;@"/>
    <numFmt numFmtId="165" formatCode=";;;"/>
  </numFmts>
  <fonts count="26" x14ac:knownFonts="1">
    <font>
      <sz val="12"/>
      <color theme="1"/>
      <name val="MS Sans Serif"/>
      <family val="2"/>
    </font>
    <font>
      <b/>
      <sz val="12"/>
      <color rgb="FF00B050"/>
      <name val="MS Sans Serif"/>
      <family val="2"/>
    </font>
    <font>
      <sz val="8"/>
      <color theme="1"/>
      <name val="MS Sans Serif"/>
      <family val="2"/>
    </font>
    <font>
      <sz val="10"/>
      <color theme="1"/>
      <name val="Aharoni"/>
      <charset val="177"/>
    </font>
    <font>
      <b/>
      <sz val="10"/>
      <color theme="1"/>
      <name val="Aharoni"/>
      <charset val="177"/>
    </font>
    <font>
      <b/>
      <sz val="10"/>
      <color rgb="FFFF0000"/>
      <name val="Aharoni"/>
      <charset val="177"/>
    </font>
    <font>
      <sz val="6"/>
      <color theme="1"/>
      <name val="MS Sans Serif"/>
      <family val="2"/>
    </font>
    <font>
      <sz val="12"/>
      <name val="MS Sans Serif"/>
      <family val="2"/>
    </font>
    <font>
      <sz val="10"/>
      <name val="Arial"/>
      <family val="2"/>
    </font>
    <font>
      <b/>
      <sz val="12"/>
      <color theme="1"/>
      <name val="MS Sans Serif"/>
      <family val="2"/>
    </font>
    <font>
      <b/>
      <sz val="9"/>
      <color theme="1"/>
      <name val="MS Sans Serif"/>
    </font>
    <font>
      <sz val="9"/>
      <color theme="1"/>
      <name val="MS Sans Serif"/>
      <family val="2"/>
    </font>
    <font>
      <b/>
      <sz val="12"/>
      <color theme="1"/>
      <name val="MS Sans Serif"/>
    </font>
    <font>
      <b/>
      <sz val="12"/>
      <color theme="0"/>
      <name val="MS Sans Serif"/>
    </font>
    <font>
      <b/>
      <sz val="9"/>
      <color indexed="81"/>
      <name val="Tahoma"/>
      <family val="2"/>
    </font>
    <font>
      <b/>
      <sz val="16"/>
      <color theme="1"/>
      <name val="MS Sans Serif"/>
      <family val="2"/>
    </font>
    <font>
      <b/>
      <sz val="12"/>
      <color rgb="FFFF0000"/>
      <name val="MS Sans Serif"/>
    </font>
    <font>
      <sz val="8"/>
      <color theme="1"/>
      <name val="Arial Rounded MT Bold"/>
      <family val="2"/>
    </font>
    <font>
      <sz val="12"/>
      <color theme="0"/>
      <name val="MS Sans Serif"/>
      <family val="2"/>
    </font>
    <font>
      <b/>
      <sz val="36"/>
      <color theme="1"/>
      <name val="MS Sans Serif"/>
      <family val="2"/>
    </font>
    <font>
      <b/>
      <sz val="16"/>
      <color theme="0"/>
      <name val="MS Sans Serif"/>
    </font>
    <font>
      <b/>
      <sz val="18"/>
      <color rgb="FFFF0000"/>
      <name val="MS Sans Serif"/>
    </font>
    <font>
      <b/>
      <sz val="8"/>
      <color theme="1"/>
      <name val="MS Sans Serif"/>
    </font>
    <font>
      <b/>
      <sz val="24"/>
      <color theme="1"/>
      <name val="MS Sans Serif"/>
    </font>
    <font>
      <b/>
      <sz val="36"/>
      <color theme="1"/>
      <name val="MS Sans Serif"/>
    </font>
    <font>
      <b/>
      <sz val="18"/>
      <color theme="1"/>
      <name val="Arial Unicode MS"/>
      <family val="2"/>
    </font>
  </fonts>
  <fills count="2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119">
    <xf numFmtId="0" fontId="0" fillId="0" borderId="0" xfId="0"/>
    <xf numFmtId="0" fontId="1" fillId="2" borderId="4" xfId="0" applyNumberFormat="1" applyFont="1" applyFill="1" applyBorder="1" applyAlignment="1">
      <alignment horizontal="right"/>
    </xf>
    <xf numFmtId="0" fontId="1" fillId="2" borderId="0" xfId="0" applyNumberFormat="1" applyFont="1" applyFill="1" applyBorder="1"/>
    <xf numFmtId="0" fontId="0" fillId="2" borderId="5" xfId="0" applyFill="1" applyBorder="1"/>
    <xf numFmtId="0" fontId="0" fillId="0" borderId="0" xfId="0" applyAlignment="1"/>
    <xf numFmtId="0" fontId="3" fillId="0" borderId="0" xfId="0" applyFont="1" applyAlignment="1">
      <alignment horizontal="right" vertical="top"/>
    </xf>
    <xf numFmtId="0" fontId="4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0" fillId="2" borderId="0" xfId="0" applyFill="1"/>
    <xf numFmtId="164" fontId="6" fillId="0" borderId="0" xfId="0" applyNumberFormat="1" applyFont="1" applyAlignment="1">
      <alignment textRotation="90"/>
    </xf>
    <xf numFmtId="164" fontId="6" fillId="4" borderId="0" xfId="0" applyNumberFormat="1" applyFont="1" applyFill="1" applyAlignment="1">
      <alignment textRotation="90"/>
    </xf>
    <xf numFmtId="0" fontId="0" fillId="0" borderId="0" xfId="0" applyBorder="1"/>
    <xf numFmtId="164" fontId="6" fillId="5" borderId="0" xfId="0" applyNumberFormat="1" applyFont="1" applyFill="1" applyAlignment="1">
      <alignment textRotation="90"/>
    </xf>
    <xf numFmtId="0" fontId="9" fillId="0" borderId="0" xfId="0" applyFont="1"/>
    <xf numFmtId="0" fontId="0" fillId="6" borderId="0" xfId="0" applyFill="1"/>
    <xf numFmtId="0" fontId="0" fillId="3" borderId="0" xfId="0" applyFill="1"/>
    <xf numFmtId="0" fontId="0" fillId="0" borderId="0" xfId="0" applyAlignment="1">
      <alignment horizontal="center" vertical="center"/>
    </xf>
    <xf numFmtId="0" fontId="10" fillId="0" borderId="0" xfId="0" applyFont="1"/>
    <xf numFmtId="0" fontId="10" fillId="7" borderId="0" xfId="0" applyFont="1" applyFill="1"/>
    <xf numFmtId="0" fontId="7" fillId="0" borderId="0" xfId="0" applyFont="1" applyBorder="1"/>
    <xf numFmtId="0" fontId="0" fillId="0" borderId="10" xfId="0" applyBorder="1"/>
    <xf numFmtId="0" fontId="0" fillId="0" borderId="11" xfId="0" applyBorder="1"/>
    <xf numFmtId="0" fontId="13" fillId="9" borderId="12" xfId="0" applyFont="1" applyFill="1" applyBorder="1" applyAlignment="1">
      <alignment horizontal="center" vertical="center"/>
    </xf>
    <xf numFmtId="0" fontId="0" fillId="0" borderId="13" xfId="0" applyBorder="1"/>
    <xf numFmtId="0" fontId="0" fillId="3" borderId="12" xfId="0" applyFill="1" applyBorder="1"/>
    <xf numFmtId="0" fontId="7" fillId="0" borderId="13" xfId="0" applyFont="1" applyBorder="1"/>
    <xf numFmtId="0" fontId="16" fillId="3" borderId="12" xfId="0" applyFont="1" applyFill="1" applyBorder="1" applyAlignment="1">
      <alignment horizontal="center" vertical="center"/>
    </xf>
    <xf numFmtId="0" fontId="0" fillId="0" borderId="15" xfId="0" applyBorder="1"/>
    <xf numFmtId="0" fontId="0" fillId="0" borderId="16" xfId="0" applyBorder="1"/>
    <xf numFmtId="0" fontId="0" fillId="9" borderId="10" xfId="0" applyFill="1" applyBorder="1"/>
    <xf numFmtId="0" fontId="13" fillId="9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16" fillId="3" borderId="0" xfId="0" applyFont="1" applyFill="1" applyBorder="1" applyAlignment="1">
      <alignment horizontal="center" vertical="center"/>
    </xf>
    <xf numFmtId="0" fontId="0" fillId="10" borderId="15" xfId="0" applyFill="1" applyBorder="1"/>
    <xf numFmtId="0" fontId="0" fillId="9" borderId="12" xfId="0" applyFill="1" applyBorder="1"/>
    <xf numFmtId="0" fontId="0" fillId="0" borderId="13" xfId="0" applyBorder="1" applyAlignment="1">
      <alignment horizontal="center" vertical="center"/>
    </xf>
    <xf numFmtId="0" fontId="0" fillId="10" borderId="12" xfId="0" applyFill="1" applyBorder="1"/>
    <xf numFmtId="0" fontId="13" fillId="12" borderId="12" xfId="0" applyFont="1" applyFill="1" applyBorder="1" applyAlignment="1">
      <alignment horizontal="center"/>
    </xf>
    <xf numFmtId="0" fontId="16" fillId="12" borderId="12" xfId="0" applyFont="1" applyFill="1" applyBorder="1" applyAlignment="1">
      <alignment horizontal="center" vertical="center"/>
    </xf>
    <xf numFmtId="0" fontId="13" fillId="11" borderId="14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0" xfId="0" applyFont="1" applyAlignment="1">
      <alignment horizontal="left" vertical="center" textRotation="56" wrapText="1"/>
    </xf>
    <xf numFmtId="0" fontId="17" fillId="0" borderId="0" xfId="0" applyFont="1" applyAlignment="1">
      <alignment horizontal="left" vertical="center" textRotation="56" wrapText="1"/>
    </xf>
    <xf numFmtId="0" fontId="13" fillId="13" borderId="12" xfId="0" applyFont="1" applyFill="1" applyBorder="1" applyAlignment="1">
      <alignment horizontal="center" vertical="center"/>
    </xf>
    <xf numFmtId="165" fontId="11" fillId="5" borderId="1" xfId="0" applyNumberFormat="1" applyFont="1" applyFill="1" applyBorder="1" applyAlignment="1" applyProtection="1">
      <alignment horizontal="center"/>
      <protection locked="0"/>
    </xf>
    <xf numFmtId="165" fontId="11" fillId="0" borderId="1" xfId="0" applyNumberFormat="1" applyFont="1" applyBorder="1" applyAlignment="1" applyProtection="1">
      <alignment horizontal="center"/>
      <protection locked="0"/>
    </xf>
    <xf numFmtId="165" fontId="11" fillId="4" borderId="1" xfId="0" applyNumberFormat="1" applyFont="1" applyFill="1" applyBorder="1" applyAlignment="1" applyProtection="1">
      <alignment horizontal="center"/>
      <protection locked="0"/>
    </xf>
    <xf numFmtId="165" fontId="12" fillId="4" borderId="1" xfId="0" applyNumberFormat="1" applyFont="1" applyFill="1" applyBorder="1" applyAlignment="1" applyProtection="1">
      <alignment horizontal="center"/>
      <protection locked="0"/>
    </xf>
    <xf numFmtId="165" fontId="10" fillId="4" borderId="1" xfId="0" applyNumberFormat="1" applyFont="1" applyFill="1" applyBorder="1" applyAlignment="1" applyProtection="1">
      <alignment horizontal="center"/>
      <protection locked="0"/>
    </xf>
    <xf numFmtId="165" fontId="10" fillId="0" borderId="1" xfId="0" applyNumberFormat="1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14" borderId="0" xfId="0" applyFill="1" applyProtection="1">
      <protection locked="0"/>
    </xf>
    <xf numFmtId="0" fontId="0" fillId="0" borderId="0" xfId="0" applyBorder="1" applyAlignment="1"/>
    <xf numFmtId="0" fontId="19" fillId="0" borderId="0" xfId="0" applyFont="1" applyBorder="1" applyAlignment="1">
      <alignment vertical="center"/>
    </xf>
    <xf numFmtId="0" fontId="0" fillId="0" borderId="0" xfId="0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20" fillId="6" borderId="0" xfId="0" applyFont="1" applyFill="1" applyBorder="1" applyAlignment="1">
      <alignment horizontal="center"/>
    </xf>
    <xf numFmtId="0" fontId="21" fillId="3" borderId="0" xfId="0" applyFont="1" applyFill="1" applyBorder="1" applyAlignment="1">
      <alignment horizontal="center"/>
    </xf>
    <xf numFmtId="0" fontId="15" fillId="0" borderId="0" xfId="0" applyFont="1" applyAlignment="1">
      <alignment horizontal="center" vertical="center" textRotation="90" wrapText="1"/>
    </xf>
    <xf numFmtId="0" fontId="9" fillId="0" borderId="0" xfId="0" applyFont="1" applyAlignment="1">
      <alignment horizontal="center"/>
    </xf>
    <xf numFmtId="0" fontId="22" fillId="0" borderId="0" xfId="0" applyFont="1" applyAlignment="1">
      <alignment horizontal="right" textRotation="90"/>
    </xf>
    <xf numFmtId="0" fontId="22" fillId="5" borderId="0" xfId="0" applyFont="1" applyFill="1" applyAlignment="1">
      <alignment horizontal="right" textRotation="90"/>
    </xf>
    <xf numFmtId="0" fontId="22" fillId="4" borderId="0" xfId="0" applyFont="1" applyFill="1" applyAlignment="1">
      <alignment horizontal="right" textRotation="90"/>
    </xf>
    <xf numFmtId="0" fontId="24" fillId="0" borderId="0" xfId="0" applyFont="1" applyBorder="1" applyAlignment="1">
      <alignment vertical="center"/>
    </xf>
    <xf numFmtId="0" fontId="0" fillId="0" borderId="0" xfId="0" applyBorder="1" applyAlignment="1">
      <alignment horizontal="center"/>
    </xf>
    <xf numFmtId="164" fontId="25" fillId="0" borderId="17" xfId="0" applyNumberFormat="1" applyFont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0" fillId="6" borderId="0" xfId="0" applyFont="1" applyFill="1" applyBorder="1" applyAlignment="1">
      <alignment horizontal="center"/>
    </xf>
    <xf numFmtId="0" fontId="21" fillId="3" borderId="0" xfId="0" applyFont="1" applyFill="1" applyBorder="1" applyAlignment="1">
      <alignment horizontal="center"/>
    </xf>
    <xf numFmtId="0" fontId="15" fillId="0" borderId="0" xfId="0" applyFont="1" applyAlignment="1">
      <alignment horizontal="center" vertical="center" textRotation="90" wrapText="1"/>
    </xf>
    <xf numFmtId="0" fontId="9" fillId="17" borderId="6" xfId="0" applyFont="1" applyFill="1" applyBorder="1" applyAlignment="1">
      <alignment horizontal="center"/>
    </xf>
    <xf numFmtId="0" fontId="9" fillId="17" borderId="7" xfId="0" applyFont="1" applyFill="1" applyBorder="1" applyAlignment="1">
      <alignment horizontal="center"/>
    </xf>
    <xf numFmtId="0" fontId="9" fillId="17" borderId="8" xfId="0" applyFont="1" applyFill="1" applyBorder="1" applyAlignment="1">
      <alignment horizontal="center"/>
    </xf>
    <xf numFmtId="0" fontId="9" fillId="21" borderId="6" xfId="0" applyFont="1" applyFill="1" applyBorder="1" applyAlignment="1">
      <alignment horizontal="center"/>
    </xf>
    <xf numFmtId="0" fontId="9" fillId="21" borderId="7" xfId="0" applyFont="1" applyFill="1" applyBorder="1" applyAlignment="1">
      <alignment horizontal="center"/>
    </xf>
    <xf numFmtId="0" fontId="9" fillId="21" borderId="8" xfId="0" applyFont="1" applyFill="1" applyBorder="1" applyAlignment="1">
      <alignment horizontal="center"/>
    </xf>
    <xf numFmtId="0" fontId="9" fillId="10" borderId="6" xfId="0" applyFont="1" applyFill="1" applyBorder="1" applyAlignment="1">
      <alignment horizontal="center"/>
    </xf>
    <xf numFmtId="0" fontId="9" fillId="10" borderId="7" xfId="0" applyFont="1" applyFill="1" applyBorder="1" applyAlignment="1">
      <alignment horizontal="center"/>
    </xf>
    <xf numFmtId="0" fontId="9" fillId="10" borderId="8" xfId="0" applyFont="1" applyFill="1" applyBorder="1" applyAlignment="1">
      <alignment horizontal="center"/>
    </xf>
    <xf numFmtId="0" fontId="9" fillId="22" borderId="6" xfId="0" applyFont="1" applyFill="1" applyBorder="1" applyAlignment="1">
      <alignment horizontal="center"/>
    </xf>
    <xf numFmtId="0" fontId="9" fillId="22" borderId="7" xfId="0" applyFont="1" applyFill="1" applyBorder="1" applyAlignment="1">
      <alignment horizontal="center"/>
    </xf>
    <xf numFmtId="0" fontId="9" fillId="22" borderId="8" xfId="0" applyFont="1" applyFill="1" applyBorder="1" applyAlignment="1">
      <alignment horizontal="center"/>
    </xf>
    <xf numFmtId="0" fontId="9" fillId="23" borderId="6" xfId="0" applyFont="1" applyFill="1" applyBorder="1" applyAlignment="1">
      <alignment horizontal="center"/>
    </xf>
    <xf numFmtId="0" fontId="9" fillId="23" borderId="7" xfId="0" applyFont="1" applyFill="1" applyBorder="1" applyAlignment="1">
      <alignment horizontal="center"/>
    </xf>
    <xf numFmtId="0" fontId="9" fillId="23" borderId="8" xfId="0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9" fillId="20" borderId="6" xfId="0" applyFont="1" applyFill="1" applyBorder="1" applyAlignment="1">
      <alignment horizontal="center"/>
    </xf>
    <xf numFmtId="0" fontId="9" fillId="20" borderId="7" xfId="0" applyFont="1" applyFill="1" applyBorder="1" applyAlignment="1">
      <alignment horizontal="center"/>
    </xf>
    <xf numFmtId="0" fontId="9" fillId="20" borderId="8" xfId="0" applyFont="1" applyFill="1" applyBorder="1" applyAlignment="1">
      <alignment horizontal="center"/>
    </xf>
    <xf numFmtId="0" fontId="9" fillId="15" borderId="6" xfId="0" applyFont="1" applyFill="1" applyBorder="1" applyAlignment="1">
      <alignment horizontal="center"/>
    </xf>
    <xf numFmtId="0" fontId="9" fillId="15" borderId="7" xfId="0" applyFont="1" applyFill="1" applyBorder="1" applyAlignment="1">
      <alignment horizontal="center"/>
    </xf>
    <xf numFmtId="0" fontId="9" fillId="15" borderId="8" xfId="0" applyFont="1" applyFill="1" applyBorder="1" applyAlignment="1">
      <alignment horizontal="center"/>
    </xf>
    <xf numFmtId="0" fontId="9" fillId="16" borderId="6" xfId="0" applyFont="1" applyFill="1" applyBorder="1" applyAlignment="1">
      <alignment horizontal="center"/>
    </xf>
    <xf numFmtId="0" fontId="9" fillId="16" borderId="7" xfId="0" applyFont="1" applyFill="1" applyBorder="1" applyAlignment="1">
      <alignment horizontal="center"/>
    </xf>
    <xf numFmtId="0" fontId="9" fillId="16" borderId="8" xfId="0" applyFont="1" applyFill="1" applyBorder="1" applyAlignment="1">
      <alignment horizontal="center"/>
    </xf>
    <xf numFmtId="0" fontId="9" fillId="8" borderId="6" xfId="0" applyFont="1" applyFill="1" applyBorder="1" applyAlignment="1">
      <alignment horizontal="center"/>
    </xf>
    <xf numFmtId="0" fontId="9" fillId="8" borderId="7" xfId="0" applyFont="1" applyFill="1" applyBorder="1" applyAlignment="1">
      <alignment horizontal="center"/>
    </xf>
    <xf numFmtId="0" fontId="9" fillId="8" borderId="8" xfId="0" applyFont="1" applyFill="1" applyBorder="1" applyAlignment="1">
      <alignment horizontal="center"/>
    </xf>
    <xf numFmtId="0" fontId="9" fillId="18" borderId="6" xfId="0" applyFont="1" applyFill="1" applyBorder="1" applyAlignment="1">
      <alignment horizontal="center"/>
    </xf>
    <xf numFmtId="0" fontId="9" fillId="18" borderId="7" xfId="0" applyFont="1" applyFill="1" applyBorder="1" applyAlignment="1">
      <alignment horizontal="center"/>
    </xf>
    <xf numFmtId="0" fontId="9" fillId="18" borderId="8" xfId="0" applyFont="1" applyFill="1" applyBorder="1" applyAlignment="1">
      <alignment horizontal="center"/>
    </xf>
    <xf numFmtId="0" fontId="9" fillId="19" borderId="6" xfId="0" applyFont="1" applyFill="1" applyBorder="1" applyAlignment="1">
      <alignment horizontal="center"/>
    </xf>
    <xf numFmtId="0" fontId="9" fillId="19" borderId="7" xfId="0" applyFont="1" applyFill="1" applyBorder="1" applyAlignment="1">
      <alignment horizontal="center"/>
    </xf>
    <xf numFmtId="0" fontId="9" fillId="19" borderId="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/>
    </xf>
    <xf numFmtId="0" fontId="13" fillId="1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/>
    </xf>
    <xf numFmtId="0" fontId="18" fillId="0" borderId="0" xfId="0" applyFont="1" applyBorder="1"/>
    <xf numFmtId="0" fontId="0" fillId="14" borderId="0" xfId="0" applyFill="1" applyBorder="1" applyProtection="1">
      <protection locked="0"/>
    </xf>
    <xf numFmtId="0" fontId="0" fillId="0" borderId="0" xfId="0" applyBorder="1" applyProtection="1">
      <protection locked="0"/>
    </xf>
    <xf numFmtId="0" fontId="12" fillId="0" borderId="0" xfId="0" applyFont="1" applyBorder="1" applyAlignment="1">
      <alignment horizontal="center"/>
    </xf>
  </cellXfs>
  <cellStyles count="2">
    <cellStyle name="Normal" xfId="0" builtinId="0"/>
    <cellStyle name="Normal 2" xfId="1"/>
  </cellStyles>
  <dxfs count="1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theme="0"/>
      </font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ont>
        <b/>
        <i val="0"/>
        <color theme="0"/>
      </font>
      <numFmt numFmtId="30" formatCode="@"/>
      <fill>
        <patternFill>
          <fgColor theme="1"/>
          <bgColor theme="2" tint="-0.89992980742820516"/>
        </patternFill>
      </fill>
    </dxf>
    <dxf>
      <font>
        <color theme="0"/>
      </font>
      <numFmt numFmtId="30" formatCode="@"/>
      <fill>
        <patternFill>
          <bgColor rgb="FF7030A0"/>
        </patternFill>
      </fill>
    </dxf>
    <dxf>
      <font>
        <color rgb="FFFF0000"/>
      </font>
      <numFmt numFmtId="30" formatCode="@"/>
      <fill>
        <patternFill patternType="solid">
          <bgColor rgb="FFFFFF00"/>
        </patternFill>
      </fill>
    </dxf>
    <dxf>
      <font>
        <b/>
        <i val="0"/>
        <color theme="0"/>
      </font>
      <numFmt numFmtId="30" formatCode="@"/>
      <fill>
        <patternFill patternType="solid">
          <bgColor rgb="FF0070C0"/>
        </patternFill>
      </fill>
    </dxf>
    <dxf>
      <font>
        <b/>
        <i val="0"/>
        <color rgb="FF7030A0"/>
      </font>
      <numFmt numFmtId="30" formatCode="@"/>
      <fill>
        <patternFill>
          <bgColor theme="1"/>
        </patternFill>
      </fill>
    </dxf>
    <dxf>
      <font>
        <b/>
        <i val="0"/>
        <strike val="0"/>
        <u val="none"/>
        <color rgb="FFFF0000"/>
      </font>
      <numFmt numFmtId="30" formatCode="@"/>
      <fill>
        <patternFill>
          <fgColor theme="1"/>
          <bgColor theme="1" tint="0.14993743705557422"/>
        </patternFill>
      </fill>
    </dxf>
  </dxfs>
  <tableStyles count="0" defaultTableStyle="TableStyleMedium9" defaultPivotStyle="PivotStyleLight16"/>
  <colors>
    <mruColors>
      <color rgb="FFFF4343"/>
      <color rgb="FF00B0F0"/>
      <color rgb="FF4A7EBB"/>
      <color rgb="FF95B3D7"/>
      <color rgb="FFFFFFB9"/>
      <color rgb="FFFFFF29"/>
      <color rgb="FFFFFF9B"/>
      <color rgb="FFFFFF8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272</xdr:col>
      <xdr:colOff>114300</xdr:colOff>
      <xdr:row>6</xdr:row>
      <xdr:rowOff>142875</xdr:rowOff>
    </xdr:from>
    <xdr:ext cx="1885950" cy="274084"/>
    <xdr:sp macro="" textlink="">
      <xdr:nvSpPr>
        <xdr:cNvPr id="2" name="ZoneTexte 1"/>
        <xdr:cNvSpPr txBox="1"/>
      </xdr:nvSpPr>
      <xdr:spPr>
        <a:xfrm>
          <a:off x="86848950" y="1495425"/>
          <a:ext cx="1885950" cy="274084"/>
        </a:xfrm>
        <a:prstGeom prst="rect">
          <a:avLst/>
        </a:prstGeom>
        <a:solidFill>
          <a:srgbClr val="95B3D7">
            <a:alpha val="58039"/>
          </a:srgb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>
              <a:solidFill>
                <a:srgbClr val="FF0000"/>
              </a:solidFill>
            </a:rPr>
            <a:t>CONGE</a:t>
          </a:r>
          <a:r>
            <a:rPr lang="fr-FR" sz="1100" b="1" baseline="0">
              <a:solidFill>
                <a:srgbClr val="FF0000"/>
              </a:solidFill>
            </a:rPr>
            <a:t> PATERNITE 11 JOURS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1485901</xdr:colOff>
      <xdr:row>1</xdr:row>
      <xdr:rowOff>9525</xdr:rowOff>
    </xdr:from>
    <xdr:to>
      <xdr:col>1</xdr:col>
      <xdr:colOff>1</xdr:colOff>
      <xdr:row>4</xdr:row>
      <xdr:rowOff>180975</xdr:rowOff>
    </xdr:to>
    <xdr:sp macro="" textlink="">
      <xdr:nvSpPr>
        <xdr:cNvPr id="2" name="Accolade ouvrante 1"/>
        <xdr:cNvSpPr/>
      </xdr:nvSpPr>
      <xdr:spPr>
        <a:xfrm>
          <a:off x="1485901" y="295275"/>
          <a:ext cx="209550" cy="771525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1485901</xdr:colOff>
      <xdr:row>1</xdr:row>
      <xdr:rowOff>0</xdr:rowOff>
    </xdr:from>
    <xdr:to>
      <xdr:col>3</xdr:col>
      <xdr:colOff>1</xdr:colOff>
      <xdr:row>3</xdr:row>
      <xdr:rowOff>0</xdr:rowOff>
    </xdr:to>
    <xdr:sp macro="" textlink="">
      <xdr:nvSpPr>
        <xdr:cNvPr id="4" name="Accolade ouvrante 3"/>
        <xdr:cNvSpPr/>
      </xdr:nvSpPr>
      <xdr:spPr>
        <a:xfrm>
          <a:off x="1485901" y="295275"/>
          <a:ext cx="209550" cy="771525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1485901</xdr:colOff>
      <xdr:row>1</xdr:row>
      <xdr:rowOff>9525</xdr:rowOff>
    </xdr:from>
    <xdr:to>
      <xdr:col>2</xdr:col>
      <xdr:colOff>1</xdr:colOff>
      <xdr:row>4</xdr:row>
      <xdr:rowOff>180975</xdr:rowOff>
    </xdr:to>
    <xdr:sp macro="" textlink="">
      <xdr:nvSpPr>
        <xdr:cNvPr id="6" name="Accolade ouvrante 5"/>
        <xdr:cNvSpPr/>
      </xdr:nvSpPr>
      <xdr:spPr>
        <a:xfrm>
          <a:off x="1485901" y="295275"/>
          <a:ext cx="209550" cy="771525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1485901</xdr:colOff>
      <xdr:row>1</xdr:row>
      <xdr:rowOff>0</xdr:rowOff>
    </xdr:from>
    <xdr:to>
      <xdr:col>3</xdr:col>
      <xdr:colOff>1</xdr:colOff>
      <xdr:row>3</xdr:row>
      <xdr:rowOff>0</xdr:rowOff>
    </xdr:to>
    <xdr:sp macro="" textlink="">
      <xdr:nvSpPr>
        <xdr:cNvPr id="7" name="Accolade ouvrante 6"/>
        <xdr:cNvSpPr/>
      </xdr:nvSpPr>
      <xdr:spPr>
        <a:xfrm>
          <a:off x="1485901" y="295275"/>
          <a:ext cx="209550" cy="771525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1485901</xdr:colOff>
      <xdr:row>1</xdr:row>
      <xdr:rowOff>9525</xdr:rowOff>
    </xdr:from>
    <xdr:to>
      <xdr:col>4</xdr:col>
      <xdr:colOff>1</xdr:colOff>
      <xdr:row>4</xdr:row>
      <xdr:rowOff>180975</xdr:rowOff>
    </xdr:to>
    <xdr:sp macro="" textlink="">
      <xdr:nvSpPr>
        <xdr:cNvPr id="8" name="Accolade ouvrante 7"/>
        <xdr:cNvSpPr/>
      </xdr:nvSpPr>
      <xdr:spPr>
        <a:xfrm>
          <a:off x="1485901" y="295275"/>
          <a:ext cx="209550" cy="771525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1485901</xdr:colOff>
      <xdr:row>1</xdr:row>
      <xdr:rowOff>0</xdr:rowOff>
    </xdr:from>
    <xdr:to>
      <xdr:col>3</xdr:col>
      <xdr:colOff>1</xdr:colOff>
      <xdr:row>3</xdr:row>
      <xdr:rowOff>0</xdr:rowOff>
    </xdr:to>
    <xdr:sp macro="" textlink="">
      <xdr:nvSpPr>
        <xdr:cNvPr id="10" name="Accolade ouvrante 9"/>
        <xdr:cNvSpPr/>
      </xdr:nvSpPr>
      <xdr:spPr>
        <a:xfrm>
          <a:off x="1485901" y="295275"/>
          <a:ext cx="209550" cy="771525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1485901</xdr:colOff>
      <xdr:row>1</xdr:row>
      <xdr:rowOff>9525</xdr:rowOff>
    </xdr:from>
    <xdr:to>
      <xdr:col>4</xdr:col>
      <xdr:colOff>1</xdr:colOff>
      <xdr:row>4</xdr:row>
      <xdr:rowOff>180975</xdr:rowOff>
    </xdr:to>
    <xdr:sp macro="" textlink="">
      <xdr:nvSpPr>
        <xdr:cNvPr id="11" name="Accolade ouvrante 10"/>
        <xdr:cNvSpPr/>
      </xdr:nvSpPr>
      <xdr:spPr>
        <a:xfrm>
          <a:off x="1485901" y="295275"/>
          <a:ext cx="209550" cy="771525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1485901</xdr:colOff>
      <xdr:row>1</xdr:row>
      <xdr:rowOff>9525</xdr:rowOff>
    </xdr:from>
    <xdr:to>
      <xdr:col>5</xdr:col>
      <xdr:colOff>1</xdr:colOff>
      <xdr:row>4</xdr:row>
      <xdr:rowOff>180975</xdr:rowOff>
    </xdr:to>
    <xdr:sp macro="" textlink="">
      <xdr:nvSpPr>
        <xdr:cNvPr id="13" name="Accolade ouvrante 12"/>
        <xdr:cNvSpPr/>
      </xdr:nvSpPr>
      <xdr:spPr>
        <a:xfrm>
          <a:off x="2686051" y="295275"/>
          <a:ext cx="0" cy="771525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1485901</xdr:colOff>
      <xdr:row>1</xdr:row>
      <xdr:rowOff>9525</xdr:rowOff>
    </xdr:from>
    <xdr:to>
      <xdr:col>6</xdr:col>
      <xdr:colOff>1</xdr:colOff>
      <xdr:row>4</xdr:row>
      <xdr:rowOff>180975</xdr:rowOff>
    </xdr:to>
    <xdr:sp macro="" textlink="">
      <xdr:nvSpPr>
        <xdr:cNvPr id="14" name="Accolade ouvrante 13"/>
        <xdr:cNvSpPr/>
      </xdr:nvSpPr>
      <xdr:spPr>
        <a:xfrm>
          <a:off x="1485901" y="295275"/>
          <a:ext cx="209550" cy="771525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1485901</xdr:colOff>
      <xdr:row>1</xdr:row>
      <xdr:rowOff>9525</xdr:rowOff>
    </xdr:from>
    <xdr:to>
      <xdr:col>7</xdr:col>
      <xdr:colOff>1</xdr:colOff>
      <xdr:row>4</xdr:row>
      <xdr:rowOff>180975</xdr:rowOff>
    </xdr:to>
    <xdr:sp macro="" textlink="">
      <xdr:nvSpPr>
        <xdr:cNvPr id="15" name="Accolade ouvrante 14"/>
        <xdr:cNvSpPr/>
      </xdr:nvSpPr>
      <xdr:spPr>
        <a:xfrm>
          <a:off x="6629401" y="295275"/>
          <a:ext cx="0" cy="771525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1</xdr:row>
      <xdr:rowOff>9525</xdr:rowOff>
    </xdr:from>
    <xdr:to>
      <xdr:col>8</xdr:col>
      <xdr:colOff>1</xdr:colOff>
      <xdr:row>4</xdr:row>
      <xdr:rowOff>180975</xdr:rowOff>
    </xdr:to>
    <xdr:sp macro="" textlink="">
      <xdr:nvSpPr>
        <xdr:cNvPr id="16" name="Accolade ouvrante 15"/>
        <xdr:cNvSpPr/>
      </xdr:nvSpPr>
      <xdr:spPr>
        <a:xfrm>
          <a:off x="1485901" y="295275"/>
          <a:ext cx="209550" cy="771525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1485901</xdr:colOff>
      <xdr:row>1</xdr:row>
      <xdr:rowOff>9525</xdr:rowOff>
    </xdr:from>
    <xdr:to>
      <xdr:col>2</xdr:col>
      <xdr:colOff>1</xdr:colOff>
      <xdr:row>4</xdr:row>
      <xdr:rowOff>180975</xdr:rowOff>
    </xdr:to>
    <xdr:sp macro="" textlink="">
      <xdr:nvSpPr>
        <xdr:cNvPr id="17" name="Accolade ouvrante 16"/>
        <xdr:cNvSpPr/>
      </xdr:nvSpPr>
      <xdr:spPr>
        <a:xfrm>
          <a:off x="1485901" y="295275"/>
          <a:ext cx="209550" cy="771525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1485901</xdr:colOff>
      <xdr:row>1</xdr:row>
      <xdr:rowOff>0</xdr:rowOff>
    </xdr:from>
    <xdr:to>
      <xdr:col>3</xdr:col>
      <xdr:colOff>1</xdr:colOff>
      <xdr:row>3</xdr:row>
      <xdr:rowOff>0</xdr:rowOff>
    </xdr:to>
    <xdr:sp macro="" textlink="">
      <xdr:nvSpPr>
        <xdr:cNvPr id="18" name="Accolade ouvrante 17"/>
        <xdr:cNvSpPr/>
      </xdr:nvSpPr>
      <xdr:spPr>
        <a:xfrm>
          <a:off x="1485901" y="295275"/>
          <a:ext cx="209550" cy="771525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</xdr:col>
      <xdr:colOff>1485901</xdr:colOff>
      <xdr:row>1</xdr:row>
      <xdr:rowOff>9525</xdr:rowOff>
    </xdr:from>
    <xdr:to>
      <xdr:col>4</xdr:col>
      <xdr:colOff>1</xdr:colOff>
      <xdr:row>4</xdr:row>
      <xdr:rowOff>180975</xdr:rowOff>
    </xdr:to>
    <xdr:sp macro="" textlink="">
      <xdr:nvSpPr>
        <xdr:cNvPr id="19" name="Accolade ouvrante 18"/>
        <xdr:cNvSpPr/>
      </xdr:nvSpPr>
      <xdr:spPr>
        <a:xfrm>
          <a:off x="1485901" y="295275"/>
          <a:ext cx="209550" cy="771525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1485901</xdr:colOff>
      <xdr:row>1</xdr:row>
      <xdr:rowOff>9525</xdr:rowOff>
    </xdr:from>
    <xdr:to>
      <xdr:col>5</xdr:col>
      <xdr:colOff>1</xdr:colOff>
      <xdr:row>4</xdr:row>
      <xdr:rowOff>180975</xdr:rowOff>
    </xdr:to>
    <xdr:sp macro="" textlink="">
      <xdr:nvSpPr>
        <xdr:cNvPr id="20" name="Accolade ouvrante 19"/>
        <xdr:cNvSpPr/>
      </xdr:nvSpPr>
      <xdr:spPr>
        <a:xfrm>
          <a:off x="1485901" y="295275"/>
          <a:ext cx="209550" cy="771525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1485901</xdr:colOff>
      <xdr:row>1</xdr:row>
      <xdr:rowOff>9525</xdr:rowOff>
    </xdr:from>
    <xdr:to>
      <xdr:col>6</xdr:col>
      <xdr:colOff>1</xdr:colOff>
      <xdr:row>4</xdr:row>
      <xdr:rowOff>180975</xdr:rowOff>
    </xdr:to>
    <xdr:sp macro="" textlink="">
      <xdr:nvSpPr>
        <xdr:cNvPr id="21" name="Accolade ouvrante 20"/>
        <xdr:cNvSpPr/>
      </xdr:nvSpPr>
      <xdr:spPr>
        <a:xfrm>
          <a:off x="1485901" y="295275"/>
          <a:ext cx="209550" cy="771525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1485901</xdr:colOff>
      <xdr:row>1</xdr:row>
      <xdr:rowOff>9525</xdr:rowOff>
    </xdr:from>
    <xdr:to>
      <xdr:col>7</xdr:col>
      <xdr:colOff>1</xdr:colOff>
      <xdr:row>4</xdr:row>
      <xdr:rowOff>180975</xdr:rowOff>
    </xdr:to>
    <xdr:sp macro="" textlink="">
      <xdr:nvSpPr>
        <xdr:cNvPr id="22" name="Accolade ouvrante 21"/>
        <xdr:cNvSpPr/>
      </xdr:nvSpPr>
      <xdr:spPr>
        <a:xfrm>
          <a:off x="1485901" y="295275"/>
          <a:ext cx="209550" cy="771525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1485901</xdr:colOff>
      <xdr:row>1</xdr:row>
      <xdr:rowOff>9525</xdr:rowOff>
    </xdr:from>
    <xdr:to>
      <xdr:col>8</xdr:col>
      <xdr:colOff>1</xdr:colOff>
      <xdr:row>4</xdr:row>
      <xdr:rowOff>180975</xdr:rowOff>
    </xdr:to>
    <xdr:sp macro="" textlink="">
      <xdr:nvSpPr>
        <xdr:cNvPr id="23" name="Accolade ouvrante 22"/>
        <xdr:cNvSpPr/>
      </xdr:nvSpPr>
      <xdr:spPr>
        <a:xfrm>
          <a:off x="1485901" y="295275"/>
          <a:ext cx="209550" cy="771525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1485901</xdr:colOff>
      <xdr:row>1</xdr:row>
      <xdr:rowOff>9525</xdr:rowOff>
    </xdr:from>
    <xdr:to>
      <xdr:col>5</xdr:col>
      <xdr:colOff>1</xdr:colOff>
      <xdr:row>4</xdr:row>
      <xdr:rowOff>180975</xdr:rowOff>
    </xdr:to>
    <xdr:sp macro="" textlink="">
      <xdr:nvSpPr>
        <xdr:cNvPr id="24" name="Accolade ouvrante 23"/>
        <xdr:cNvSpPr/>
      </xdr:nvSpPr>
      <xdr:spPr>
        <a:xfrm>
          <a:off x="2686051" y="295275"/>
          <a:ext cx="0" cy="771525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1485901</xdr:colOff>
      <xdr:row>1</xdr:row>
      <xdr:rowOff>9525</xdr:rowOff>
    </xdr:from>
    <xdr:to>
      <xdr:col>5</xdr:col>
      <xdr:colOff>1</xdr:colOff>
      <xdr:row>4</xdr:row>
      <xdr:rowOff>180975</xdr:rowOff>
    </xdr:to>
    <xdr:sp macro="" textlink="">
      <xdr:nvSpPr>
        <xdr:cNvPr id="25" name="Accolade ouvrante 24"/>
        <xdr:cNvSpPr/>
      </xdr:nvSpPr>
      <xdr:spPr>
        <a:xfrm>
          <a:off x="2686051" y="295275"/>
          <a:ext cx="0" cy="771525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1485901</xdr:colOff>
      <xdr:row>4</xdr:row>
      <xdr:rowOff>9525</xdr:rowOff>
    </xdr:from>
    <xdr:to>
      <xdr:col>5</xdr:col>
      <xdr:colOff>1</xdr:colOff>
      <xdr:row>7</xdr:row>
      <xdr:rowOff>180975</xdr:rowOff>
    </xdr:to>
    <xdr:sp macro="" textlink="">
      <xdr:nvSpPr>
        <xdr:cNvPr id="26" name="Accolade ouvrante 25"/>
        <xdr:cNvSpPr/>
      </xdr:nvSpPr>
      <xdr:spPr>
        <a:xfrm>
          <a:off x="2686051" y="295275"/>
          <a:ext cx="0" cy="771525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1485901</xdr:colOff>
      <xdr:row>4</xdr:row>
      <xdr:rowOff>9525</xdr:rowOff>
    </xdr:from>
    <xdr:to>
      <xdr:col>5</xdr:col>
      <xdr:colOff>1</xdr:colOff>
      <xdr:row>7</xdr:row>
      <xdr:rowOff>180975</xdr:rowOff>
    </xdr:to>
    <xdr:sp macro="" textlink="">
      <xdr:nvSpPr>
        <xdr:cNvPr id="27" name="Accolade ouvrante 26"/>
        <xdr:cNvSpPr/>
      </xdr:nvSpPr>
      <xdr:spPr>
        <a:xfrm>
          <a:off x="2686051" y="295275"/>
          <a:ext cx="0" cy="771525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1485901</xdr:colOff>
      <xdr:row>7</xdr:row>
      <xdr:rowOff>9525</xdr:rowOff>
    </xdr:from>
    <xdr:to>
      <xdr:col>5</xdr:col>
      <xdr:colOff>1</xdr:colOff>
      <xdr:row>10</xdr:row>
      <xdr:rowOff>180975</xdr:rowOff>
    </xdr:to>
    <xdr:sp macro="" textlink="">
      <xdr:nvSpPr>
        <xdr:cNvPr id="28" name="Accolade ouvrante 27"/>
        <xdr:cNvSpPr/>
      </xdr:nvSpPr>
      <xdr:spPr>
        <a:xfrm>
          <a:off x="2686051" y="295275"/>
          <a:ext cx="0" cy="771525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1485901</xdr:colOff>
      <xdr:row>1</xdr:row>
      <xdr:rowOff>9525</xdr:rowOff>
    </xdr:from>
    <xdr:to>
      <xdr:col>5</xdr:col>
      <xdr:colOff>1</xdr:colOff>
      <xdr:row>4</xdr:row>
      <xdr:rowOff>180975</xdr:rowOff>
    </xdr:to>
    <xdr:sp macro="" textlink="">
      <xdr:nvSpPr>
        <xdr:cNvPr id="30" name="Accolade ouvrante 29"/>
        <xdr:cNvSpPr/>
      </xdr:nvSpPr>
      <xdr:spPr>
        <a:xfrm>
          <a:off x="2686051" y="295275"/>
          <a:ext cx="0" cy="771525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1</xdr:row>
      <xdr:rowOff>9525</xdr:rowOff>
    </xdr:from>
    <xdr:to>
      <xdr:col>9</xdr:col>
      <xdr:colOff>1</xdr:colOff>
      <xdr:row>4</xdr:row>
      <xdr:rowOff>180975</xdr:rowOff>
    </xdr:to>
    <xdr:sp macro="" textlink="">
      <xdr:nvSpPr>
        <xdr:cNvPr id="29" name="Accolade ouvrante 28"/>
        <xdr:cNvSpPr/>
      </xdr:nvSpPr>
      <xdr:spPr>
        <a:xfrm>
          <a:off x="8420100" y="295275"/>
          <a:ext cx="1" cy="771525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1485901</xdr:colOff>
      <xdr:row>1</xdr:row>
      <xdr:rowOff>9525</xdr:rowOff>
    </xdr:from>
    <xdr:to>
      <xdr:col>9</xdr:col>
      <xdr:colOff>1</xdr:colOff>
      <xdr:row>4</xdr:row>
      <xdr:rowOff>180975</xdr:rowOff>
    </xdr:to>
    <xdr:sp macro="" textlink="">
      <xdr:nvSpPr>
        <xdr:cNvPr id="31" name="Accolade ouvrante 30"/>
        <xdr:cNvSpPr/>
      </xdr:nvSpPr>
      <xdr:spPr>
        <a:xfrm>
          <a:off x="8420101" y="295275"/>
          <a:ext cx="0" cy="771525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0</xdr:colOff>
      <xdr:row>1</xdr:row>
      <xdr:rowOff>9525</xdr:rowOff>
    </xdr:from>
    <xdr:to>
      <xdr:col>10</xdr:col>
      <xdr:colOff>1</xdr:colOff>
      <xdr:row>4</xdr:row>
      <xdr:rowOff>180975</xdr:rowOff>
    </xdr:to>
    <xdr:sp macro="" textlink="">
      <xdr:nvSpPr>
        <xdr:cNvPr id="32" name="Accolade ouvrante 31"/>
        <xdr:cNvSpPr/>
      </xdr:nvSpPr>
      <xdr:spPr>
        <a:xfrm>
          <a:off x="9312088" y="300878"/>
          <a:ext cx="1" cy="776568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1485901</xdr:colOff>
      <xdr:row>1</xdr:row>
      <xdr:rowOff>9525</xdr:rowOff>
    </xdr:from>
    <xdr:to>
      <xdr:col>10</xdr:col>
      <xdr:colOff>1</xdr:colOff>
      <xdr:row>4</xdr:row>
      <xdr:rowOff>180975</xdr:rowOff>
    </xdr:to>
    <xdr:sp macro="" textlink="">
      <xdr:nvSpPr>
        <xdr:cNvPr id="33" name="Accolade ouvrante 32"/>
        <xdr:cNvSpPr/>
      </xdr:nvSpPr>
      <xdr:spPr>
        <a:xfrm>
          <a:off x="9310969" y="300878"/>
          <a:ext cx="1120" cy="776568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0</xdr:colOff>
      <xdr:row>1</xdr:row>
      <xdr:rowOff>9525</xdr:rowOff>
    </xdr:from>
    <xdr:to>
      <xdr:col>11</xdr:col>
      <xdr:colOff>1</xdr:colOff>
      <xdr:row>4</xdr:row>
      <xdr:rowOff>180975</xdr:rowOff>
    </xdr:to>
    <xdr:sp macro="" textlink="">
      <xdr:nvSpPr>
        <xdr:cNvPr id="34" name="Accolade ouvrante 33"/>
        <xdr:cNvSpPr/>
      </xdr:nvSpPr>
      <xdr:spPr>
        <a:xfrm>
          <a:off x="10208559" y="300878"/>
          <a:ext cx="1" cy="776568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1485901</xdr:colOff>
      <xdr:row>1</xdr:row>
      <xdr:rowOff>9525</xdr:rowOff>
    </xdr:from>
    <xdr:to>
      <xdr:col>11</xdr:col>
      <xdr:colOff>1</xdr:colOff>
      <xdr:row>4</xdr:row>
      <xdr:rowOff>180975</xdr:rowOff>
    </xdr:to>
    <xdr:sp macro="" textlink="">
      <xdr:nvSpPr>
        <xdr:cNvPr id="35" name="Accolade ouvrante 34"/>
        <xdr:cNvSpPr/>
      </xdr:nvSpPr>
      <xdr:spPr>
        <a:xfrm>
          <a:off x="10207439" y="300878"/>
          <a:ext cx="1121" cy="776568"/>
        </a:xfrm>
        <a:prstGeom prst="leftBrac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PZ469"/>
  <sheetViews>
    <sheetView tabSelected="1" zoomScale="70" zoomScaleNormal="70" workbookViewId="0">
      <selection activeCell="M12" sqref="M12"/>
    </sheetView>
  </sheetViews>
  <sheetFormatPr baseColWidth="10" defaultColWidth="3.6640625" defaultRowHeight="15.75" x14ac:dyDescent="0.25"/>
  <cols>
    <col min="1" max="1" width="1" customWidth="1"/>
    <col min="3" max="3" width="21.77734375" style="17" bestFit="1" customWidth="1"/>
    <col min="7" max="7" width="5.21875" style="8" bestFit="1" customWidth="1"/>
    <col min="8" max="8" width="3.6640625" style="8"/>
    <col min="379" max="379" width="3.77734375" customWidth="1"/>
  </cols>
  <sheetData>
    <row r="1" spans="2:442" s="13" customFormat="1" ht="16.5" customHeight="1" thickBot="1" x14ac:dyDescent="0.3">
      <c r="B1" s="88"/>
      <c r="C1" s="88"/>
      <c r="D1" s="72" t="s">
        <v>53</v>
      </c>
      <c r="E1" s="95" t="s">
        <v>31</v>
      </c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  <c r="AB1" s="96"/>
      <c r="AC1" s="96"/>
      <c r="AD1" s="96"/>
      <c r="AE1" s="96"/>
      <c r="AF1" s="96"/>
      <c r="AG1" s="96"/>
      <c r="AH1" s="96"/>
      <c r="AI1" s="97"/>
      <c r="AJ1" s="73" t="s">
        <v>32</v>
      </c>
      <c r="AK1" s="74"/>
      <c r="AL1" s="74"/>
      <c r="AM1" s="74"/>
      <c r="AN1" s="74"/>
      <c r="AO1" s="74"/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5"/>
      <c r="BL1" s="98" t="s">
        <v>33</v>
      </c>
      <c r="BM1" s="99"/>
      <c r="BN1" s="99"/>
      <c r="BO1" s="99"/>
      <c r="BP1" s="99"/>
      <c r="BQ1" s="99"/>
      <c r="BR1" s="99"/>
      <c r="BS1" s="99"/>
      <c r="BT1" s="99"/>
      <c r="BU1" s="99"/>
      <c r="BV1" s="99"/>
      <c r="BW1" s="99"/>
      <c r="BX1" s="99"/>
      <c r="BY1" s="99"/>
      <c r="BZ1" s="99"/>
      <c r="CA1" s="99"/>
      <c r="CB1" s="99"/>
      <c r="CC1" s="99"/>
      <c r="CD1" s="99"/>
      <c r="CE1" s="99"/>
      <c r="CF1" s="99"/>
      <c r="CG1" s="99"/>
      <c r="CH1" s="99"/>
      <c r="CI1" s="99"/>
      <c r="CJ1" s="99"/>
      <c r="CK1" s="99"/>
      <c r="CL1" s="99"/>
      <c r="CM1" s="99"/>
      <c r="CN1" s="99"/>
      <c r="CO1" s="99"/>
      <c r="CP1" s="100"/>
      <c r="CQ1" s="101" t="s">
        <v>34</v>
      </c>
      <c r="CR1" s="102"/>
      <c r="CS1" s="102"/>
      <c r="CT1" s="102"/>
      <c r="CU1" s="102"/>
      <c r="CV1" s="102"/>
      <c r="CW1" s="102"/>
      <c r="CX1" s="102"/>
      <c r="CY1" s="102"/>
      <c r="CZ1" s="102"/>
      <c r="DA1" s="102"/>
      <c r="DB1" s="102"/>
      <c r="DC1" s="102"/>
      <c r="DD1" s="102"/>
      <c r="DE1" s="102"/>
      <c r="DF1" s="102"/>
      <c r="DG1" s="102"/>
      <c r="DH1" s="102"/>
      <c r="DI1" s="102"/>
      <c r="DJ1" s="102"/>
      <c r="DK1" s="102"/>
      <c r="DL1" s="102"/>
      <c r="DM1" s="102"/>
      <c r="DN1" s="102"/>
      <c r="DO1" s="102"/>
      <c r="DP1" s="102"/>
      <c r="DQ1" s="102"/>
      <c r="DR1" s="102"/>
      <c r="DS1" s="102"/>
      <c r="DT1" s="103"/>
      <c r="DU1" s="104" t="s">
        <v>35</v>
      </c>
      <c r="DV1" s="105"/>
      <c r="DW1" s="105"/>
      <c r="DX1" s="105"/>
      <c r="DY1" s="105"/>
      <c r="DZ1" s="105"/>
      <c r="EA1" s="105"/>
      <c r="EB1" s="105"/>
      <c r="EC1" s="105"/>
      <c r="ED1" s="105"/>
      <c r="EE1" s="105"/>
      <c r="EF1" s="105"/>
      <c r="EG1" s="105"/>
      <c r="EH1" s="105"/>
      <c r="EI1" s="105"/>
      <c r="EJ1" s="105"/>
      <c r="EK1" s="105"/>
      <c r="EL1" s="105"/>
      <c r="EM1" s="105"/>
      <c r="EN1" s="105"/>
      <c r="EO1" s="105"/>
      <c r="EP1" s="105"/>
      <c r="EQ1" s="105"/>
      <c r="ER1" s="105"/>
      <c r="ES1" s="105"/>
      <c r="ET1" s="105"/>
      <c r="EU1" s="105"/>
      <c r="EV1" s="105"/>
      <c r="EW1" s="105"/>
      <c r="EX1" s="105"/>
      <c r="EY1" s="106"/>
      <c r="EZ1" s="89" t="s">
        <v>36</v>
      </c>
      <c r="FA1" s="90"/>
      <c r="FB1" s="90"/>
      <c r="FC1" s="90"/>
      <c r="FD1" s="90"/>
      <c r="FE1" s="90"/>
      <c r="FF1" s="90"/>
      <c r="FG1" s="90"/>
      <c r="FH1" s="90"/>
      <c r="FI1" s="90"/>
      <c r="FJ1" s="90"/>
      <c r="FK1" s="90"/>
      <c r="FL1" s="90"/>
      <c r="FM1" s="90"/>
      <c r="FN1" s="90"/>
      <c r="FO1" s="90"/>
      <c r="FP1" s="90"/>
      <c r="FQ1" s="90"/>
      <c r="FR1" s="90"/>
      <c r="FS1" s="90"/>
      <c r="FT1" s="90"/>
      <c r="FU1" s="90"/>
      <c r="FV1" s="90"/>
      <c r="FW1" s="90"/>
      <c r="FX1" s="90"/>
      <c r="FY1" s="90"/>
      <c r="FZ1" s="90"/>
      <c r="GA1" s="90"/>
      <c r="GB1" s="90"/>
      <c r="GC1" s="91"/>
      <c r="GD1" s="92" t="s">
        <v>37</v>
      </c>
      <c r="GE1" s="93"/>
      <c r="GF1" s="93"/>
      <c r="GG1" s="93"/>
      <c r="GH1" s="93"/>
      <c r="GI1" s="93"/>
      <c r="GJ1" s="93"/>
      <c r="GK1" s="93"/>
      <c r="GL1" s="93"/>
      <c r="GM1" s="93"/>
      <c r="GN1" s="93"/>
      <c r="GO1" s="93"/>
      <c r="GP1" s="93"/>
      <c r="GQ1" s="93"/>
      <c r="GR1" s="93"/>
      <c r="GS1" s="93"/>
      <c r="GT1" s="93"/>
      <c r="GU1" s="93"/>
      <c r="GV1" s="93"/>
      <c r="GW1" s="93"/>
      <c r="GX1" s="93"/>
      <c r="GY1" s="93"/>
      <c r="GZ1" s="93"/>
      <c r="HA1" s="93"/>
      <c r="HB1" s="93"/>
      <c r="HC1" s="93"/>
      <c r="HD1" s="93"/>
      <c r="HE1" s="93"/>
      <c r="HF1" s="93"/>
      <c r="HG1" s="93"/>
      <c r="HH1" s="94"/>
      <c r="HI1" s="73" t="s">
        <v>38</v>
      </c>
      <c r="HJ1" s="74"/>
      <c r="HK1" s="74"/>
      <c r="HL1" s="74"/>
      <c r="HM1" s="74"/>
      <c r="HN1" s="74"/>
      <c r="HO1" s="74"/>
      <c r="HP1" s="74"/>
      <c r="HQ1" s="74"/>
      <c r="HR1" s="74"/>
      <c r="HS1" s="74"/>
      <c r="HT1" s="74"/>
      <c r="HU1" s="74"/>
      <c r="HV1" s="74"/>
      <c r="HW1" s="74"/>
      <c r="HX1" s="74"/>
      <c r="HY1" s="74"/>
      <c r="HZ1" s="74"/>
      <c r="IA1" s="74"/>
      <c r="IB1" s="74"/>
      <c r="IC1" s="74"/>
      <c r="ID1" s="74"/>
      <c r="IE1" s="74"/>
      <c r="IF1" s="74"/>
      <c r="IG1" s="74"/>
      <c r="IH1" s="74"/>
      <c r="II1" s="74"/>
      <c r="IJ1" s="74"/>
      <c r="IK1" s="74"/>
      <c r="IL1" s="74"/>
      <c r="IM1" s="75"/>
      <c r="IN1" s="76" t="s">
        <v>41</v>
      </c>
      <c r="IO1" s="77"/>
      <c r="IP1" s="77"/>
      <c r="IQ1" s="77"/>
      <c r="IR1" s="77"/>
      <c r="IS1" s="77"/>
      <c r="IT1" s="77"/>
      <c r="IU1" s="77"/>
      <c r="IV1" s="77"/>
      <c r="IW1" s="77"/>
      <c r="IX1" s="77"/>
      <c r="IY1" s="77"/>
      <c r="IZ1" s="77"/>
      <c r="JA1" s="77"/>
      <c r="JB1" s="77"/>
      <c r="JC1" s="77"/>
      <c r="JD1" s="77"/>
      <c r="JE1" s="77"/>
      <c r="JF1" s="77"/>
      <c r="JG1" s="77"/>
      <c r="JH1" s="77"/>
      <c r="JI1" s="77"/>
      <c r="JJ1" s="77"/>
      <c r="JK1" s="77"/>
      <c r="JL1" s="77"/>
      <c r="JM1" s="77"/>
      <c r="JN1" s="77"/>
      <c r="JO1" s="77"/>
      <c r="JP1" s="77"/>
      <c r="JQ1" s="78"/>
      <c r="JR1" s="79" t="s">
        <v>42</v>
      </c>
      <c r="JS1" s="80"/>
      <c r="JT1" s="80"/>
      <c r="JU1" s="80"/>
      <c r="JV1" s="80"/>
      <c r="JW1" s="80"/>
      <c r="JX1" s="80"/>
      <c r="JY1" s="80"/>
      <c r="JZ1" s="80"/>
      <c r="KA1" s="80"/>
      <c r="KB1" s="80"/>
      <c r="KC1" s="80"/>
      <c r="KD1" s="80"/>
      <c r="KE1" s="80"/>
      <c r="KF1" s="80"/>
      <c r="KG1" s="80"/>
      <c r="KH1" s="80"/>
      <c r="KI1" s="80"/>
      <c r="KJ1" s="80"/>
      <c r="KK1" s="80"/>
      <c r="KL1" s="80"/>
      <c r="KM1" s="80"/>
      <c r="KN1" s="80"/>
      <c r="KO1" s="80"/>
      <c r="KP1" s="80"/>
      <c r="KQ1" s="80"/>
      <c r="KR1" s="80"/>
      <c r="KS1" s="80"/>
      <c r="KT1" s="80"/>
      <c r="KU1" s="80"/>
      <c r="KV1" s="81"/>
      <c r="KW1" s="82" t="s">
        <v>39</v>
      </c>
      <c r="KX1" s="83"/>
      <c r="KY1" s="83"/>
      <c r="KZ1" s="83"/>
      <c r="LA1" s="83"/>
      <c r="LB1" s="83"/>
      <c r="LC1" s="83"/>
      <c r="LD1" s="83"/>
      <c r="LE1" s="83"/>
      <c r="LF1" s="83"/>
      <c r="LG1" s="83"/>
      <c r="LH1" s="83"/>
      <c r="LI1" s="83"/>
      <c r="LJ1" s="83"/>
      <c r="LK1" s="83"/>
      <c r="LL1" s="83"/>
      <c r="LM1" s="83"/>
      <c r="LN1" s="83"/>
      <c r="LO1" s="83"/>
      <c r="LP1" s="83"/>
      <c r="LQ1" s="83"/>
      <c r="LR1" s="83"/>
      <c r="LS1" s="83"/>
      <c r="LT1" s="83"/>
      <c r="LU1" s="83"/>
      <c r="LV1" s="83"/>
      <c r="LW1" s="83"/>
      <c r="LX1" s="83"/>
      <c r="LY1" s="83"/>
      <c r="LZ1" s="84"/>
      <c r="MA1" s="85" t="s">
        <v>40</v>
      </c>
      <c r="MB1" s="86"/>
      <c r="MC1" s="86"/>
      <c r="MD1" s="86"/>
      <c r="ME1" s="86"/>
      <c r="MF1" s="86"/>
      <c r="MG1" s="86"/>
      <c r="MH1" s="86"/>
      <c r="MI1" s="86"/>
      <c r="MJ1" s="86"/>
      <c r="MK1" s="86"/>
      <c r="ML1" s="86"/>
      <c r="MM1" s="86"/>
      <c r="MN1" s="86"/>
      <c r="MO1" s="86"/>
      <c r="MP1" s="86"/>
      <c r="MQ1" s="86"/>
      <c r="MR1" s="86"/>
      <c r="MS1" s="86"/>
      <c r="MT1" s="86"/>
      <c r="MU1" s="86"/>
      <c r="MV1" s="86"/>
      <c r="MW1" s="86"/>
      <c r="MX1" s="86"/>
      <c r="MY1" s="86"/>
      <c r="MZ1" s="86"/>
      <c r="NA1" s="86"/>
      <c r="NB1" s="86"/>
      <c r="NC1" s="86"/>
      <c r="ND1" s="86"/>
      <c r="NE1" s="87"/>
      <c r="NK1" s="53"/>
      <c r="NL1" s="53"/>
      <c r="NM1" s="53"/>
      <c r="NN1" s="53"/>
      <c r="NO1" s="53"/>
      <c r="NP1" s="53"/>
      <c r="NQ1" s="53"/>
      <c r="NR1" s="53"/>
      <c r="NS1" s="53"/>
      <c r="NT1" s="53"/>
      <c r="NU1" s="53"/>
      <c r="NV1" s="53"/>
      <c r="NW1" s="53"/>
      <c r="NX1" s="53"/>
      <c r="NY1" s="53"/>
      <c r="NZ1" s="53"/>
      <c r="OA1" s="53"/>
      <c r="OB1" s="53"/>
      <c r="OC1" s="53"/>
      <c r="OD1" s="53">
        <f>COUNTIFS(E6:NE6, "j",E2:NE2, $G$2)</f>
        <v>8</v>
      </c>
      <c r="OE1" s="53"/>
      <c r="OF1" s="53"/>
      <c r="OG1" s="53"/>
      <c r="OH1" s="53"/>
      <c r="OI1" s="53"/>
      <c r="OJ1" s="53"/>
      <c r="OK1" s="53"/>
      <c r="OL1" s="53"/>
    </row>
    <row r="2" spans="2:442" s="61" customFormat="1" ht="27.75" customHeight="1" x14ac:dyDescent="0.25">
      <c r="B2" s="88"/>
      <c r="C2" s="88"/>
      <c r="D2" s="72"/>
      <c r="E2" s="62" t="s">
        <v>14</v>
      </c>
      <c r="F2" s="61" t="s">
        <v>15</v>
      </c>
      <c r="G2" s="63" t="s">
        <v>16</v>
      </c>
      <c r="H2" s="63" t="s">
        <v>17</v>
      </c>
      <c r="I2" s="61" t="s">
        <v>11</v>
      </c>
      <c r="J2" s="61" t="s">
        <v>12</v>
      </c>
      <c r="K2" s="61" t="s">
        <v>13</v>
      </c>
      <c r="L2" s="61" t="s">
        <v>14</v>
      </c>
      <c r="M2" s="61" t="s">
        <v>15</v>
      </c>
      <c r="N2" s="63" t="s">
        <v>16</v>
      </c>
      <c r="O2" s="63" t="s">
        <v>17</v>
      </c>
      <c r="P2" s="61" t="s">
        <v>11</v>
      </c>
      <c r="Q2" s="61" t="s">
        <v>12</v>
      </c>
      <c r="R2" s="61" t="s">
        <v>13</v>
      </c>
      <c r="S2" s="61" t="s">
        <v>14</v>
      </c>
      <c r="T2" s="61" t="s">
        <v>15</v>
      </c>
      <c r="U2" s="63" t="s">
        <v>16</v>
      </c>
      <c r="V2" s="63" t="s">
        <v>17</v>
      </c>
      <c r="W2" s="61" t="s">
        <v>11</v>
      </c>
      <c r="X2" s="61" t="s">
        <v>12</v>
      </c>
      <c r="Y2" s="61" t="s">
        <v>13</v>
      </c>
      <c r="Z2" s="61" t="s">
        <v>14</v>
      </c>
      <c r="AA2" s="61" t="s">
        <v>15</v>
      </c>
      <c r="AB2" s="63" t="s">
        <v>16</v>
      </c>
      <c r="AC2" s="63" t="s">
        <v>17</v>
      </c>
      <c r="AD2" s="61" t="s">
        <v>11</v>
      </c>
      <c r="AE2" s="61" t="s">
        <v>12</v>
      </c>
      <c r="AF2" s="61" t="s">
        <v>13</v>
      </c>
      <c r="AG2" s="61" t="s">
        <v>14</v>
      </c>
      <c r="AH2" s="61" t="s">
        <v>15</v>
      </c>
      <c r="AI2" s="63" t="s">
        <v>16</v>
      </c>
      <c r="AJ2" s="63" t="s">
        <v>17</v>
      </c>
      <c r="AK2" s="61" t="s">
        <v>11</v>
      </c>
      <c r="AL2" s="61" t="s">
        <v>12</v>
      </c>
      <c r="AM2" s="61" t="s">
        <v>13</v>
      </c>
      <c r="AN2" s="61" t="s">
        <v>14</v>
      </c>
      <c r="AO2" s="61" t="s">
        <v>15</v>
      </c>
      <c r="AP2" s="63" t="s">
        <v>16</v>
      </c>
      <c r="AQ2" s="63" t="s">
        <v>17</v>
      </c>
      <c r="AR2" s="61" t="s">
        <v>11</v>
      </c>
      <c r="AS2" s="61" t="s">
        <v>12</v>
      </c>
      <c r="AT2" s="61" t="s">
        <v>13</v>
      </c>
      <c r="AU2" s="61" t="s">
        <v>14</v>
      </c>
      <c r="AV2" s="61" t="s">
        <v>15</v>
      </c>
      <c r="AW2" s="63" t="s">
        <v>16</v>
      </c>
      <c r="AX2" s="63" t="s">
        <v>17</v>
      </c>
      <c r="AY2" s="61" t="s">
        <v>11</v>
      </c>
      <c r="AZ2" s="61" t="s">
        <v>12</v>
      </c>
      <c r="BA2" s="61" t="s">
        <v>13</v>
      </c>
      <c r="BB2" s="61" t="s">
        <v>14</v>
      </c>
      <c r="BC2" s="61" t="s">
        <v>15</v>
      </c>
      <c r="BD2" s="63" t="s">
        <v>16</v>
      </c>
      <c r="BE2" s="63" t="s">
        <v>17</v>
      </c>
      <c r="BF2" s="61" t="s">
        <v>11</v>
      </c>
      <c r="BG2" s="61" t="s">
        <v>12</v>
      </c>
      <c r="BH2" s="61" t="s">
        <v>13</v>
      </c>
      <c r="BI2" s="61" t="s">
        <v>14</v>
      </c>
      <c r="BJ2" s="61" t="s">
        <v>15</v>
      </c>
      <c r="BK2" s="63" t="s">
        <v>16</v>
      </c>
      <c r="BL2" s="63" t="s">
        <v>17</v>
      </c>
      <c r="BM2" s="61" t="s">
        <v>11</v>
      </c>
      <c r="BN2" s="61" t="s">
        <v>12</v>
      </c>
      <c r="BO2" s="61" t="s">
        <v>13</v>
      </c>
      <c r="BP2" s="61" t="s">
        <v>14</v>
      </c>
      <c r="BQ2" s="61" t="s">
        <v>15</v>
      </c>
      <c r="BR2" s="63" t="s">
        <v>16</v>
      </c>
      <c r="BS2" s="63" t="s">
        <v>17</v>
      </c>
      <c r="BT2" s="61" t="s">
        <v>11</v>
      </c>
      <c r="BU2" s="61" t="s">
        <v>12</v>
      </c>
      <c r="BV2" s="61" t="s">
        <v>13</v>
      </c>
      <c r="BW2" s="61" t="s">
        <v>14</v>
      </c>
      <c r="BX2" s="61" t="s">
        <v>15</v>
      </c>
      <c r="BY2" s="63" t="s">
        <v>16</v>
      </c>
      <c r="BZ2" s="63" t="s">
        <v>17</v>
      </c>
      <c r="CA2" s="61" t="s">
        <v>11</v>
      </c>
      <c r="CB2" s="61" t="s">
        <v>12</v>
      </c>
      <c r="CC2" s="61" t="s">
        <v>13</v>
      </c>
      <c r="CD2" s="61" t="s">
        <v>14</v>
      </c>
      <c r="CE2" s="61" t="s">
        <v>15</v>
      </c>
      <c r="CF2" s="63" t="s">
        <v>16</v>
      </c>
      <c r="CG2" s="63" t="s">
        <v>17</v>
      </c>
      <c r="CH2" s="61" t="s">
        <v>11</v>
      </c>
      <c r="CI2" s="61" t="s">
        <v>12</v>
      </c>
      <c r="CJ2" s="61" t="s">
        <v>13</v>
      </c>
      <c r="CK2" s="61" t="s">
        <v>14</v>
      </c>
      <c r="CL2" s="61" t="s">
        <v>15</v>
      </c>
      <c r="CM2" s="63" t="s">
        <v>16</v>
      </c>
      <c r="CN2" s="63" t="s">
        <v>17</v>
      </c>
      <c r="CO2" s="61" t="s">
        <v>11</v>
      </c>
      <c r="CP2" s="61" t="s">
        <v>12</v>
      </c>
      <c r="CQ2" s="61" t="s">
        <v>13</v>
      </c>
      <c r="CR2" s="61" t="s">
        <v>14</v>
      </c>
      <c r="CS2" s="61" t="s">
        <v>15</v>
      </c>
      <c r="CT2" s="63" t="s">
        <v>16</v>
      </c>
      <c r="CU2" s="63" t="s">
        <v>17</v>
      </c>
      <c r="CV2" s="62" t="s">
        <v>11</v>
      </c>
      <c r="CW2" s="61" t="s">
        <v>12</v>
      </c>
      <c r="CX2" s="61" t="s">
        <v>13</v>
      </c>
      <c r="CY2" s="61" t="s">
        <v>14</v>
      </c>
      <c r="CZ2" s="61" t="s">
        <v>15</v>
      </c>
      <c r="DA2" s="63" t="s">
        <v>16</v>
      </c>
      <c r="DB2" s="63" t="s">
        <v>17</v>
      </c>
      <c r="DC2" s="61" t="s">
        <v>11</v>
      </c>
      <c r="DD2" s="61" t="s">
        <v>12</v>
      </c>
      <c r="DE2" s="61" t="s">
        <v>13</v>
      </c>
      <c r="DF2" s="61" t="s">
        <v>14</v>
      </c>
      <c r="DG2" s="61" t="s">
        <v>15</v>
      </c>
      <c r="DH2" s="63" t="s">
        <v>16</v>
      </c>
      <c r="DI2" s="63" t="s">
        <v>17</v>
      </c>
      <c r="DJ2" s="61" t="s">
        <v>11</v>
      </c>
      <c r="DK2" s="61" t="s">
        <v>12</v>
      </c>
      <c r="DL2" s="61" t="s">
        <v>13</v>
      </c>
      <c r="DM2" s="61" t="s">
        <v>14</v>
      </c>
      <c r="DN2" s="61" t="s">
        <v>15</v>
      </c>
      <c r="DO2" s="63" t="s">
        <v>16</v>
      </c>
      <c r="DP2" s="63" t="s">
        <v>17</v>
      </c>
      <c r="DQ2" s="61" t="s">
        <v>11</v>
      </c>
      <c r="DR2" s="61" t="s">
        <v>12</v>
      </c>
      <c r="DS2" s="61" t="s">
        <v>13</v>
      </c>
      <c r="DT2" s="61" t="s">
        <v>14</v>
      </c>
      <c r="DU2" s="62" t="s">
        <v>15</v>
      </c>
      <c r="DV2" s="63" t="s">
        <v>16</v>
      </c>
      <c r="DW2" s="63" t="s">
        <v>17</v>
      </c>
      <c r="DX2" s="61" t="s">
        <v>11</v>
      </c>
      <c r="DY2" s="61" t="s">
        <v>12</v>
      </c>
      <c r="DZ2" s="61" t="s">
        <v>13</v>
      </c>
      <c r="EA2" s="61" t="s">
        <v>14</v>
      </c>
      <c r="EB2" s="62" t="s">
        <v>15</v>
      </c>
      <c r="EC2" s="63" t="s">
        <v>16</v>
      </c>
      <c r="ED2" s="63" t="s">
        <v>17</v>
      </c>
      <c r="EE2" s="61" t="s">
        <v>11</v>
      </c>
      <c r="EF2" s="61" t="s">
        <v>12</v>
      </c>
      <c r="EG2" s="61" t="s">
        <v>13</v>
      </c>
      <c r="EH2" s="62" t="s">
        <v>14</v>
      </c>
      <c r="EI2" s="61" t="s">
        <v>15</v>
      </c>
      <c r="EJ2" s="63" t="s">
        <v>16</v>
      </c>
      <c r="EK2" s="63" t="s">
        <v>17</v>
      </c>
      <c r="EL2" s="61" t="s">
        <v>11</v>
      </c>
      <c r="EM2" s="61" t="s">
        <v>12</v>
      </c>
      <c r="EN2" s="61" t="s">
        <v>13</v>
      </c>
      <c r="EO2" s="61" t="s">
        <v>14</v>
      </c>
      <c r="EP2" s="61" t="s">
        <v>15</v>
      </c>
      <c r="EQ2" s="63" t="s">
        <v>16</v>
      </c>
      <c r="ER2" s="63" t="s">
        <v>17</v>
      </c>
      <c r="ES2" s="62" t="s">
        <v>11</v>
      </c>
      <c r="ET2" s="61" t="s">
        <v>12</v>
      </c>
      <c r="EU2" s="61" t="s">
        <v>13</v>
      </c>
      <c r="EV2" s="61" t="s">
        <v>14</v>
      </c>
      <c r="EW2" s="61" t="s">
        <v>15</v>
      </c>
      <c r="EX2" s="63" t="s">
        <v>16</v>
      </c>
      <c r="EY2" s="63" t="s">
        <v>17</v>
      </c>
      <c r="EZ2" s="61" t="s">
        <v>11</v>
      </c>
      <c r="FA2" s="61" t="s">
        <v>12</v>
      </c>
      <c r="FB2" s="61" t="s">
        <v>13</v>
      </c>
      <c r="FC2" s="61" t="s">
        <v>14</v>
      </c>
      <c r="FD2" s="61" t="s">
        <v>15</v>
      </c>
      <c r="FE2" s="63" t="s">
        <v>16</v>
      </c>
      <c r="FF2" s="63" t="s">
        <v>17</v>
      </c>
      <c r="FG2" s="61" t="s">
        <v>11</v>
      </c>
      <c r="FH2" s="61" t="s">
        <v>12</v>
      </c>
      <c r="FI2" s="61" t="s">
        <v>13</v>
      </c>
      <c r="FJ2" s="61" t="s">
        <v>14</v>
      </c>
      <c r="FK2" s="61" t="s">
        <v>15</v>
      </c>
      <c r="FL2" s="63" t="s">
        <v>16</v>
      </c>
      <c r="FM2" s="63" t="s">
        <v>17</v>
      </c>
      <c r="FN2" s="61" t="s">
        <v>11</v>
      </c>
      <c r="FO2" s="61" t="s">
        <v>12</v>
      </c>
      <c r="FP2" s="61" t="s">
        <v>13</v>
      </c>
      <c r="FQ2" s="61" t="s">
        <v>14</v>
      </c>
      <c r="FR2" s="61" t="s">
        <v>15</v>
      </c>
      <c r="FS2" s="63" t="s">
        <v>16</v>
      </c>
      <c r="FT2" s="63" t="s">
        <v>17</v>
      </c>
      <c r="FU2" s="61" t="s">
        <v>11</v>
      </c>
      <c r="FV2" s="61" t="s">
        <v>12</v>
      </c>
      <c r="FW2" s="61" t="s">
        <v>13</v>
      </c>
      <c r="FX2" s="61" t="s">
        <v>14</v>
      </c>
      <c r="FY2" s="61" t="s">
        <v>15</v>
      </c>
      <c r="FZ2" s="63" t="s">
        <v>16</v>
      </c>
      <c r="GA2" s="63" t="s">
        <v>17</v>
      </c>
      <c r="GB2" s="61" t="s">
        <v>11</v>
      </c>
      <c r="GC2" s="61" t="s">
        <v>12</v>
      </c>
      <c r="GD2" s="61" t="s">
        <v>13</v>
      </c>
      <c r="GE2" s="61" t="s">
        <v>14</v>
      </c>
      <c r="GF2" s="61" t="s">
        <v>15</v>
      </c>
      <c r="GG2" s="63" t="s">
        <v>16</v>
      </c>
      <c r="GH2" s="63" t="s">
        <v>17</v>
      </c>
      <c r="GI2" s="61" t="s">
        <v>11</v>
      </c>
      <c r="GJ2" s="61" t="s">
        <v>12</v>
      </c>
      <c r="GK2" s="61" t="s">
        <v>13</v>
      </c>
      <c r="GL2" s="61" t="s">
        <v>14</v>
      </c>
      <c r="GM2" s="61" t="s">
        <v>15</v>
      </c>
      <c r="GN2" s="63" t="s">
        <v>16</v>
      </c>
      <c r="GO2" s="63" t="s">
        <v>17</v>
      </c>
      <c r="GP2" s="61" t="s">
        <v>11</v>
      </c>
      <c r="GQ2" s="62" t="s">
        <v>12</v>
      </c>
      <c r="GR2" s="61" t="s">
        <v>13</v>
      </c>
      <c r="GS2" s="61" t="s">
        <v>14</v>
      </c>
      <c r="GT2" s="61" t="s">
        <v>15</v>
      </c>
      <c r="GU2" s="63" t="s">
        <v>16</v>
      </c>
      <c r="GV2" s="63" t="s">
        <v>17</v>
      </c>
      <c r="GW2" s="61" t="s">
        <v>11</v>
      </c>
      <c r="GX2" s="61" t="s">
        <v>12</v>
      </c>
      <c r="GY2" s="61" t="s">
        <v>13</v>
      </c>
      <c r="GZ2" s="61" t="s">
        <v>14</v>
      </c>
      <c r="HA2" s="61" t="s">
        <v>15</v>
      </c>
      <c r="HB2" s="63" t="s">
        <v>16</v>
      </c>
      <c r="HC2" s="63" t="s">
        <v>17</v>
      </c>
      <c r="HD2" s="61" t="s">
        <v>11</v>
      </c>
      <c r="HE2" s="61" t="s">
        <v>12</v>
      </c>
      <c r="HF2" s="61" t="s">
        <v>13</v>
      </c>
      <c r="HG2" s="61" t="s">
        <v>14</v>
      </c>
      <c r="HH2" s="61" t="s">
        <v>15</v>
      </c>
      <c r="HI2" s="63" t="s">
        <v>16</v>
      </c>
      <c r="HJ2" s="63" t="s">
        <v>17</v>
      </c>
      <c r="HK2" s="61" t="s">
        <v>11</v>
      </c>
      <c r="HL2" s="61" t="s">
        <v>12</v>
      </c>
      <c r="HM2" s="61" t="s">
        <v>13</v>
      </c>
      <c r="HN2" s="61" t="s">
        <v>14</v>
      </c>
      <c r="HO2" s="61" t="s">
        <v>15</v>
      </c>
      <c r="HP2" s="63" t="s">
        <v>16</v>
      </c>
      <c r="HQ2" s="63" t="s">
        <v>17</v>
      </c>
      <c r="HR2" s="61" t="s">
        <v>11</v>
      </c>
      <c r="HS2" s="61" t="s">
        <v>12</v>
      </c>
      <c r="HT2" s="61" t="s">
        <v>13</v>
      </c>
      <c r="HU2" s="61" t="s">
        <v>14</v>
      </c>
      <c r="HV2" s="61" t="s">
        <v>15</v>
      </c>
      <c r="HW2" s="62" t="s">
        <v>16</v>
      </c>
      <c r="HX2" s="63" t="s">
        <v>17</v>
      </c>
      <c r="HY2" s="61" t="s">
        <v>11</v>
      </c>
      <c r="HZ2" s="61" t="s">
        <v>12</v>
      </c>
      <c r="IA2" s="61" t="s">
        <v>13</v>
      </c>
      <c r="IB2" s="61" t="s">
        <v>14</v>
      </c>
      <c r="IC2" s="61" t="s">
        <v>15</v>
      </c>
      <c r="ID2" s="63" t="s">
        <v>16</v>
      </c>
      <c r="IE2" s="63" t="s">
        <v>17</v>
      </c>
      <c r="IF2" s="61" t="s">
        <v>11</v>
      </c>
      <c r="IG2" s="61" t="s">
        <v>12</v>
      </c>
      <c r="IH2" s="61" t="s">
        <v>13</v>
      </c>
      <c r="II2" s="61" t="s">
        <v>14</v>
      </c>
      <c r="IJ2" s="61" t="s">
        <v>15</v>
      </c>
      <c r="IK2" s="63" t="s">
        <v>16</v>
      </c>
      <c r="IL2" s="63" t="s">
        <v>17</v>
      </c>
      <c r="IM2" s="61" t="s">
        <v>11</v>
      </c>
      <c r="IN2" s="61" t="s">
        <v>12</v>
      </c>
      <c r="IO2" s="61" t="s">
        <v>13</v>
      </c>
      <c r="IP2" s="61" t="s">
        <v>14</v>
      </c>
      <c r="IQ2" s="61" t="s">
        <v>15</v>
      </c>
      <c r="IR2" s="63" t="s">
        <v>16</v>
      </c>
      <c r="IS2" s="63" t="s">
        <v>17</v>
      </c>
      <c r="IT2" s="61" t="s">
        <v>11</v>
      </c>
      <c r="IU2" s="61" t="s">
        <v>12</v>
      </c>
      <c r="IV2" s="61" t="s">
        <v>13</v>
      </c>
      <c r="IW2" s="61" t="s">
        <v>14</v>
      </c>
      <c r="IX2" s="61" t="s">
        <v>15</v>
      </c>
      <c r="IY2" s="63" t="s">
        <v>16</v>
      </c>
      <c r="IZ2" s="63" t="s">
        <v>17</v>
      </c>
      <c r="JA2" s="61" t="s">
        <v>11</v>
      </c>
      <c r="JB2" s="61" t="s">
        <v>12</v>
      </c>
      <c r="JC2" s="61" t="s">
        <v>13</v>
      </c>
      <c r="JD2" s="61" t="s">
        <v>14</v>
      </c>
      <c r="JE2" s="61" t="s">
        <v>15</v>
      </c>
      <c r="JF2" s="63" t="s">
        <v>16</v>
      </c>
      <c r="JG2" s="63" t="s">
        <v>17</v>
      </c>
      <c r="JH2" s="61" t="s">
        <v>11</v>
      </c>
      <c r="JI2" s="61" t="s">
        <v>12</v>
      </c>
      <c r="JJ2" s="61" t="s">
        <v>13</v>
      </c>
      <c r="JK2" s="61" t="s">
        <v>14</v>
      </c>
      <c r="JL2" s="61" t="s">
        <v>15</v>
      </c>
      <c r="JM2" s="63" t="s">
        <v>16</v>
      </c>
      <c r="JN2" s="63" t="s">
        <v>17</v>
      </c>
      <c r="JO2" s="61" t="s">
        <v>11</v>
      </c>
      <c r="JP2" s="61" t="s">
        <v>12</v>
      </c>
      <c r="JQ2" s="61" t="s">
        <v>13</v>
      </c>
      <c r="JR2" s="61" t="s">
        <v>14</v>
      </c>
      <c r="JS2" s="61" t="s">
        <v>15</v>
      </c>
      <c r="JT2" s="63" t="s">
        <v>16</v>
      </c>
      <c r="JU2" s="63" t="s">
        <v>17</v>
      </c>
      <c r="JV2" s="61" t="s">
        <v>11</v>
      </c>
      <c r="JW2" s="61" t="s">
        <v>12</v>
      </c>
      <c r="JX2" s="61" t="s">
        <v>13</v>
      </c>
      <c r="JY2" s="61" t="s">
        <v>14</v>
      </c>
      <c r="JZ2" s="61" t="s">
        <v>15</v>
      </c>
      <c r="KA2" s="63" t="s">
        <v>16</v>
      </c>
      <c r="KB2" s="63" t="s">
        <v>17</v>
      </c>
      <c r="KC2" s="61" t="s">
        <v>11</v>
      </c>
      <c r="KD2" s="61" t="s">
        <v>12</v>
      </c>
      <c r="KE2" s="61" t="s">
        <v>13</v>
      </c>
      <c r="KF2" s="61" t="s">
        <v>14</v>
      </c>
      <c r="KG2" s="61" t="s">
        <v>15</v>
      </c>
      <c r="KH2" s="63" t="s">
        <v>16</v>
      </c>
      <c r="KI2" s="63" t="s">
        <v>17</v>
      </c>
      <c r="KJ2" s="61" t="s">
        <v>11</v>
      </c>
      <c r="KK2" s="61" t="s">
        <v>12</v>
      </c>
      <c r="KL2" s="61" t="s">
        <v>13</v>
      </c>
      <c r="KM2" s="61" t="s">
        <v>14</v>
      </c>
      <c r="KN2" s="61" t="s">
        <v>15</v>
      </c>
      <c r="KO2" s="63" t="s">
        <v>16</v>
      </c>
      <c r="KP2" s="63" t="s">
        <v>17</v>
      </c>
      <c r="KQ2" s="61" t="s">
        <v>11</v>
      </c>
      <c r="KR2" s="61" t="s">
        <v>12</v>
      </c>
      <c r="KS2" s="61" t="s">
        <v>13</v>
      </c>
      <c r="KT2" s="61" t="s">
        <v>14</v>
      </c>
      <c r="KU2" s="61" t="s">
        <v>15</v>
      </c>
      <c r="KV2" s="63" t="s">
        <v>16</v>
      </c>
      <c r="KW2" s="62" t="s">
        <v>17</v>
      </c>
      <c r="KX2" s="61" t="s">
        <v>11</v>
      </c>
      <c r="KY2" s="61" t="s">
        <v>12</v>
      </c>
      <c r="KZ2" s="61" t="s">
        <v>13</v>
      </c>
      <c r="LA2" s="61" t="s">
        <v>14</v>
      </c>
      <c r="LB2" s="61" t="s">
        <v>15</v>
      </c>
      <c r="LC2" s="63" t="s">
        <v>16</v>
      </c>
      <c r="LD2" s="63" t="s">
        <v>17</v>
      </c>
      <c r="LE2" s="61" t="s">
        <v>11</v>
      </c>
      <c r="LF2" s="61" t="s">
        <v>12</v>
      </c>
      <c r="LG2" s="62" t="s">
        <v>13</v>
      </c>
      <c r="LH2" s="61" t="s">
        <v>14</v>
      </c>
      <c r="LI2" s="61" t="s">
        <v>15</v>
      </c>
      <c r="LJ2" s="63" t="s">
        <v>16</v>
      </c>
      <c r="LK2" s="63" t="s">
        <v>17</v>
      </c>
      <c r="LL2" s="61" t="s">
        <v>11</v>
      </c>
      <c r="LM2" s="61" t="s">
        <v>12</v>
      </c>
      <c r="LN2" s="61" t="s">
        <v>13</v>
      </c>
      <c r="LO2" s="61" t="s">
        <v>14</v>
      </c>
      <c r="LP2" s="61" t="s">
        <v>15</v>
      </c>
      <c r="LQ2" s="63" t="s">
        <v>16</v>
      </c>
      <c r="LR2" s="63" t="s">
        <v>17</v>
      </c>
      <c r="LS2" s="61" t="s">
        <v>11</v>
      </c>
      <c r="LT2" s="61" t="s">
        <v>12</v>
      </c>
      <c r="LU2" s="61" t="s">
        <v>13</v>
      </c>
      <c r="LV2" s="61" t="s">
        <v>14</v>
      </c>
      <c r="LW2" s="61" t="s">
        <v>15</v>
      </c>
      <c r="LX2" s="63" t="s">
        <v>16</v>
      </c>
      <c r="LY2" s="63" t="s">
        <v>17</v>
      </c>
      <c r="LZ2" s="61" t="s">
        <v>11</v>
      </c>
      <c r="MA2" s="61" t="s">
        <v>12</v>
      </c>
      <c r="MB2" s="61" t="s">
        <v>13</v>
      </c>
      <c r="MC2" s="61" t="s">
        <v>14</v>
      </c>
      <c r="MD2" s="61" t="s">
        <v>15</v>
      </c>
      <c r="ME2" s="63" t="s">
        <v>16</v>
      </c>
      <c r="MF2" s="63" t="s">
        <v>17</v>
      </c>
      <c r="MG2" s="61" t="s">
        <v>11</v>
      </c>
      <c r="MH2" s="61" t="s">
        <v>12</v>
      </c>
      <c r="MI2" s="61" t="s">
        <v>13</v>
      </c>
      <c r="MJ2" s="61" t="s">
        <v>14</v>
      </c>
      <c r="MK2" s="61" t="s">
        <v>15</v>
      </c>
      <c r="ML2" s="63" t="s">
        <v>16</v>
      </c>
      <c r="MM2" s="63" t="s">
        <v>17</v>
      </c>
      <c r="MN2" s="61" t="s">
        <v>11</v>
      </c>
      <c r="MO2" s="61" t="s">
        <v>12</v>
      </c>
      <c r="MP2" s="61" t="s">
        <v>13</v>
      </c>
      <c r="MQ2" s="61" t="s">
        <v>14</v>
      </c>
      <c r="MR2" s="61" t="s">
        <v>15</v>
      </c>
      <c r="MS2" s="63" t="s">
        <v>16</v>
      </c>
      <c r="MT2" s="63" t="s">
        <v>17</v>
      </c>
      <c r="MU2" s="61" t="s">
        <v>11</v>
      </c>
      <c r="MV2" s="61" t="s">
        <v>12</v>
      </c>
      <c r="MW2" s="61" t="s">
        <v>13</v>
      </c>
      <c r="MX2" s="61" t="s">
        <v>14</v>
      </c>
      <c r="MY2" s="62" t="s">
        <v>15</v>
      </c>
      <c r="MZ2" s="63" t="s">
        <v>16</v>
      </c>
      <c r="NA2" s="63" t="s">
        <v>17</v>
      </c>
      <c r="NB2" s="61" t="s">
        <v>11</v>
      </c>
      <c r="NC2" s="61" t="s">
        <v>12</v>
      </c>
      <c r="ND2" s="61" t="s">
        <v>13</v>
      </c>
      <c r="NE2" s="61" t="s">
        <v>14</v>
      </c>
      <c r="NK2" s="69" t="s">
        <v>16</v>
      </c>
      <c r="NL2" s="69"/>
      <c r="NM2" s="69"/>
      <c r="NN2" s="69"/>
      <c r="NO2" s="69"/>
      <c r="NP2" s="69"/>
      <c r="NQ2" s="69"/>
      <c r="NR2" s="69"/>
      <c r="NS2" s="69" t="s">
        <v>17</v>
      </c>
      <c r="NT2" s="69"/>
      <c r="NU2" s="69"/>
      <c r="NV2" s="69"/>
      <c r="NW2" s="69"/>
      <c r="NX2" s="69"/>
      <c r="NY2" s="69"/>
      <c r="NZ2" s="69"/>
      <c r="OA2" s="64"/>
      <c r="OB2" s="64"/>
      <c r="OC2" s="64"/>
      <c r="OD2" s="64"/>
      <c r="OE2" s="64"/>
      <c r="OF2" s="64"/>
      <c r="OG2" s="64"/>
      <c r="OH2" s="64"/>
      <c r="OI2" s="64"/>
      <c r="OJ2" s="64"/>
      <c r="OK2" s="64"/>
      <c r="OL2" s="64"/>
    </row>
    <row r="3" spans="2:442" s="9" customFormat="1" ht="28.5" x14ac:dyDescent="0.35">
      <c r="B3" s="88"/>
      <c r="C3" s="88"/>
      <c r="D3" s="72"/>
      <c r="E3" s="12">
        <v>42005</v>
      </c>
      <c r="F3" s="9">
        <v>42006</v>
      </c>
      <c r="G3" s="10">
        <v>42007</v>
      </c>
      <c r="H3" s="10">
        <v>42008</v>
      </c>
      <c r="I3" s="9">
        <v>42009</v>
      </c>
      <c r="J3" s="9">
        <v>42010</v>
      </c>
      <c r="K3" s="9">
        <v>42011</v>
      </c>
      <c r="L3" s="9">
        <v>42012</v>
      </c>
      <c r="M3" s="9">
        <v>42013</v>
      </c>
      <c r="N3" s="10">
        <v>42014</v>
      </c>
      <c r="O3" s="10">
        <v>42015</v>
      </c>
      <c r="P3" s="9">
        <v>42016</v>
      </c>
      <c r="Q3" s="9">
        <v>42017</v>
      </c>
      <c r="R3" s="9">
        <v>42018</v>
      </c>
      <c r="S3" s="9">
        <v>42019</v>
      </c>
      <c r="T3" s="9">
        <v>42020</v>
      </c>
      <c r="U3" s="10">
        <v>42021</v>
      </c>
      <c r="V3" s="10">
        <v>42022</v>
      </c>
      <c r="W3" s="9">
        <v>42023</v>
      </c>
      <c r="X3" s="9">
        <v>42024</v>
      </c>
      <c r="Y3" s="9">
        <v>42025</v>
      </c>
      <c r="Z3" s="9">
        <v>42026</v>
      </c>
      <c r="AA3" s="9">
        <v>42027</v>
      </c>
      <c r="AB3" s="10">
        <v>42028</v>
      </c>
      <c r="AC3" s="10">
        <v>42029</v>
      </c>
      <c r="AD3" s="9">
        <v>42030</v>
      </c>
      <c r="AE3" s="9">
        <v>42031</v>
      </c>
      <c r="AF3" s="9">
        <v>42032</v>
      </c>
      <c r="AG3" s="9">
        <v>42033</v>
      </c>
      <c r="AH3" s="9">
        <v>42034</v>
      </c>
      <c r="AI3" s="10">
        <v>42035</v>
      </c>
      <c r="AJ3" s="10">
        <v>42036</v>
      </c>
      <c r="AK3" s="9">
        <v>42037</v>
      </c>
      <c r="AL3" s="9">
        <v>42038</v>
      </c>
      <c r="AM3" s="9">
        <v>42039</v>
      </c>
      <c r="AN3" s="9">
        <v>42040</v>
      </c>
      <c r="AO3" s="9">
        <v>42041</v>
      </c>
      <c r="AP3" s="10">
        <v>42042</v>
      </c>
      <c r="AQ3" s="10">
        <v>42043</v>
      </c>
      <c r="AR3" s="9">
        <v>42044</v>
      </c>
      <c r="AS3" s="9">
        <v>42045</v>
      </c>
      <c r="AT3" s="9">
        <v>42046</v>
      </c>
      <c r="AU3" s="9">
        <v>42047</v>
      </c>
      <c r="AV3" s="9">
        <v>42048</v>
      </c>
      <c r="AW3" s="10">
        <v>42049</v>
      </c>
      <c r="AX3" s="10">
        <v>42050</v>
      </c>
      <c r="AY3" s="9">
        <v>42051</v>
      </c>
      <c r="AZ3" s="9">
        <v>42052</v>
      </c>
      <c r="BA3" s="9">
        <v>42053</v>
      </c>
      <c r="BB3" s="9">
        <v>42054</v>
      </c>
      <c r="BC3" s="9">
        <v>42055</v>
      </c>
      <c r="BD3" s="10">
        <v>42056</v>
      </c>
      <c r="BE3" s="10">
        <v>42057</v>
      </c>
      <c r="BF3" s="9">
        <v>42058</v>
      </c>
      <c r="BG3" s="9">
        <v>42059</v>
      </c>
      <c r="BH3" s="9">
        <v>42060</v>
      </c>
      <c r="BI3" s="9">
        <v>42061</v>
      </c>
      <c r="BJ3" s="9">
        <v>42062</v>
      </c>
      <c r="BK3" s="10">
        <v>42063</v>
      </c>
      <c r="BL3" s="10">
        <v>42064</v>
      </c>
      <c r="BM3" s="9">
        <v>42065</v>
      </c>
      <c r="BN3" s="9">
        <v>42066</v>
      </c>
      <c r="BO3" s="9">
        <v>42067</v>
      </c>
      <c r="BP3" s="9">
        <v>42068</v>
      </c>
      <c r="BQ3" s="9">
        <v>42069</v>
      </c>
      <c r="BR3" s="10">
        <v>42070</v>
      </c>
      <c r="BS3" s="10">
        <v>42071</v>
      </c>
      <c r="BT3" s="9">
        <v>42072</v>
      </c>
      <c r="BU3" s="9">
        <v>42073</v>
      </c>
      <c r="BV3" s="9">
        <v>42074</v>
      </c>
      <c r="BW3" s="9">
        <v>42075</v>
      </c>
      <c r="BX3" s="9">
        <v>42076</v>
      </c>
      <c r="BY3" s="10">
        <v>42077</v>
      </c>
      <c r="BZ3" s="10">
        <v>42078</v>
      </c>
      <c r="CA3" s="9">
        <v>42079</v>
      </c>
      <c r="CB3" s="9">
        <v>42080</v>
      </c>
      <c r="CC3" s="9">
        <v>42081</v>
      </c>
      <c r="CD3" s="9">
        <v>42082</v>
      </c>
      <c r="CE3" s="9">
        <v>42083</v>
      </c>
      <c r="CF3" s="10">
        <v>42084</v>
      </c>
      <c r="CG3" s="10">
        <v>42085</v>
      </c>
      <c r="CH3" s="9">
        <v>42086</v>
      </c>
      <c r="CI3" s="9">
        <v>42087</v>
      </c>
      <c r="CJ3" s="9">
        <v>42088</v>
      </c>
      <c r="CK3" s="9">
        <v>42089</v>
      </c>
      <c r="CL3" s="9">
        <v>42090</v>
      </c>
      <c r="CM3" s="10">
        <v>42091</v>
      </c>
      <c r="CN3" s="10">
        <v>42092</v>
      </c>
      <c r="CO3" s="9">
        <v>42093</v>
      </c>
      <c r="CP3" s="9">
        <v>42094</v>
      </c>
      <c r="CQ3" s="9">
        <v>42095</v>
      </c>
      <c r="CR3" s="9">
        <v>42096</v>
      </c>
      <c r="CS3" s="9">
        <v>42097</v>
      </c>
      <c r="CT3" s="10">
        <v>42098</v>
      </c>
      <c r="CU3" s="10">
        <v>42099</v>
      </c>
      <c r="CV3" s="12">
        <v>42100</v>
      </c>
      <c r="CW3" s="9">
        <v>42101</v>
      </c>
      <c r="CX3" s="9">
        <v>42102</v>
      </c>
      <c r="CY3" s="9">
        <v>42103</v>
      </c>
      <c r="CZ3" s="9">
        <v>42104</v>
      </c>
      <c r="DA3" s="10">
        <v>42105</v>
      </c>
      <c r="DB3" s="10">
        <v>42106</v>
      </c>
      <c r="DC3" s="9">
        <v>42107</v>
      </c>
      <c r="DD3" s="9">
        <v>42108</v>
      </c>
      <c r="DE3" s="9">
        <v>42109</v>
      </c>
      <c r="DF3" s="9">
        <v>42110</v>
      </c>
      <c r="DG3" s="9">
        <v>42111</v>
      </c>
      <c r="DH3" s="10">
        <v>42112</v>
      </c>
      <c r="DI3" s="10">
        <v>42113</v>
      </c>
      <c r="DJ3" s="9">
        <v>42114</v>
      </c>
      <c r="DK3" s="9">
        <v>42115</v>
      </c>
      <c r="DL3" s="9">
        <v>42116</v>
      </c>
      <c r="DM3" s="9">
        <v>42117</v>
      </c>
      <c r="DN3" s="9">
        <v>42118</v>
      </c>
      <c r="DO3" s="10">
        <v>42119</v>
      </c>
      <c r="DP3" s="10">
        <v>42120</v>
      </c>
      <c r="DQ3" s="9">
        <v>42121</v>
      </c>
      <c r="DR3" s="9">
        <v>42122</v>
      </c>
      <c r="DS3" s="9">
        <v>42123</v>
      </c>
      <c r="DT3" s="9">
        <v>42124</v>
      </c>
      <c r="DU3" s="12">
        <v>42125</v>
      </c>
      <c r="DV3" s="10">
        <v>42126</v>
      </c>
      <c r="DW3" s="10">
        <v>42127</v>
      </c>
      <c r="DX3" s="9">
        <v>42128</v>
      </c>
      <c r="DY3" s="9">
        <v>42129</v>
      </c>
      <c r="DZ3" s="9">
        <v>42130</v>
      </c>
      <c r="EA3" s="9">
        <v>42131</v>
      </c>
      <c r="EB3" s="12">
        <v>42132</v>
      </c>
      <c r="EC3" s="10">
        <v>42133</v>
      </c>
      <c r="ED3" s="10">
        <v>42134</v>
      </c>
      <c r="EE3" s="9">
        <v>42135</v>
      </c>
      <c r="EF3" s="9">
        <v>42136</v>
      </c>
      <c r="EG3" s="9">
        <v>42137</v>
      </c>
      <c r="EH3" s="12">
        <v>42138</v>
      </c>
      <c r="EI3" s="9">
        <v>42139</v>
      </c>
      <c r="EJ3" s="10">
        <v>42140</v>
      </c>
      <c r="EK3" s="10">
        <v>42141</v>
      </c>
      <c r="EL3" s="9">
        <v>42142</v>
      </c>
      <c r="EM3" s="9">
        <v>42143</v>
      </c>
      <c r="EN3" s="9">
        <v>42144</v>
      </c>
      <c r="EO3" s="9">
        <v>42145</v>
      </c>
      <c r="EP3" s="9">
        <v>42146</v>
      </c>
      <c r="EQ3" s="10">
        <v>42147</v>
      </c>
      <c r="ER3" s="10">
        <v>42148</v>
      </c>
      <c r="ES3" s="12">
        <v>42149</v>
      </c>
      <c r="ET3" s="9">
        <v>42150</v>
      </c>
      <c r="EU3" s="9">
        <v>42151</v>
      </c>
      <c r="EV3" s="9">
        <v>42152</v>
      </c>
      <c r="EW3" s="9">
        <v>42153</v>
      </c>
      <c r="EX3" s="10">
        <v>42154</v>
      </c>
      <c r="EY3" s="10">
        <v>42155</v>
      </c>
      <c r="EZ3" s="9">
        <v>42156</v>
      </c>
      <c r="FA3" s="9">
        <v>42157</v>
      </c>
      <c r="FB3" s="9">
        <v>42158</v>
      </c>
      <c r="FC3" s="9">
        <v>42159</v>
      </c>
      <c r="FD3" s="9">
        <v>42160</v>
      </c>
      <c r="FE3" s="10">
        <v>42161</v>
      </c>
      <c r="FF3" s="10">
        <v>42162</v>
      </c>
      <c r="FG3" s="9">
        <v>42163</v>
      </c>
      <c r="FH3" s="9">
        <v>42164</v>
      </c>
      <c r="FI3" s="9">
        <v>42165</v>
      </c>
      <c r="FJ3" s="9">
        <v>42166</v>
      </c>
      <c r="FK3" s="9">
        <v>42167</v>
      </c>
      <c r="FL3" s="10">
        <v>42168</v>
      </c>
      <c r="FM3" s="10">
        <v>42169</v>
      </c>
      <c r="FN3" s="9">
        <v>42170</v>
      </c>
      <c r="FO3" s="9">
        <v>42171</v>
      </c>
      <c r="FP3" s="9">
        <v>42172</v>
      </c>
      <c r="FQ3" s="9">
        <v>42173</v>
      </c>
      <c r="FR3" s="9">
        <v>42174</v>
      </c>
      <c r="FS3" s="10">
        <v>42175</v>
      </c>
      <c r="FT3" s="10">
        <v>42176</v>
      </c>
      <c r="FU3" s="9">
        <v>42177</v>
      </c>
      <c r="FV3" s="9">
        <v>42178</v>
      </c>
      <c r="FW3" s="9">
        <v>42179</v>
      </c>
      <c r="FX3" s="9">
        <v>42180</v>
      </c>
      <c r="FY3" s="9">
        <v>42181</v>
      </c>
      <c r="FZ3" s="10">
        <v>42182</v>
      </c>
      <c r="GA3" s="10">
        <v>42183</v>
      </c>
      <c r="GB3" s="9">
        <v>42184</v>
      </c>
      <c r="GC3" s="9">
        <v>42185</v>
      </c>
      <c r="GD3" s="9">
        <v>42186</v>
      </c>
      <c r="GE3" s="9">
        <v>42187</v>
      </c>
      <c r="GF3" s="9">
        <v>42188</v>
      </c>
      <c r="GG3" s="10">
        <v>42189</v>
      </c>
      <c r="GH3" s="10">
        <v>42190</v>
      </c>
      <c r="GI3" s="9">
        <v>42191</v>
      </c>
      <c r="GJ3" s="9">
        <v>42192</v>
      </c>
      <c r="GK3" s="9">
        <v>42193</v>
      </c>
      <c r="GL3" s="9">
        <v>42194</v>
      </c>
      <c r="GM3" s="9">
        <v>42195</v>
      </c>
      <c r="GN3" s="10">
        <v>42196</v>
      </c>
      <c r="GO3" s="10">
        <v>42197</v>
      </c>
      <c r="GP3" s="9">
        <v>42198</v>
      </c>
      <c r="GQ3" s="12">
        <v>42199</v>
      </c>
      <c r="GR3" s="9">
        <v>42200</v>
      </c>
      <c r="GS3" s="9">
        <v>42201</v>
      </c>
      <c r="GT3" s="9">
        <v>42202</v>
      </c>
      <c r="GU3" s="10">
        <v>42203</v>
      </c>
      <c r="GV3" s="10">
        <v>42204</v>
      </c>
      <c r="GW3" s="9">
        <v>42205</v>
      </c>
      <c r="GX3" s="9">
        <v>42206</v>
      </c>
      <c r="GY3" s="9">
        <v>42207</v>
      </c>
      <c r="GZ3" s="9">
        <v>42208</v>
      </c>
      <c r="HA3" s="9">
        <v>42209</v>
      </c>
      <c r="HB3" s="10">
        <v>42210</v>
      </c>
      <c r="HC3" s="10">
        <v>42211</v>
      </c>
      <c r="HD3" s="9">
        <v>42212</v>
      </c>
      <c r="HE3" s="9">
        <v>42213</v>
      </c>
      <c r="HF3" s="9">
        <v>42214</v>
      </c>
      <c r="HG3" s="9">
        <v>42215</v>
      </c>
      <c r="HH3" s="9">
        <v>42216</v>
      </c>
      <c r="HI3" s="10">
        <v>42217</v>
      </c>
      <c r="HJ3" s="10">
        <v>42218</v>
      </c>
      <c r="HK3" s="9">
        <v>42219</v>
      </c>
      <c r="HL3" s="9">
        <v>42220</v>
      </c>
      <c r="HM3" s="9">
        <v>42221</v>
      </c>
      <c r="HN3" s="9">
        <v>42222</v>
      </c>
      <c r="HO3" s="9">
        <v>42223</v>
      </c>
      <c r="HP3" s="10">
        <v>42224</v>
      </c>
      <c r="HQ3" s="10">
        <v>42225</v>
      </c>
      <c r="HR3" s="9">
        <v>42226</v>
      </c>
      <c r="HS3" s="9">
        <v>42227</v>
      </c>
      <c r="HT3" s="9">
        <v>42228</v>
      </c>
      <c r="HU3" s="9">
        <v>42229</v>
      </c>
      <c r="HV3" s="9">
        <v>42230</v>
      </c>
      <c r="HW3" s="10">
        <v>42231</v>
      </c>
      <c r="HX3" s="10">
        <v>42232</v>
      </c>
      <c r="HY3" s="9">
        <v>42233</v>
      </c>
      <c r="HZ3" s="9">
        <v>42234</v>
      </c>
      <c r="IA3" s="9">
        <v>42235</v>
      </c>
      <c r="IB3" s="9">
        <v>42236</v>
      </c>
      <c r="IC3" s="9">
        <v>42237</v>
      </c>
      <c r="ID3" s="10">
        <v>42238</v>
      </c>
      <c r="IE3" s="10">
        <v>42239</v>
      </c>
      <c r="IF3" s="9">
        <v>42240</v>
      </c>
      <c r="IG3" s="9">
        <v>42241</v>
      </c>
      <c r="IH3" s="9">
        <v>42242</v>
      </c>
      <c r="II3" s="9">
        <v>42243</v>
      </c>
      <c r="IJ3" s="9">
        <v>42244</v>
      </c>
      <c r="IK3" s="10">
        <v>42245</v>
      </c>
      <c r="IL3" s="10">
        <v>42246</v>
      </c>
      <c r="IM3" s="9">
        <v>42247</v>
      </c>
      <c r="IN3" s="9">
        <v>42248</v>
      </c>
      <c r="IO3" s="9">
        <v>42249</v>
      </c>
      <c r="IP3" s="9">
        <v>42250</v>
      </c>
      <c r="IQ3" s="9">
        <v>42251</v>
      </c>
      <c r="IR3" s="10">
        <v>42252</v>
      </c>
      <c r="IS3" s="10">
        <v>42253</v>
      </c>
      <c r="IT3" s="9">
        <v>42254</v>
      </c>
      <c r="IU3" s="9">
        <v>42255</v>
      </c>
      <c r="IV3" s="9">
        <v>42256</v>
      </c>
      <c r="IW3" s="9">
        <v>42257</v>
      </c>
      <c r="IX3" s="9">
        <v>42258</v>
      </c>
      <c r="IY3" s="10">
        <v>42259</v>
      </c>
      <c r="IZ3" s="10">
        <v>42260</v>
      </c>
      <c r="JA3" s="9">
        <v>42261</v>
      </c>
      <c r="JB3" s="9">
        <v>42262</v>
      </c>
      <c r="JC3" s="9">
        <v>42263</v>
      </c>
      <c r="JD3" s="9">
        <v>42264</v>
      </c>
      <c r="JE3" s="9">
        <v>42265</v>
      </c>
      <c r="JF3" s="10">
        <v>42266</v>
      </c>
      <c r="JG3" s="10">
        <v>42267</v>
      </c>
      <c r="JH3" s="9">
        <v>42268</v>
      </c>
      <c r="JI3" s="9">
        <v>42269</v>
      </c>
      <c r="JJ3" s="9">
        <v>42270</v>
      </c>
      <c r="JK3" s="9">
        <v>42271</v>
      </c>
      <c r="JL3" s="9">
        <v>42272</v>
      </c>
      <c r="JM3" s="10">
        <v>42273</v>
      </c>
      <c r="JN3" s="10">
        <v>42274</v>
      </c>
      <c r="JO3" s="9">
        <v>42275</v>
      </c>
      <c r="JP3" s="9">
        <v>42276</v>
      </c>
      <c r="JQ3" s="9">
        <v>42277</v>
      </c>
      <c r="JR3" s="9">
        <v>42278</v>
      </c>
      <c r="JS3" s="9">
        <v>42279</v>
      </c>
      <c r="JT3" s="10">
        <v>42280</v>
      </c>
      <c r="JU3" s="10">
        <v>42281</v>
      </c>
      <c r="JV3" s="9">
        <v>42282</v>
      </c>
      <c r="JW3" s="9">
        <v>42283</v>
      </c>
      <c r="JX3" s="9">
        <v>42284</v>
      </c>
      <c r="JY3" s="9">
        <v>42285</v>
      </c>
      <c r="JZ3" s="9">
        <v>42286</v>
      </c>
      <c r="KA3" s="10">
        <v>42287</v>
      </c>
      <c r="KB3" s="10">
        <v>42288</v>
      </c>
      <c r="KC3" s="9">
        <v>42289</v>
      </c>
      <c r="KD3" s="9">
        <v>42290</v>
      </c>
      <c r="KE3" s="9">
        <v>42291</v>
      </c>
      <c r="KF3" s="9">
        <v>42292</v>
      </c>
      <c r="KG3" s="9">
        <v>42293</v>
      </c>
      <c r="KH3" s="10">
        <v>42294</v>
      </c>
      <c r="KI3" s="10">
        <v>42295</v>
      </c>
      <c r="KJ3" s="9">
        <v>42296</v>
      </c>
      <c r="KK3" s="9">
        <v>42297</v>
      </c>
      <c r="KL3" s="9">
        <v>42298</v>
      </c>
      <c r="KM3" s="9">
        <v>42299</v>
      </c>
      <c r="KN3" s="9">
        <v>42300</v>
      </c>
      <c r="KO3" s="10">
        <v>42301</v>
      </c>
      <c r="KP3" s="10">
        <v>42302</v>
      </c>
      <c r="KQ3" s="9">
        <v>42303</v>
      </c>
      <c r="KR3" s="9">
        <v>42304</v>
      </c>
      <c r="KS3" s="9">
        <v>42305</v>
      </c>
      <c r="KT3" s="9">
        <v>42306</v>
      </c>
      <c r="KU3" s="9">
        <v>42307</v>
      </c>
      <c r="KV3" s="10">
        <v>42308</v>
      </c>
      <c r="KW3" s="10">
        <v>42309</v>
      </c>
      <c r="KX3" s="9">
        <v>42310</v>
      </c>
      <c r="KY3" s="9">
        <v>42311</v>
      </c>
      <c r="KZ3" s="9">
        <v>42312</v>
      </c>
      <c r="LA3" s="9">
        <v>42313</v>
      </c>
      <c r="LB3" s="9">
        <v>42314</v>
      </c>
      <c r="LC3" s="10">
        <v>42315</v>
      </c>
      <c r="LD3" s="10">
        <v>42316</v>
      </c>
      <c r="LE3" s="9">
        <v>42317</v>
      </c>
      <c r="LF3" s="9">
        <v>42318</v>
      </c>
      <c r="LG3" s="12">
        <v>42319</v>
      </c>
      <c r="LH3" s="9">
        <v>42320</v>
      </c>
      <c r="LI3" s="9">
        <v>42321</v>
      </c>
      <c r="LJ3" s="10">
        <v>42322</v>
      </c>
      <c r="LK3" s="10">
        <v>42323</v>
      </c>
      <c r="LL3" s="9">
        <v>42324</v>
      </c>
      <c r="LM3" s="9">
        <v>42325</v>
      </c>
      <c r="LN3" s="9">
        <v>42326</v>
      </c>
      <c r="LO3" s="9">
        <v>42327</v>
      </c>
      <c r="LP3" s="9">
        <v>42328</v>
      </c>
      <c r="LQ3" s="10">
        <v>42329</v>
      </c>
      <c r="LR3" s="10">
        <v>42330</v>
      </c>
      <c r="LS3" s="9">
        <v>42331</v>
      </c>
      <c r="LT3" s="9">
        <v>42332</v>
      </c>
      <c r="LU3" s="9">
        <v>42333</v>
      </c>
      <c r="LV3" s="9">
        <v>42334</v>
      </c>
      <c r="LW3" s="9">
        <v>42335</v>
      </c>
      <c r="LX3" s="10">
        <v>42336</v>
      </c>
      <c r="LY3" s="10">
        <v>42337</v>
      </c>
      <c r="LZ3" s="9">
        <v>42338</v>
      </c>
      <c r="MA3" s="9">
        <v>42339</v>
      </c>
      <c r="MB3" s="9">
        <v>42340</v>
      </c>
      <c r="MC3" s="9">
        <v>42341</v>
      </c>
      <c r="MD3" s="9">
        <v>42342</v>
      </c>
      <c r="ME3" s="10">
        <v>42343</v>
      </c>
      <c r="MF3" s="10">
        <v>42344</v>
      </c>
      <c r="MG3" s="9">
        <v>42345</v>
      </c>
      <c r="MH3" s="9">
        <v>42346</v>
      </c>
      <c r="MI3" s="9">
        <v>42347</v>
      </c>
      <c r="MJ3" s="9">
        <v>42348</v>
      </c>
      <c r="MK3" s="9">
        <v>42349</v>
      </c>
      <c r="ML3" s="10">
        <v>42350</v>
      </c>
      <c r="MM3" s="10">
        <v>42351</v>
      </c>
      <c r="MN3" s="9">
        <v>42352</v>
      </c>
      <c r="MO3" s="9">
        <v>42353</v>
      </c>
      <c r="MP3" s="9">
        <v>42354</v>
      </c>
      <c r="MQ3" s="9">
        <v>42355</v>
      </c>
      <c r="MR3" s="9">
        <v>42356</v>
      </c>
      <c r="MS3" s="10">
        <v>42357</v>
      </c>
      <c r="MT3" s="10">
        <v>42358</v>
      </c>
      <c r="MU3" s="9">
        <v>42359</v>
      </c>
      <c r="MV3" s="9">
        <v>42360</v>
      </c>
      <c r="MW3" s="9">
        <v>42361</v>
      </c>
      <c r="MX3" s="9">
        <v>42362</v>
      </c>
      <c r="MY3" s="12">
        <v>42363</v>
      </c>
      <c r="MZ3" s="10">
        <v>42364</v>
      </c>
      <c r="NA3" s="10">
        <v>42365</v>
      </c>
      <c r="NB3" s="9">
        <v>42366</v>
      </c>
      <c r="NC3" s="9">
        <v>42367</v>
      </c>
      <c r="ND3" s="9">
        <v>42368</v>
      </c>
      <c r="NE3" s="9">
        <v>42369</v>
      </c>
      <c r="NK3" s="67"/>
      <c r="NL3" s="67"/>
      <c r="NM3" s="68"/>
      <c r="NN3" s="68"/>
      <c r="NO3" s="70" t="s">
        <v>7</v>
      </c>
      <c r="NP3" s="70"/>
      <c r="NQ3" s="71" t="s">
        <v>8</v>
      </c>
      <c r="NR3" s="71"/>
      <c r="NS3" s="65"/>
      <c r="NT3" s="65"/>
      <c r="NU3" s="65"/>
      <c r="NV3" s="65"/>
      <c r="NW3" s="65"/>
      <c r="NX3" s="65"/>
      <c r="NY3" s="65"/>
      <c r="NZ3" s="65"/>
      <c r="OA3" s="52"/>
      <c r="OB3" s="52"/>
      <c r="OC3" s="52"/>
      <c r="OD3" s="52"/>
      <c r="OE3" s="52"/>
      <c r="OF3" s="52"/>
      <c r="OG3" s="52"/>
      <c r="OH3" s="52"/>
      <c r="OI3" s="52"/>
      <c r="OJ3" s="52"/>
      <c r="OK3" s="52"/>
      <c r="OL3" s="11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</row>
    <row r="4" spans="2:442" s="9" customFormat="1" ht="27.75" thickBot="1" x14ac:dyDescent="0.55000000000000004">
      <c r="B4" s="60"/>
      <c r="C4" s="60"/>
      <c r="D4" s="59"/>
      <c r="E4" s="12"/>
      <c r="G4" s="10"/>
      <c r="H4" s="10"/>
      <c r="I4" s="66" t="s">
        <v>70</v>
      </c>
      <c r="J4" s="66"/>
      <c r="K4" s="66"/>
      <c r="L4" s="66"/>
      <c r="M4" s="66"/>
      <c r="N4" s="66"/>
      <c r="O4" s="66"/>
      <c r="P4" s="66" t="s">
        <v>71</v>
      </c>
      <c r="Q4" s="66"/>
      <c r="R4" s="66"/>
      <c r="S4" s="66"/>
      <c r="T4" s="66"/>
      <c r="U4" s="66"/>
      <c r="V4" s="66"/>
      <c r="W4" s="66" t="s">
        <v>72</v>
      </c>
      <c r="X4" s="66"/>
      <c r="Y4" s="66"/>
      <c r="Z4" s="66"/>
      <c r="AA4" s="66"/>
      <c r="AB4" s="66"/>
      <c r="AC4" s="66"/>
      <c r="AD4" s="66" t="s">
        <v>73</v>
      </c>
      <c r="AE4" s="66"/>
      <c r="AF4" s="66"/>
      <c r="AG4" s="66"/>
      <c r="AH4" s="66"/>
      <c r="AI4" s="66"/>
      <c r="AJ4" s="66"/>
      <c r="AK4" s="66" t="s">
        <v>74</v>
      </c>
      <c r="AL4" s="66"/>
      <c r="AM4" s="66"/>
      <c r="AN4" s="66"/>
      <c r="AO4" s="66"/>
      <c r="AP4" s="66"/>
      <c r="AQ4" s="66"/>
      <c r="AR4" s="66" t="s">
        <v>75</v>
      </c>
      <c r="AS4" s="66"/>
      <c r="AT4" s="66"/>
      <c r="AU4" s="66"/>
      <c r="AV4" s="66"/>
      <c r="AW4" s="66"/>
      <c r="AX4" s="66"/>
      <c r="AY4" s="66" t="s">
        <v>76</v>
      </c>
      <c r="AZ4" s="66"/>
      <c r="BA4" s="66"/>
      <c r="BB4" s="66"/>
      <c r="BC4" s="66"/>
      <c r="BD4" s="66"/>
      <c r="BE4" s="66"/>
      <c r="BF4" s="66" t="s">
        <v>77</v>
      </c>
      <c r="BG4" s="66"/>
      <c r="BH4" s="66"/>
      <c r="BI4" s="66"/>
      <c r="BJ4" s="66"/>
      <c r="BK4" s="66"/>
      <c r="BL4" s="66"/>
      <c r="BM4" s="66" t="s">
        <v>78</v>
      </c>
      <c r="BN4" s="66"/>
      <c r="BO4" s="66"/>
      <c r="BP4" s="66"/>
      <c r="BQ4" s="66"/>
      <c r="BR4" s="66"/>
      <c r="BS4" s="66"/>
      <c r="BT4" s="66" t="s">
        <v>79</v>
      </c>
      <c r="BU4" s="66"/>
      <c r="BV4" s="66"/>
      <c r="BW4" s="66"/>
      <c r="BX4" s="66"/>
      <c r="BY4" s="66"/>
      <c r="BZ4" s="66"/>
      <c r="CA4" s="66" t="s">
        <v>80</v>
      </c>
      <c r="CB4" s="66"/>
      <c r="CC4" s="66"/>
      <c r="CD4" s="66"/>
      <c r="CE4" s="66"/>
      <c r="CF4" s="66"/>
      <c r="CG4" s="66"/>
      <c r="CH4" s="66" t="s">
        <v>81</v>
      </c>
      <c r="CI4" s="66"/>
      <c r="CJ4" s="66"/>
      <c r="CK4" s="66"/>
      <c r="CL4" s="66"/>
      <c r="CM4" s="66"/>
      <c r="CN4" s="66"/>
      <c r="CO4" s="66" t="s">
        <v>82</v>
      </c>
      <c r="CP4" s="66"/>
      <c r="CQ4" s="66"/>
      <c r="CR4" s="66"/>
      <c r="CS4" s="66"/>
      <c r="CT4" s="66"/>
      <c r="CU4" s="66"/>
      <c r="CV4" s="66" t="s">
        <v>83</v>
      </c>
      <c r="CW4" s="66"/>
      <c r="CX4" s="66"/>
      <c r="CY4" s="66"/>
      <c r="CZ4" s="66"/>
      <c r="DA4" s="66"/>
      <c r="DB4" s="66"/>
      <c r="DC4" s="66" t="s">
        <v>84</v>
      </c>
      <c r="DD4" s="66"/>
      <c r="DE4" s="66"/>
      <c r="DF4" s="66"/>
      <c r="DG4" s="66"/>
      <c r="DH4" s="66"/>
      <c r="DI4" s="66"/>
      <c r="DJ4" s="66" t="s">
        <v>85</v>
      </c>
      <c r="DK4" s="66"/>
      <c r="DL4" s="66"/>
      <c r="DM4" s="66"/>
      <c r="DN4" s="66"/>
      <c r="DO4" s="66"/>
      <c r="DP4" s="66"/>
      <c r="DQ4" s="66" t="s">
        <v>86</v>
      </c>
      <c r="DR4" s="66"/>
      <c r="DS4" s="66"/>
      <c r="DT4" s="66"/>
      <c r="DU4" s="66"/>
      <c r="DV4" s="66"/>
      <c r="DW4" s="66"/>
      <c r="DX4" s="66" t="s">
        <v>87</v>
      </c>
      <c r="DY4" s="66"/>
      <c r="DZ4" s="66"/>
      <c r="EA4" s="66"/>
      <c r="EB4" s="66"/>
      <c r="EC4" s="66"/>
      <c r="ED4" s="66"/>
      <c r="EE4" s="66" t="s">
        <v>88</v>
      </c>
      <c r="EF4" s="66"/>
      <c r="EG4" s="66"/>
      <c r="EH4" s="66"/>
      <c r="EI4" s="66"/>
      <c r="EJ4" s="66"/>
      <c r="EK4" s="66"/>
      <c r="EL4" s="66" t="s">
        <v>89</v>
      </c>
      <c r="EM4" s="66"/>
      <c r="EN4" s="66"/>
      <c r="EO4" s="66"/>
      <c r="EP4" s="66"/>
      <c r="EQ4" s="66"/>
      <c r="ER4" s="66"/>
      <c r="ES4" s="66" t="s">
        <v>90</v>
      </c>
      <c r="ET4" s="66"/>
      <c r="EU4" s="66"/>
      <c r="EV4" s="66"/>
      <c r="EW4" s="66"/>
      <c r="EX4" s="66"/>
      <c r="EY4" s="66"/>
      <c r="EZ4" s="66" t="s">
        <v>91</v>
      </c>
      <c r="FA4" s="66"/>
      <c r="FB4" s="66"/>
      <c r="FC4" s="66"/>
      <c r="FD4" s="66"/>
      <c r="FE4" s="66"/>
      <c r="FF4" s="66"/>
      <c r="FG4" s="66" t="s">
        <v>92</v>
      </c>
      <c r="FH4" s="66"/>
      <c r="FI4" s="66"/>
      <c r="FJ4" s="66"/>
      <c r="FK4" s="66"/>
      <c r="FL4" s="66"/>
      <c r="FM4" s="66"/>
      <c r="FN4" s="66" t="s">
        <v>93</v>
      </c>
      <c r="FO4" s="66"/>
      <c r="FP4" s="66"/>
      <c r="FQ4" s="66"/>
      <c r="FR4" s="66"/>
      <c r="FS4" s="66"/>
      <c r="FT4" s="66"/>
      <c r="FU4" s="66" t="s">
        <v>94</v>
      </c>
      <c r="FV4" s="66"/>
      <c r="FW4" s="66"/>
      <c r="FX4" s="66"/>
      <c r="FY4" s="66"/>
      <c r="FZ4" s="66"/>
      <c r="GA4" s="66"/>
      <c r="GB4" s="66" t="s">
        <v>95</v>
      </c>
      <c r="GC4" s="66"/>
      <c r="GD4" s="66"/>
      <c r="GE4" s="66"/>
      <c r="GF4" s="66"/>
      <c r="GG4" s="66"/>
      <c r="GH4" s="66"/>
      <c r="GI4" s="66" t="s">
        <v>96</v>
      </c>
      <c r="GJ4" s="66"/>
      <c r="GK4" s="66"/>
      <c r="GL4" s="66"/>
      <c r="GM4" s="66"/>
      <c r="GN4" s="66"/>
      <c r="GO4" s="66"/>
      <c r="GP4" s="66" t="s">
        <v>97</v>
      </c>
      <c r="GQ4" s="66"/>
      <c r="GR4" s="66"/>
      <c r="GS4" s="66"/>
      <c r="GT4" s="66"/>
      <c r="GU4" s="66"/>
      <c r="GV4" s="66"/>
      <c r="GW4" s="66" t="s">
        <v>98</v>
      </c>
      <c r="GX4" s="66"/>
      <c r="GY4" s="66"/>
      <c r="GZ4" s="66"/>
      <c r="HA4" s="66"/>
      <c r="HB4" s="66"/>
      <c r="HC4" s="66"/>
      <c r="HD4" s="66" t="s">
        <v>99</v>
      </c>
      <c r="HE4" s="66"/>
      <c r="HF4" s="66"/>
      <c r="HG4" s="66"/>
      <c r="HH4" s="66"/>
      <c r="HI4" s="66"/>
      <c r="HJ4" s="66"/>
      <c r="HK4" s="66" t="s">
        <v>100</v>
      </c>
      <c r="HL4" s="66"/>
      <c r="HM4" s="66"/>
      <c r="HN4" s="66"/>
      <c r="HO4" s="66"/>
      <c r="HP4" s="66"/>
      <c r="HQ4" s="66"/>
      <c r="HR4" s="66" t="s">
        <v>101</v>
      </c>
      <c r="HS4" s="66"/>
      <c r="HT4" s="66"/>
      <c r="HU4" s="66"/>
      <c r="HV4" s="66"/>
      <c r="HW4" s="66"/>
      <c r="HX4" s="66"/>
      <c r="HY4" s="66" t="s">
        <v>102</v>
      </c>
      <c r="HZ4" s="66"/>
      <c r="IA4" s="66"/>
      <c r="IB4" s="66"/>
      <c r="IC4" s="66"/>
      <c r="ID4" s="66"/>
      <c r="IE4" s="66"/>
      <c r="IF4" s="66" t="s">
        <v>103</v>
      </c>
      <c r="IG4" s="66"/>
      <c r="IH4" s="66"/>
      <c r="II4" s="66"/>
      <c r="IJ4" s="66"/>
      <c r="IK4" s="66"/>
      <c r="IL4" s="66"/>
      <c r="IM4" s="66" t="s">
        <v>104</v>
      </c>
      <c r="IN4" s="66"/>
      <c r="IO4" s="66"/>
      <c r="IP4" s="66"/>
      <c r="IQ4" s="66"/>
      <c r="IR4" s="66"/>
      <c r="IS4" s="66"/>
      <c r="IT4" s="66" t="s">
        <v>105</v>
      </c>
      <c r="IU4" s="66"/>
      <c r="IV4" s="66"/>
      <c r="IW4" s="66"/>
      <c r="IX4" s="66"/>
      <c r="IY4" s="66"/>
      <c r="IZ4" s="66"/>
      <c r="JA4" s="66" t="s">
        <v>106</v>
      </c>
      <c r="JB4" s="66"/>
      <c r="JC4" s="66"/>
      <c r="JD4" s="66"/>
      <c r="JE4" s="66"/>
      <c r="JF4" s="66"/>
      <c r="JG4" s="66"/>
      <c r="JH4" s="66" t="s">
        <v>107</v>
      </c>
      <c r="JI4" s="66"/>
      <c r="JJ4" s="66"/>
      <c r="JK4" s="66"/>
      <c r="JL4" s="66"/>
      <c r="JM4" s="66"/>
      <c r="JN4" s="66"/>
      <c r="JO4" s="66" t="s">
        <v>108</v>
      </c>
      <c r="JP4" s="66"/>
      <c r="JQ4" s="66"/>
      <c r="JR4" s="66"/>
      <c r="JS4" s="66"/>
      <c r="JT4" s="66"/>
      <c r="JU4" s="66"/>
      <c r="JV4" s="66" t="s">
        <v>109</v>
      </c>
      <c r="JW4" s="66"/>
      <c r="JX4" s="66"/>
      <c r="JY4" s="66"/>
      <c r="JZ4" s="66"/>
      <c r="KA4" s="66"/>
      <c r="KB4" s="66"/>
      <c r="KC4" s="66" t="s">
        <v>110</v>
      </c>
      <c r="KD4" s="66"/>
      <c r="KE4" s="66"/>
      <c r="KF4" s="66"/>
      <c r="KG4" s="66"/>
      <c r="KH4" s="66"/>
      <c r="KI4" s="66"/>
      <c r="KJ4" s="66" t="s">
        <v>111</v>
      </c>
      <c r="KK4" s="66"/>
      <c r="KL4" s="66"/>
      <c r="KM4" s="66"/>
      <c r="KN4" s="66"/>
      <c r="KO4" s="66"/>
      <c r="KP4" s="66"/>
      <c r="KQ4" s="66" t="s">
        <v>112</v>
      </c>
      <c r="KR4" s="66"/>
      <c r="KS4" s="66"/>
      <c r="KT4" s="66"/>
      <c r="KU4" s="66"/>
      <c r="KV4" s="66"/>
      <c r="KW4" s="66"/>
      <c r="KX4" s="66" t="s">
        <v>113</v>
      </c>
      <c r="KY4" s="66"/>
      <c r="KZ4" s="66"/>
      <c r="LA4" s="66"/>
      <c r="LB4" s="66"/>
      <c r="LC4" s="66"/>
      <c r="LD4" s="66"/>
      <c r="LE4" s="66" t="s">
        <v>114</v>
      </c>
      <c r="LF4" s="66"/>
      <c r="LG4" s="66"/>
      <c r="LH4" s="66"/>
      <c r="LI4" s="66"/>
      <c r="LJ4" s="66"/>
      <c r="LK4" s="66"/>
      <c r="LL4" s="66" t="s">
        <v>115</v>
      </c>
      <c r="LM4" s="66"/>
      <c r="LN4" s="66"/>
      <c r="LO4" s="66"/>
      <c r="LP4" s="66"/>
      <c r="LQ4" s="66"/>
      <c r="LR4" s="66"/>
      <c r="LS4" s="66" t="s">
        <v>116</v>
      </c>
      <c r="LT4" s="66"/>
      <c r="LU4" s="66"/>
      <c r="LV4" s="66"/>
      <c r="LW4" s="66"/>
      <c r="LX4" s="66"/>
      <c r="LY4" s="66"/>
      <c r="LZ4" s="66" t="s">
        <v>117</v>
      </c>
      <c r="MA4" s="66"/>
      <c r="MB4" s="66"/>
      <c r="MC4" s="66"/>
      <c r="MD4" s="66"/>
      <c r="ME4" s="66"/>
      <c r="MF4" s="66"/>
      <c r="MG4" s="66" t="s">
        <v>118</v>
      </c>
      <c r="MH4" s="66"/>
      <c r="MI4" s="66"/>
      <c r="MJ4" s="66"/>
      <c r="MK4" s="66"/>
      <c r="ML4" s="66"/>
      <c r="MM4" s="66"/>
      <c r="MN4" s="66" t="s">
        <v>119</v>
      </c>
      <c r="MO4" s="66"/>
      <c r="MP4" s="66"/>
      <c r="MQ4" s="66"/>
      <c r="MR4" s="66"/>
      <c r="MS4" s="66"/>
      <c r="MT4" s="66"/>
      <c r="MU4" s="66" t="s">
        <v>120</v>
      </c>
      <c r="MV4" s="66"/>
      <c r="MW4" s="66"/>
      <c r="MX4" s="66"/>
      <c r="MY4" s="66"/>
      <c r="MZ4" s="66"/>
      <c r="NA4" s="66"/>
      <c r="NB4" s="66" t="s">
        <v>121</v>
      </c>
      <c r="NC4" s="66"/>
      <c r="ND4" s="66"/>
      <c r="NE4" s="66"/>
      <c r="NF4" s="66"/>
      <c r="NG4" s="66"/>
      <c r="NH4" s="66"/>
      <c r="NK4" s="55"/>
      <c r="NL4" s="55"/>
      <c r="NM4" s="56"/>
      <c r="NN4" s="56"/>
      <c r="NO4" s="57"/>
      <c r="NP4" s="57"/>
      <c r="NQ4" s="58"/>
      <c r="NR4" s="58"/>
      <c r="NS4" s="54"/>
      <c r="NT4" s="54"/>
      <c r="NU4" s="54"/>
      <c r="NV4" s="54"/>
      <c r="NW4" s="54"/>
      <c r="NX4" s="54"/>
      <c r="NY4" s="54"/>
      <c r="NZ4" s="54"/>
      <c r="OA4" s="52"/>
      <c r="OB4" s="52"/>
      <c r="OC4" s="52"/>
      <c r="OD4" s="52"/>
      <c r="OE4" s="52"/>
      <c r="OF4" s="52"/>
      <c r="OG4" s="52"/>
      <c r="OH4" s="52"/>
      <c r="OI4" s="52"/>
      <c r="OJ4" s="52"/>
      <c r="OK4" s="52"/>
      <c r="OL4" s="11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</row>
    <row r="5" spans="2:442" ht="16.5" thickBot="1" x14ac:dyDescent="0.3">
      <c r="C5" s="18" t="s">
        <v>123</v>
      </c>
      <c r="D5">
        <f>BILAN!L10</f>
        <v>2</v>
      </c>
      <c r="E5" s="44"/>
      <c r="F5" s="45"/>
      <c r="G5" s="46"/>
      <c r="H5" s="46"/>
      <c r="I5" s="45" t="s">
        <v>4</v>
      </c>
      <c r="J5" s="45" t="s">
        <v>5</v>
      </c>
      <c r="K5" s="45" t="s">
        <v>6</v>
      </c>
      <c r="L5" s="45"/>
      <c r="M5" s="45"/>
      <c r="N5" s="46" t="s">
        <v>122</v>
      </c>
      <c r="O5" s="46" t="s">
        <v>5</v>
      </c>
      <c r="P5" s="45"/>
      <c r="Q5" s="45"/>
      <c r="R5" s="45"/>
      <c r="S5" s="45" t="s">
        <v>4</v>
      </c>
      <c r="T5" s="45" t="s">
        <v>5</v>
      </c>
      <c r="U5" s="46" t="s">
        <v>6</v>
      </c>
      <c r="V5" s="46"/>
      <c r="W5" s="45"/>
      <c r="X5" s="45" t="s">
        <v>4</v>
      </c>
      <c r="Y5" s="45" t="s">
        <v>5</v>
      </c>
      <c r="Z5" s="45" t="s">
        <v>6</v>
      </c>
      <c r="AA5" s="45"/>
      <c r="AB5" s="46"/>
      <c r="AC5" s="46" t="s">
        <v>4</v>
      </c>
      <c r="AD5" s="45" t="s">
        <v>5</v>
      </c>
      <c r="AE5" s="45" t="s">
        <v>6</v>
      </c>
      <c r="AF5" s="45"/>
      <c r="AG5" s="45"/>
      <c r="AH5" s="45" t="s">
        <v>4</v>
      </c>
      <c r="AI5" s="46" t="s">
        <v>5</v>
      </c>
      <c r="AJ5" s="46" t="s">
        <v>6</v>
      </c>
      <c r="AK5" s="45"/>
      <c r="AL5" s="45"/>
      <c r="AM5" s="45" t="s">
        <v>4</v>
      </c>
      <c r="AN5" s="45" t="s">
        <v>5</v>
      </c>
      <c r="AO5" s="45"/>
      <c r="AP5" s="46"/>
      <c r="AQ5" s="46"/>
      <c r="AR5" s="45"/>
      <c r="AS5" s="45"/>
      <c r="AT5" s="45"/>
      <c r="AU5" s="45"/>
      <c r="AV5" s="45"/>
      <c r="AW5" s="46"/>
      <c r="AX5" s="46"/>
      <c r="AY5" s="45"/>
      <c r="AZ5" s="45"/>
      <c r="BA5" s="45"/>
      <c r="BB5" s="45"/>
      <c r="BC5" s="45"/>
      <c r="BD5" s="46"/>
      <c r="BE5" s="46"/>
      <c r="BF5" s="45" t="s">
        <v>4</v>
      </c>
      <c r="BG5" s="45" t="s">
        <v>5</v>
      </c>
      <c r="BH5" s="45" t="s">
        <v>6</v>
      </c>
      <c r="BI5" s="45"/>
      <c r="BJ5" s="45"/>
      <c r="BK5" s="46" t="s">
        <v>4</v>
      </c>
      <c r="BL5" s="46" t="s">
        <v>5</v>
      </c>
      <c r="BM5" s="45" t="s">
        <v>6</v>
      </c>
      <c r="BN5" s="45"/>
      <c r="BO5" s="45" t="s">
        <v>24</v>
      </c>
      <c r="BP5" s="45" t="s">
        <v>4</v>
      </c>
      <c r="BQ5" s="45" t="s">
        <v>5</v>
      </c>
      <c r="BR5" s="46" t="s">
        <v>6</v>
      </c>
      <c r="BS5" s="46"/>
      <c r="BT5" s="45" t="s">
        <v>24</v>
      </c>
      <c r="BU5" s="45" t="s">
        <v>4</v>
      </c>
      <c r="BV5" s="45" t="s">
        <v>5</v>
      </c>
      <c r="BW5" s="45" t="s">
        <v>6</v>
      </c>
      <c r="BX5" s="45"/>
      <c r="BY5" s="46"/>
      <c r="BZ5" s="46" t="s">
        <v>4</v>
      </c>
      <c r="CA5" s="45" t="s">
        <v>5</v>
      </c>
      <c r="CB5" s="45" t="s">
        <v>6</v>
      </c>
      <c r="CC5" s="45"/>
      <c r="CD5" s="45" t="s">
        <v>24</v>
      </c>
      <c r="CE5" s="45" t="s">
        <v>4</v>
      </c>
      <c r="CF5" s="46" t="s">
        <v>5</v>
      </c>
      <c r="CG5" s="46" t="s">
        <v>6</v>
      </c>
      <c r="CH5" s="45"/>
      <c r="CI5" s="45"/>
      <c r="CJ5" s="45" t="s">
        <v>4</v>
      </c>
      <c r="CK5" s="45" t="s">
        <v>5</v>
      </c>
      <c r="CL5" s="45" t="s">
        <v>6</v>
      </c>
      <c r="CM5" s="46"/>
      <c r="CN5" s="46"/>
      <c r="CO5" s="45" t="s">
        <v>24</v>
      </c>
      <c r="CP5" s="45" t="s">
        <v>24</v>
      </c>
      <c r="CQ5" s="45" t="s">
        <v>24</v>
      </c>
      <c r="CR5" s="45"/>
      <c r="CS5" s="45"/>
      <c r="CT5" s="46"/>
      <c r="CU5" s="46"/>
      <c r="CV5" s="44"/>
      <c r="CW5" s="45"/>
      <c r="CX5" s="45"/>
      <c r="CY5" s="45"/>
      <c r="CZ5" s="45"/>
      <c r="DA5" s="46"/>
      <c r="DB5" s="46"/>
      <c r="DC5" s="45" t="s">
        <v>4</v>
      </c>
      <c r="DD5" s="45" t="s">
        <v>5</v>
      </c>
      <c r="DE5" s="45" t="s">
        <v>6</v>
      </c>
      <c r="DF5" s="45"/>
      <c r="DG5" s="45"/>
      <c r="DH5" s="46" t="s">
        <v>4</v>
      </c>
      <c r="DI5" s="46" t="s">
        <v>5</v>
      </c>
      <c r="DJ5" s="45" t="s">
        <v>6</v>
      </c>
      <c r="DK5" s="45"/>
      <c r="DL5" s="45" t="s">
        <v>24</v>
      </c>
      <c r="DM5" s="45" t="s">
        <v>4</v>
      </c>
      <c r="DN5" s="45" t="s">
        <v>5</v>
      </c>
      <c r="DO5" s="46" t="s">
        <v>6</v>
      </c>
      <c r="DP5" s="46"/>
      <c r="DQ5" s="45"/>
      <c r="DR5" s="45" t="s">
        <v>4</v>
      </c>
      <c r="DS5" s="45" t="s">
        <v>5</v>
      </c>
      <c r="DT5" s="45" t="s">
        <v>6</v>
      </c>
      <c r="DU5" s="44"/>
      <c r="DV5" s="46"/>
      <c r="DW5" s="46" t="s">
        <v>4</v>
      </c>
      <c r="DX5" s="45" t="s">
        <v>5</v>
      </c>
      <c r="DY5" s="45" t="s">
        <v>6</v>
      </c>
      <c r="DZ5" s="45"/>
      <c r="EA5" s="45"/>
      <c r="EB5" s="44" t="s">
        <v>4</v>
      </c>
      <c r="EC5" s="46" t="s">
        <v>5</v>
      </c>
      <c r="ED5" s="46" t="s">
        <v>6</v>
      </c>
      <c r="EE5" s="45"/>
      <c r="EF5" s="45" t="s">
        <v>24</v>
      </c>
      <c r="EG5" s="45" t="s">
        <v>4</v>
      </c>
      <c r="EH5" s="44" t="s">
        <v>5</v>
      </c>
      <c r="EI5" s="45" t="s">
        <v>6</v>
      </c>
      <c r="EJ5" s="46"/>
      <c r="EK5" s="46"/>
      <c r="EL5" s="45"/>
      <c r="EM5" s="45" t="s">
        <v>24</v>
      </c>
      <c r="EN5" s="45" t="s">
        <v>7</v>
      </c>
      <c r="EO5" s="45"/>
      <c r="EP5" s="45"/>
      <c r="EQ5" s="46"/>
      <c r="ER5" s="46"/>
      <c r="ES5" s="44"/>
      <c r="ET5" s="45"/>
      <c r="EU5" s="45"/>
      <c r="EV5" s="45"/>
      <c r="EW5" s="45"/>
      <c r="EX5" s="46"/>
      <c r="EY5" s="46"/>
      <c r="EZ5" s="45" t="s">
        <v>4</v>
      </c>
      <c r="FA5" s="45" t="s">
        <v>5</v>
      </c>
      <c r="FB5" s="45" t="s">
        <v>6</v>
      </c>
      <c r="FC5" s="45"/>
      <c r="FD5" s="45"/>
      <c r="FE5" s="46" t="s">
        <v>4</v>
      </c>
      <c r="FF5" s="46" t="s">
        <v>5</v>
      </c>
      <c r="FG5" s="45" t="s">
        <v>6</v>
      </c>
      <c r="FH5" s="45"/>
      <c r="FI5" s="45"/>
      <c r="FJ5" s="45" t="s">
        <v>4</v>
      </c>
      <c r="FK5" s="45" t="s">
        <v>5</v>
      </c>
      <c r="FL5" s="46" t="s">
        <v>6</v>
      </c>
      <c r="FM5" s="46"/>
      <c r="FN5" s="45" t="s">
        <v>24</v>
      </c>
      <c r="FO5" s="45" t="s">
        <v>4</v>
      </c>
      <c r="FP5" s="45" t="s">
        <v>5</v>
      </c>
      <c r="FQ5" s="45" t="s">
        <v>6</v>
      </c>
      <c r="FR5" s="45"/>
      <c r="FS5" s="46"/>
      <c r="FT5" s="46" t="s">
        <v>4</v>
      </c>
      <c r="FU5" s="45" t="s">
        <v>5</v>
      </c>
      <c r="FV5" s="45" t="s">
        <v>6</v>
      </c>
      <c r="FW5" s="45"/>
      <c r="FX5" s="45" t="s">
        <v>24</v>
      </c>
      <c r="FY5" s="45" t="s">
        <v>4</v>
      </c>
      <c r="FZ5" s="46" t="s">
        <v>5</v>
      </c>
      <c r="GA5" s="46" t="s">
        <v>6</v>
      </c>
      <c r="GB5" s="45" t="s">
        <v>9</v>
      </c>
      <c r="GC5" s="45" t="s">
        <v>9</v>
      </c>
      <c r="GD5" s="45" t="s">
        <v>9</v>
      </c>
      <c r="GE5" s="45" t="s">
        <v>9</v>
      </c>
      <c r="GF5" s="45" t="s">
        <v>9</v>
      </c>
      <c r="GG5" s="46"/>
      <c r="GH5" s="46"/>
      <c r="GI5" s="45" t="s">
        <v>9</v>
      </c>
      <c r="GJ5" s="45" t="s">
        <v>9</v>
      </c>
      <c r="GK5" s="45" t="s">
        <v>9</v>
      </c>
      <c r="GL5" s="45" t="s">
        <v>9</v>
      </c>
      <c r="GM5" s="45" t="s">
        <v>9</v>
      </c>
      <c r="GN5" s="46"/>
      <c r="GO5" s="46"/>
      <c r="GP5" s="45" t="s">
        <v>9</v>
      </c>
      <c r="GQ5" s="44"/>
      <c r="GR5" s="45" t="s">
        <v>9</v>
      </c>
      <c r="GS5" s="45" t="s">
        <v>9</v>
      </c>
      <c r="GT5" s="45" t="s">
        <v>9</v>
      </c>
      <c r="GU5" s="46"/>
      <c r="GV5" s="46"/>
      <c r="GW5" s="45" t="s">
        <v>4</v>
      </c>
      <c r="GX5" s="45" t="s">
        <v>5</v>
      </c>
      <c r="GY5" s="45" t="s">
        <v>6</v>
      </c>
      <c r="GZ5" s="45"/>
      <c r="HA5" s="45"/>
      <c r="HB5" s="46" t="s">
        <v>4</v>
      </c>
      <c r="HC5" s="46" t="s">
        <v>5</v>
      </c>
      <c r="HD5" s="45" t="s">
        <v>6</v>
      </c>
      <c r="HE5" s="45"/>
      <c r="HF5" s="45"/>
      <c r="HG5" s="45" t="s">
        <v>4</v>
      </c>
      <c r="HH5" s="45" t="s">
        <v>5</v>
      </c>
      <c r="HI5" s="46"/>
      <c r="HJ5" s="46"/>
      <c r="HK5" s="45" t="s">
        <v>24</v>
      </c>
      <c r="HL5" s="45" t="s">
        <v>4</v>
      </c>
      <c r="HM5" s="45" t="s">
        <v>5</v>
      </c>
      <c r="HN5" s="45" t="s">
        <v>6</v>
      </c>
      <c r="HO5" s="45"/>
      <c r="HP5" s="46"/>
      <c r="HQ5" s="46" t="s">
        <v>4</v>
      </c>
      <c r="HR5" s="45" t="s">
        <v>5</v>
      </c>
      <c r="HS5" s="45" t="s">
        <v>6</v>
      </c>
      <c r="HT5" s="45"/>
      <c r="HU5" s="45" t="s">
        <v>24</v>
      </c>
      <c r="HV5" s="45" t="s">
        <v>4</v>
      </c>
      <c r="HW5" s="46" t="s">
        <v>5</v>
      </c>
      <c r="HX5" s="46" t="s">
        <v>6</v>
      </c>
      <c r="HY5" s="45"/>
      <c r="HZ5" s="45"/>
      <c r="IA5" s="45" t="s">
        <v>4</v>
      </c>
      <c r="IB5" s="45" t="s">
        <v>5</v>
      </c>
      <c r="IC5" s="45" t="s">
        <v>6</v>
      </c>
      <c r="ID5" s="46"/>
      <c r="IE5" s="46"/>
      <c r="IF5" s="45"/>
      <c r="IG5" s="45"/>
      <c r="IH5" s="45"/>
      <c r="II5" s="45"/>
      <c r="IJ5" s="45"/>
      <c r="IK5" s="46"/>
      <c r="IL5" s="46"/>
      <c r="IM5" s="45"/>
      <c r="IN5" s="45"/>
      <c r="IO5" s="45"/>
      <c r="IP5" s="45"/>
      <c r="IQ5" s="45"/>
      <c r="IR5" s="46"/>
      <c r="IS5" s="46"/>
      <c r="IT5" s="45" t="s">
        <v>4</v>
      </c>
      <c r="IU5" s="45" t="s">
        <v>5</v>
      </c>
      <c r="IV5" s="45" t="s">
        <v>6</v>
      </c>
      <c r="IW5" s="45"/>
      <c r="IX5" s="45"/>
      <c r="IY5" s="46" t="s">
        <v>4</v>
      </c>
      <c r="IZ5" s="46" t="s">
        <v>5</v>
      </c>
      <c r="JA5" s="45" t="s">
        <v>6</v>
      </c>
      <c r="JB5" s="45"/>
      <c r="JC5" s="45" t="s">
        <v>24</v>
      </c>
      <c r="JD5" s="45" t="s">
        <v>4</v>
      </c>
      <c r="JE5" s="45" t="s">
        <v>5</v>
      </c>
      <c r="JF5" s="46" t="s">
        <v>6</v>
      </c>
      <c r="JG5" s="46"/>
      <c r="JH5" s="45"/>
      <c r="JI5" s="45" t="s">
        <v>4</v>
      </c>
      <c r="JJ5" s="45" t="s">
        <v>5</v>
      </c>
      <c r="JK5" s="45" t="s">
        <v>6</v>
      </c>
      <c r="JL5" s="45"/>
      <c r="JM5" s="46"/>
      <c r="JN5" s="46" t="s">
        <v>4</v>
      </c>
      <c r="JO5" s="45" t="s">
        <v>5</v>
      </c>
      <c r="JP5" s="45" t="s">
        <v>6</v>
      </c>
      <c r="JQ5" s="45"/>
      <c r="JR5" s="45" t="s">
        <v>44</v>
      </c>
      <c r="JS5" s="45" t="s">
        <v>4</v>
      </c>
      <c r="JT5" s="46" t="s">
        <v>5</v>
      </c>
      <c r="JU5" s="46" t="s">
        <v>6</v>
      </c>
      <c r="JV5" s="45"/>
      <c r="JW5" s="45"/>
      <c r="JX5" s="45" t="s">
        <v>4</v>
      </c>
      <c r="JY5" s="45" t="s">
        <v>5</v>
      </c>
      <c r="JZ5" s="45" t="s">
        <v>6</v>
      </c>
      <c r="KA5" s="46"/>
      <c r="KB5" s="46"/>
      <c r="KC5" s="45"/>
      <c r="KD5" s="45"/>
      <c r="KE5" s="45"/>
      <c r="KF5" s="45"/>
      <c r="KG5" s="45"/>
      <c r="KH5" s="46"/>
      <c r="KI5" s="46"/>
      <c r="KJ5" s="45"/>
      <c r="KK5" s="45"/>
      <c r="KL5" s="45"/>
      <c r="KM5" s="45"/>
      <c r="KN5" s="45"/>
      <c r="KO5" s="46"/>
      <c r="KP5" s="46"/>
      <c r="KQ5" s="45" t="s">
        <v>4</v>
      </c>
      <c r="KR5" s="45" t="s">
        <v>5</v>
      </c>
      <c r="KS5" s="45" t="s">
        <v>6</v>
      </c>
      <c r="KT5" s="45"/>
      <c r="KU5" s="45"/>
      <c r="KV5" s="46" t="s">
        <v>4</v>
      </c>
      <c r="KW5" s="46" t="s">
        <v>5</v>
      </c>
      <c r="KX5" s="45" t="s">
        <v>6</v>
      </c>
      <c r="KY5" s="45"/>
      <c r="KZ5" s="45" t="s">
        <v>24</v>
      </c>
      <c r="LA5" s="45" t="s">
        <v>4</v>
      </c>
      <c r="LB5" s="45" t="s">
        <v>5</v>
      </c>
      <c r="LC5" s="46" t="s">
        <v>6</v>
      </c>
      <c r="LD5" s="46"/>
      <c r="LE5" s="45" t="s">
        <v>24</v>
      </c>
      <c r="LF5" s="45" t="s">
        <v>4</v>
      </c>
      <c r="LG5" s="44" t="s">
        <v>5</v>
      </c>
      <c r="LH5" s="45" t="s">
        <v>6</v>
      </c>
      <c r="LI5" s="45"/>
      <c r="LJ5" s="46"/>
      <c r="LK5" s="46" t="s">
        <v>4</v>
      </c>
      <c r="LL5" s="45" t="s">
        <v>5</v>
      </c>
      <c r="LM5" s="45" t="s">
        <v>6</v>
      </c>
      <c r="LN5" s="45"/>
      <c r="LO5" s="45"/>
      <c r="LP5" s="45" t="s">
        <v>4</v>
      </c>
      <c r="LQ5" s="46" t="s">
        <v>5</v>
      </c>
      <c r="LR5" s="46" t="s">
        <v>6</v>
      </c>
      <c r="LS5" s="45"/>
      <c r="LT5" s="45" t="s">
        <v>24</v>
      </c>
      <c r="LU5" s="45" t="s">
        <v>4</v>
      </c>
      <c r="LV5" s="45" t="s">
        <v>5</v>
      </c>
      <c r="LW5" s="45" t="s">
        <v>6</v>
      </c>
      <c r="LX5" s="46"/>
      <c r="LY5" s="46"/>
      <c r="LZ5" s="45" t="s">
        <v>9</v>
      </c>
      <c r="MA5" s="45" t="s">
        <v>9</v>
      </c>
      <c r="MB5" s="45" t="s">
        <v>9</v>
      </c>
      <c r="MC5" s="45" t="s">
        <v>9</v>
      </c>
      <c r="MD5" s="45" t="s">
        <v>9</v>
      </c>
      <c r="ME5" s="46"/>
      <c r="MF5" s="46"/>
      <c r="MG5" s="45" t="s">
        <v>9</v>
      </c>
      <c r="MH5" s="45" t="s">
        <v>9</v>
      </c>
      <c r="MI5" s="45" t="s">
        <v>9</v>
      </c>
      <c r="MJ5" s="45" t="s">
        <v>9</v>
      </c>
      <c r="MK5" s="45" t="s">
        <v>9</v>
      </c>
      <c r="ML5" s="46"/>
      <c r="MM5" s="46"/>
      <c r="MN5" s="45" t="s">
        <v>4</v>
      </c>
      <c r="MO5" s="45" t="s">
        <v>5</v>
      </c>
      <c r="MP5" s="45" t="s">
        <v>6</v>
      </c>
      <c r="MQ5" s="45"/>
      <c r="MR5" s="45"/>
      <c r="MS5" s="46" t="s">
        <v>4</v>
      </c>
      <c r="MT5" s="46" t="s">
        <v>5</v>
      </c>
      <c r="MU5" s="45" t="s">
        <v>6</v>
      </c>
      <c r="MV5" s="45"/>
      <c r="MW5" s="45"/>
      <c r="MX5" s="45" t="s">
        <v>4</v>
      </c>
      <c r="MY5" s="44" t="s">
        <v>5</v>
      </c>
      <c r="MZ5" s="46" t="s">
        <v>6</v>
      </c>
      <c r="NA5" s="46"/>
      <c r="NB5" s="45" t="s">
        <v>9</v>
      </c>
      <c r="NC5" s="45" t="s">
        <v>4</v>
      </c>
      <c r="ND5" s="45" t="s">
        <v>5</v>
      </c>
      <c r="NE5" s="45" t="s">
        <v>6</v>
      </c>
      <c r="NK5" s="65">
        <f>COUNTIFS(E5:NE5, "j",E2:NE2, $G$2)</f>
        <v>8</v>
      </c>
      <c r="NL5" s="65"/>
      <c r="NM5" s="65">
        <f>COUNTIFS(E5:NE5, "n",E2:NE2, $G$2)</f>
        <v>7</v>
      </c>
      <c r="NN5" s="65"/>
      <c r="NO5" s="65">
        <f>COUNTIFS(E5:NE5, "JS",E2:NE2, $G$2)</f>
        <v>0</v>
      </c>
      <c r="NP5" s="65"/>
      <c r="NQ5" s="65">
        <f>COUNTIFS(E5:NE5, "NS",E2:NE2, $G$2)</f>
        <v>0</v>
      </c>
      <c r="NR5" s="65"/>
      <c r="NS5" s="52"/>
      <c r="NT5" s="52"/>
      <c r="NU5" s="52"/>
      <c r="NV5" s="52"/>
      <c r="NW5" s="52"/>
      <c r="NX5" s="52"/>
      <c r="NY5" s="52"/>
      <c r="NZ5" s="52"/>
      <c r="OA5" s="52"/>
      <c r="OB5" s="52"/>
      <c r="OC5" s="52"/>
      <c r="OD5" s="52"/>
      <c r="OE5" s="52"/>
      <c r="OF5" s="52"/>
      <c r="OG5" s="52"/>
      <c r="OH5" s="52"/>
      <c r="OI5" s="52"/>
      <c r="OJ5" s="52"/>
      <c r="OK5" s="52"/>
      <c r="OL5" s="11"/>
    </row>
    <row r="6" spans="2:442" ht="16.5" thickBot="1" x14ac:dyDescent="0.3">
      <c r="C6" s="18" t="s">
        <v>124</v>
      </c>
      <c r="D6">
        <f>BILAN!L11</f>
        <v>1</v>
      </c>
      <c r="E6" s="44"/>
      <c r="F6" s="45"/>
      <c r="G6" s="46"/>
      <c r="H6" s="46" t="s">
        <v>25</v>
      </c>
      <c r="I6" s="45" t="s">
        <v>4</v>
      </c>
      <c r="J6" s="45" t="s">
        <v>5</v>
      </c>
      <c r="K6" s="45" t="s">
        <v>6</v>
      </c>
      <c r="L6" s="45"/>
      <c r="M6" s="45"/>
      <c r="N6" s="46" t="s">
        <v>4</v>
      </c>
      <c r="O6" s="46" t="s">
        <v>5</v>
      </c>
      <c r="P6" s="45" t="s">
        <v>6</v>
      </c>
      <c r="Q6" s="45"/>
      <c r="R6" s="45" t="s">
        <v>27</v>
      </c>
      <c r="S6" s="45" t="s">
        <v>4</v>
      </c>
      <c r="T6" s="45" t="s">
        <v>5</v>
      </c>
      <c r="U6" s="46" t="s">
        <v>6</v>
      </c>
      <c r="V6" s="46"/>
      <c r="W6" s="45" t="s">
        <v>24</v>
      </c>
      <c r="X6" s="45" t="s">
        <v>4</v>
      </c>
      <c r="Y6" s="45" t="s">
        <v>5</v>
      </c>
      <c r="Z6" s="45" t="s">
        <v>6</v>
      </c>
      <c r="AA6" s="45"/>
      <c r="AB6" s="46"/>
      <c r="AC6" s="46" t="s">
        <v>4</v>
      </c>
      <c r="AD6" s="45" t="s">
        <v>5</v>
      </c>
      <c r="AE6" s="45" t="s">
        <v>6</v>
      </c>
      <c r="AF6" s="45"/>
      <c r="AG6" s="45"/>
      <c r="AH6" s="45" t="s">
        <v>4</v>
      </c>
      <c r="AI6" s="46" t="s">
        <v>5</v>
      </c>
      <c r="AJ6" s="46" t="s">
        <v>6</v>
      </c>
      <c r="AK6" s="45"/>
      <c r="AL6" s="45"/>
      <c r="AM6" s="45" t="s">
        <v>4</v>
      </c>
      <c r="AN6" s="45" t="s">
        <v>5</v>
      </c>
      <c r="AO6" s="45" t="s">
        <v>6</v>
      </c>
      <c r="AP6" s="46"/>
      <c r="AQ6" s="46"/>
      <c r="AR6" s="45"/>
      <c r="AS6" s="45"/>
      <c r="AT6" s="45"/>
      <c r="AU6" s="45"/>
      <c r="AV6" s="45"/>
      <c r="AW6" s="46"/>
      <c r="AX6" s="46"/>
      <c r="AY6" s="45"/>
      <c r="AZ6" s="45" t="s">
        <v>29</v>
      </c>
      <c r="BA6" s="45"/>
      <c r="BB6" s="45"/>
      <c r="BC6" s="45"/>
      <c r="BD6" s="46"/>
      <c r="BE6" s="46"/>
      <c r="BF6" s="45" t="s">
        <v>4</v>
      </c>
      <c r="BG6" s="45" t="s">
        <v>5</v>
      </c>
      <c r="BH6" s="45" t="s">
        <v>6</v>
      </c>
      <c r="BI6" s="45"/>
      <c r="BJ6" s="45"/>
      <c r="BK6" s="46" t="s">
        <v>4</v>
      </c>
      <c r="BL6" s="46" t="s">
        <v>5</v>
      </c>
      <c r="BM6" s="45" t="s">
        <v>6</v>
      </c>
      <c r="BN6" s="45"/>
      <c r="BO6" s="45" t="s">
        <v>24</v>
      </c>
      <c r="BP6" s="45" t="s">
        <v>4</v>
      </c>
      <c r="BQ6" s="45" t="s">
        <v>5</v>
      </c>
      <c r="BR6" s="46" t="s">
        <v>6</v>
      </c>
      <c r="BS6" s="46"/>
      <c r="BT6" s="45" t="s">
        <v>24</v>
      </c>
      <c r="BU6" s="45" t="s">
        <v>4</v>
      </c>
      <c r="BV6" s="45" t="s">
        <v>5</v>
      </c>
      <c r="BW6" s="45" t="s">
        <v>6</v>
      </c>
      <c r="BX6" s="45"/>
      <c r="BY6" s="46"/>
      <c r="BZ6" s="46" t="s">
        <v>4</v>
      </c>
      <c r="CA6" s="45" t="s">
        <v>5</v>
      </c>
      <c r="CB6" s="45" t="s">
        <v>6</v>
      </c>
      <c r="CC6" s="45"/>
      <c r="CD6" s="45" t="s">
        <v>24</v>
      </c>
      <c r="CE6" s="45" t="s">
        <v>4</v>
      </c>
      <c r="CF6" s="46" t="s">
        <v>5</v>
      </c>
      <c r="CG6" s="46" t="s">
        <v>6</v>
      </c>
      <c r="CH6" s="45"/>
      <c r="CI6" s="45"/>
      <c r="CJ6" s="45" t="s">
        <v>4</v>
      </c>
      <c r="CK6" s="45" t="s">
        <v>5</v>
      </c>
      <c r="CL6" s="45" t="s">
        <v>6</v>
      </c>
      <c r="CM6" s="46"/>
      <c r="CN6" s="46"/>
      <c r="CO6" s="45" t="s">
        <v>24</v>
      </c>
      <c r="CP6" s="45" t="s">
        <v>24</v>
      </c>
      <c r="CQ6" s="45" t="s">
        <v>24</v>
      </c>
      <c r="CR6" s="45"/>
      <c r="CS6" s="45"/>
      <c r="CT6" s="46"/>
      <c r="CU6" s="46"/>
      <c r="CV6" s="44"/>
      <c r="CW6" s="45" t="s">
        <v>29</v>
      </c>
      <c r="CX6" s="45"/>
      <c r="CY6" s="45"/>
      <c r="CZ6" s="45"/>
      <c r="DA6" s="46"/>
      <c r="DB6" s="46"/>
      <c r="DC6" s="45" t="s">
        <v>4</v>
      </c>
      <c r="DD6" s="45" t="s">
        <v>5</v>
      </c>
      <c r="DE6" s="45" t="s">
        <v>6</v>
      </c>
      <c r="DF6" s="45"/>
      <c r="DG6" s="45"/>
      <c r="DH6" s="46" t="s">
        <v>4</v>
      </c>
      <c r="DI6" s="46" t="s">
        <v>5</v>
      </c>
      <c r="DJ6" s="45" t="s">
        <v>6</v>
      </c>
      <c r="DK6" s="45"/>
      <c r="DL6" s="45" t="s">
        <v>24</v>
      </c>
      <c r="DM6" s="45" t="s">
        <v>4</v>
      </c>
      <c r="DN6" s="45" t="s">
        <v>5</v>
      </c>
      <c r="DO6" s="46" t="s">
        <v>6</v>
      </c>
      <c r="DP6" s="46"/>
      <c r="DQ6" s="45"/>
      <c r="DR6" s="45" t="s">
        <v>4</v>
      </c>
      <c r="DS6" s="45" t="s">
        <v>5</v>
      </c>
      <c r="DT6" s="45" t="s">
        <v>6</v>
      </c>
      <c r="DU6" s="44"/>
      <c r="DV6" s="46"/>
      <c r="DW6" s="46" t="s">
        <v>4</v>
      </c>
      <c r="DX6" s="45" t="s">
        <v>5</v>
      </c>
      <c r="DY6" s="45" t="s">
        <v>6</v>
      </c>
      <c r="DZ6" s="45"/>
      <c r="EA6" s="45"/>
      <c r="EB6" s="44" t="s">
        <v>4</v>
      </c>
      <c r="EC6" s="46" t="s">
        <v>5</v>
      </c>
      <c r="ED6" s="46" t="s">
        <v>6</v>
      </c>
      <c r="EE6" s="45"/>
      <c r="EF6" s="45" t="s">
        <v>24</v>
      </c>
      <c r="EG6" s="45" t="s">
        <v>4</v>
      </c>
      <c r="EH6" s="44" t="s">
        <v>5</v>
      </c>
      <c r="EI6" s="45" t="s">
        <v>6</v>
      </c>
      <c r="EJ6" s="46"/>
      <c r="EK6" s="46"/>
      <c r="EL6" s="45"/>
      <c r="EM6" s="45" t="s">
        <v>24</v>
      </c>
      <c r="EN6" s="45"/>
      <c r="EO6" s="45"/>
      <c r="EP6" s="45"/>
      <c r="EQ6" s="46"/>
      <c r="ER6" s="46"/>
      <c r="ES6" s="44"/>
      <c r="ET6" s="45" t="s">
        <v>29</v>
      </c>
      <c r="EU6" s="45"/>
      <c r="EV6" s="45"/>
      <c r="EW6" s="45"/>
      <c r="EX6" s="46"/>
      <c r="EY6" s="46"/>
      <c r="EZ6" s="45" t="s">
        <v>4</v>
      </c>
      <c r="FA6" s="45" t="s">
        <v>5</v>
      </c>
      <c r="FB6" s="45" t="s">
        <v>6</v>
      </c>
      <c r="FC6" s="45"/>
      <c r="FD6" s="45"/>
      <c r="FE6" s="46" t="s">
        <v>4</v>
      </c>
      <c r="FF6" s="46" t="s">
        <v>5</v>
      </c>
      <c r="FG6" s="45" t="s">
        <v>6</v>
      </c>
      <c r="FH6" s="45"/>
      <c r="FI6" s="45"/>
      <c r="FJ6" s="45" t="s">
        <v>4</v>
      </c>
      <c r="FK6" s="45" t="s">
        <v>5</v>
      </c>
      <c r="FL6" s="46" t="s">
        <v>6</v>
      </c>
      <c r="FM6" s="46"/>
      <c r="FN6" s="45" t="s">
        <v>24</v>
      </c>
      <c r="FO6" s="45" t="s">
        <v>4</v>
      </c>
      <c r="FP6" s="45" t="s">
        <v>5</v>
      </c>
      <c r="FQ6" s="45" t="s">
        <v>6</v>
      </c>
      <c r="FR6" s="45"/>
      <c r="FS6" s="46"/>
      <c r="FT6" s="46" t="s">
        <v>4</v>
      </c>
      <c r="FU6" s="45" t="s">
        <v>5</v>
      </c>
      <c r="FV6" s="45" t="s">
        <v>6</v>
      </c>
      <c r="FW6" s="45"/>
      <c r="FX6" s="45" t="s">
        <v>24</v>
      </c>
      <c r="FY6" s="45" t="s">
        <v>4</v>
      </c>
      <c r="FZ6" s="46" t="s">
        <v>5</v>
      </c>
      <c r="GA6" s="46" t="s">
        <v>6</v>
      </c>
      <c r="GB6" s="45" t="s">
        <v>9</v>
      </c>
      <c r="GC6" s="45" t="s">
        <v>9</v>
      </c>
      <c r="GD6" s="45" t="s">
        <v>9</v>
      </c>
      <c r="GE6" s="45" t="s">
        <v>9</v>
      </c>
      <c r="GF6" s="45" t="s">
        <v>9</v>
      </c>
      <c r="GG6" s="46"/>
      <c r="GH6" s="46"/>
      <c r="GI6" s="45" t="s">
        <v>9</v>
      </c>
      <c r="GJ6" s="45" t="s">
        <v>9</v>
      </c>
      <c r="GK6" s="45" t="s">
        <v>9</v>
      </c>
      <c r="GL6" s="45" t="s">
        <v>9</v>
      </c>
      <c r="GM6" s="45" t="s">
        <v>9</v>
      </c>
      <c r="GN6" s="46"/>
      <c r="GO6" s="46"/>
      <c r="GP6" s="45" t="s">
        <v>9</v>
      </c>
      <c r="GQ6" s="44" t="s">
        <v>29</v>
      </c>
      <c r="GR6" s="45" t="s">
        <v>9</v>
      </c>
      <c r="GS6" s="45" t="s">
        <v>9</v>
      </c>
      <c r="GT6" s="45" t="s">
        <v>9</v>
      </c>
      <c r="GU6" s="46"/>
      <c r="GV6" s="46"/>
      <c r="GW6" s="45" t="s">
        <v>4</v>
      </c>
      <c r="GX6" s="45" t="s">
        <v>5</v>
      </c>
      <c r="GY6" s="45" t="s">
        <v>6</v>
      </c>
      <c r="GZ6" s="45"/>
      <c r="HA6" s="45"/>
      <c r="HB6" s="46" t="s">
        <v>4</v>
      </c>
      <c r="HC6" s="46" t="s">
        <v>5</v>
      </c>
      <c r="HD6" s="45" t="s">
        <v>8</v>
      </c>
      <c r="HE6" s="45"/>
      <c r="HF6" s="45"/>
      <c r="HG6" s="45" t="s">
        <v>4</v>
      </c>
      <c r="HH6" s="45" t="s">
        <v>5</v>
      </c>
      <c r="HI6" s="46" t="s">
        <v>6</v>
      </c>
      <c r="HJ6" s="46"/>
      <c r="HK6" s="45" t="s">
        <v>24</v>
      </c>
      <c r="HL6" s="45" t="s">
        <v>4</v>
      </c>
      <c r="HM6" s="45" t="s">
        <v>5</v>
      </c>
      <c r="HN6" s="45" t="s">
        <v>6</v>
      </c>
      <c r="HO6" s="45"/>
      <c r="HP6" s="46"/>
      <c r="HQ6" s="46" t="s">
        <v>4</v>
      </c>
      <c r="HR6" s="45" t="s">
        <v>5</v>
      </c>
      <c r="HS6" s="45" t="s">
        <v>6</v>
      </c>
      <c r="HT6" s="45"/>
      <c r="HU6" s="45" t="s">
        <v>24</v>
      </c>
      <c r="HV6" s="45" t="s">
        <v>4</v>
      </c>
      <c r="HW6" s="46" t="s">
        <v>5</v>
      </c>
      <c r="HX6" s="46" t="s">
        <v>6</v>
      </c>
      <c r="HY6" s="45"/>
      <c r="HZ6" s="45"/>
      <c r="IA6" s="45" t="s">
        <v>4</v>
      </c>
      <c r="IB6" s="45" t="s">
        <v>5</v>
      </c>
      <c r="IC6" s="45" t="s">
        <v>6</v>
      </c>
      <c r="ID6" s="46"/>
      <c r="IE6" s="46"/>
      <c r="IF6" s="45"/>
      <c r="IG6" s="45"/>
      <c r="IH6" s="45"/>
      <c r="II6" s="45"/>
      <c r="IJ6" s="45"/>
      <c r="IK6" s="46"/>
      <c r="IL6" s="46"/>
      <c r="IM6" s="45"/>
      <c r="IN6" s="45" t="s">
        <v>29</v>
      </c>
      <c r="IO6" s="45"/>
      <c r="IP6" s="45"/>
      <c r="IQ6" s="45"/>
      <c r="IR6" s="46"/>
      <c r="IS6" s="46"/>
      <c r="IT6" s="45" t="s">
        <v>4</v>
      </c>
      <c r="IU6" s="45" t="s">
        <v>5</v>
      </c>
      <c r="IV6" s="45" t="s">
        <v>6</v>
      </c>
      <c r="IW6" s="45"/>
      <c r="IX6" s="45"/>
      <c r="IY6" s="46" t="s">
        <v>4</v>
      </c>
      <c r="IZ6" s="46" t="s">
        <v>5</v>
      </c>
      <c r="JA6" s="45" t="s">
        <v>6</v>
      </c>
      <c r="JB6" s="45"/>
      <c r="JC6" s="45" t="s">
        <v>24</v>
      </c>
      <c r="JD6" s="45" t="s">
        <v>4</v>
      </c>
      <c r="JE6" s="45" t="s">
        <v>5</v>
      </c>
      <c r="JF6" s="46" t="s">
        <v>6</v>
      </c>
      <c r="JG6" s="46"/>
      <c r="JH6" s="45"/>
      <c r="JI6" s="45" t="s">
        <v>4</v>
      </c>
      <c r="JJ6" s="45" t="s">
        <v>5</v>
      </c>
      <c r="JK6" s="45" t="s">
        <v>6</v>
      </c>
      <c r="JL6" s="45"/>
      <c r="JM6" s="46"/>
      <c r="JN6" s="46" t="s">
        <v>4</v>
      </c>
      <c r="JO6" s="45" t="s">
        <v>5</v>
      </c>
      <c r="JP6" s="45" t="s">
        <v>6</v>
      </c>
      <c r="JQ6" s="45"/>
      <c r="JR6" s="45" t="s">
        <v>44</v>
      </c>
      <c r="JS6" s="45" t="s">
        <v>4</v>
      </c>
      <c r="JT6" s="46" t="s">
        <v>5</v>
      </c>
      <c r="JU6" s="46" t="s">
        <v>6</v>
      </c>
      <c r="JV6" s="45"/>
      <c r="JW6" s="45"/>
      <c r="JX6" s="45" t="s">
        <v>4</v>
      </c>
      <c r="JY6" s="45" t="s">
        <v>5</v>
      </c>
      <c r="JZ6" s="45" t="s">
        <v>6</v>
      </c>
      <c r="KA6" s="46"/>
      <c r="KB6" s="46"/>
      <c r="KC6" s="45"/>
      <c r="KD6" s="45"/>
      <c r="KE6" s="45"/>
      <c r="KF6" s="45"/>
      <c r="KG6" s="45"/>
      <c r="KH6" s="46"/>
      <c r="KI6" s="46"/>
      <c r="KJ6" s="45"/>
      <c r="KK6" s="45" t="s">
        <v>29</v>
      </c>
      <c r="KL6" s="45"/>
      <c r="KM6" s="45"/>
      <c r="KN6" s="45"/>
      <c r="KO6" s="46"/>
      <c r="KP6" s="46"/>
      <c r="KQ6" s="45" t="s">
        <v>4</v>
      </c>
      <c r="KR6" s="45" t="s">
        <v>5</v>
      </c>
      <c r="KS6" s="45" t="s">
        <v>6</v>
      </c>
      <c r="KT6" s="45"/>
      <c r="KU6" s="45"/>
      <c r="KV6" s="46" t="s">
        <v>4</v>
      </c>
      <c r="KW6" s="46" t="s">
        <v>5</v>
      </c>
      <c r="KX6" s="45" t="s">
        <v>6</v>
      </c>
      <c r="KY6" s="45"/>
      <c r="KZ6" s="45" t="s">
        <v>24</v>
      </c>
      <c r="LA6" s="45" t="s">
        <v>4</v>
      </c>
      <c r="LB6" s="45" t="s">
        <v>5</v>
      </c>
      <c r="LC6" s="46" t="s">
        <v>6</v>
      </c>
      <c r="LD6" s="46"/>
      <c r="LE6" s="45" t="s">
        <v>24</v>
      </c>
      <c r="LF6" s="45" t="s">
        <v>4</v>
      </c>
      <c r="LG6" s="44" t="s">
        <v>5</v>
      </c>
      <c r="LH6" s="45" t="s">
        <v>6</v>
      </c>
      <c r="LI6" s="45"/>
      <c r="LJ6" s="46"/>
      <c r="LK6" s="46" t="s">
        <v>4</v>
      </c>
      <c r="LL6" s="45" t="s">
        <v>5</v>
      </c>
      <c r="LM6" s="45" t="s">
        <v>6</v>
      </c>
      <c r="LN6" s="45"/>
      <c r="LO6" s="45"/>
      <c r="LP6" s="45" t="s">
        <v>4</v>
      </c>
      <c r="LQ6" s="46" t="s">
        <v>5</v>
      </c>
      <c r="LR6" s="46" t="s">
        <v>6</v>
      </c>
      <c r="LS6" s="45"/>
      <c r="LT6" s="45" t="s">
        <v>24</v>
      </c>
      <c r="LU6" s="45" t="s">
        <v>4</v>
      </c>
      <c r="LV6" s="45" t="s">
        <v>5</v>
      </c>
      <c r="LW6" s="45" t="s">
        <v>6</v>
      </c>
      <c r="LX6" s="46"/>
      <c r="LY6" s="46"/>
      <c r="LZ6" s="45" t="s">
        <v>9</v>
      </c>
      <c r="MA6" s="45" t="s">
        <v>9</v>
      </c>
      <c r="MB6" s="45" t="s">
        <v>9</v>
      </c>
      <c r="MC6" s="45" t="s">
        <v>9</v>
      </c>
      <c r="MD6" s="45" t="s">
        <v>9</v>
      </c>
      <c r="ME6" s="46"/>
      <c r="MF6" s="46"/>
      <c r="MG6" s="45" t="s">
        <v>9</v>
      </c>
      <c r="MH6" s="45" t="s">
        <v>9</v>
      </c>
      <c r="MI6" s="45" t="s">
        <v>9</v>
      </c>
      <c r="MJ6" s="45" t="s">
        <v>9</v>
      </c>
      <c r="MK6" s="45" t="s">
        <v>9</v>
      </c>
      <c r="ML6" s="46"/>
      <c r="MM6" s="46"/>
      <c r="MN6" s="45" t="s">
        <v>4</v>
      </c>
      <c r="MO6" s="45" t="s">
        <v>5</v>
      </c>
      <c r="MP6" s="45" t="s">
        <v>6</v>
      </c>
      <c r="MQ6" s="45"/>
      <c r="MR6" s="45"/>
      <c r="MS6" s="46" t="s">
        <v>4</v>
      </c>
      <c r="MT6" s="46" t="s">
        <v>5</v>
      </c>
      <c r="MU6" s="45" t="s">
        <v>6</v>
      </c>
      <c r="MV6" s="45"/>
      <c r="MW6" s="45"/>
      <c r="MX6" s="45" t="s">
        <v>4</v>
      </c>
      <c r="MY6" s="44" t="s">
        <v>5</v>
      </c>
      <c r="MZ6" s="46" t="s">
        <v>6</v>
      </c>
      <c r="NA6" s="46"/>
      <c r="NB6" s="45" t="s">
        <v>9</v>
      </c>
      <c r="NC6" s="45" t="s">
        <v>4</v>
      </c>
      <c r="ND6" s="45" t="s">
        <v>5</v>
      </c>
      <c r="NE6" s="45" t="s">
        <v>6</v>
      </c>
      <c r="NK6" s="65">
        <f>COUNTIFS(E6:NE6, "j",E2:NE2, $G$2)</f>
        <v>8</v>
      </c>
      <c r="NL6" s="65"/>
      <c r="NM6" s="65">
        <f>COUNTIFS(E6:NE6, "n",E2:NE2, $G$2)</f>
        <v>7</v>
      </c>
      <c r="NN6" s="65"/>
      <c r="NO6" s="65">
        <f>COUNTIFS(E6:NE6, "JS",E2:NE2, $G$2)</f>
        <v>0</v>
      </c>
      <c r="NP6" s="65"/>
      <c r="NQ6" s="65">
        <f>COUNTIFS(E6:NE6, "NS",E2:NE2, $G$2)</f>
        <v>0</v>
      </c>
      <c r="NR6" s="65"/>
      <c r="NS6" s="52"/>
      <c r="NT6" s="52"/>
      <c r="NU6" s="52"/>
      <c r="NV6" s="52"/>
      <c r="NW6" s="52"/>
      <c r="NX6" s="52"/>
      <c r="NY6" s="52"/>
      <c r="NZ6" s="52"/>
      <c r="OA6" s="52"/>
      <c r="OB6" s="52"/>
      <c r="OC6" s="52"/>
      <c r="OD6" s="52"/>
      <c r="OE6" s="52"/>
      <c r="OF6" s="52"/>
      <c r="OG6" s="52"/>
      <c r="OH6" s="52"/>
      <c r="OI6" s="52"/>
      <c r="OJ6" s="52"/>
      <c r="OK6" s="52"/>
      <c r="OL6" s="11"/>
    </row>
    <row r="7" spans="2:442" ht="16.5" thickBot="1" x14ac:dyDescent="0.3">
      <c r="C7" s="18" t="s">
        <v>125</v>
      </c>
      <c r="D7">
        <f>BILAN!L12</f>
        <v>0</v>
      </c>
      <c r="E7" s="44" t="s">
        <v>25</v>
      </c>
      <c r="F7" s="45"/>
      <c r="G7" s="46"/>
      <c r="H7" s="46"/>
      <c r="I7" s="45" t="s">
        <v>4</v>
      </c>
      <c r="J7" s="45" t="s">
        <v>5</v>
      </c>
      <c r="K7" s="45" t="s">
        <v>6</v>
      </c>
      <c r="L7" s="45"/>
      <c r="M7" s="45"/>
      <c r="N7" s="46" t="s">
        <v>4</v>
      </c>
      <c r="O7" s="46" t="s">
        <v>5</v>
      </c>
      <c r="P7" s="45"/>
      <c r="Q7" s="45"/>
      <c r="R7" s="45" t="s">
        <v>24</v>
      </c>
      <c r="S7" s="45" t="s">
        <v>4</v>
      </c>
      <c r="T7" s="45" t="s">
        <v>5</v>
      </c>
      <c r="U7" s="46" t="s">
        <v>6</v>
      </c>
      <c r="V7" s="46"/>
      <c r="W7" s="45" t="s">
        <v>24</v>
      </c>
      <c r="X7" s="45" t="s">
        <v>4</v>
      </c>
      <c r="Y7" s="45" t="s">
        <v>5</v>
      </c>
      <c r="Z7" s="45" t="s">
        <v>6</v>
      </c>
      <c r="AA7" s="45"/>
      <c r="AB7" s="46"/>
      <c r="AC7" s="46" t="s">
        <v>4</v>
      </c>
      <c r="AD7" s="45" t="s">
        <v>5</v>
      </c>
      <c r="AE7" s="45" t="s">
        <v>6</v>
      </c>
      <c r="AF7" s="45"/>
      <c r="AG7" s="45"/>
      <c r="AH7" s="45" t="s">
        <v>4</v>
      </c>
      <c r="AI7" s="46" t="s">
        <v>5</v>
      </c>
      <c r="AJ7" s="46" t="s">
        <v>6</v>
      </c>
      <c r="AK7" s="45"/>
      <c r="AL7" s="45"/>
      <c r="AM7" s="45" t="s">
        <v>4</v>
      </c>
      <c r="AN7" s="45" t="s">
        <v>5</v>
      </c>
      <c r="AO7" s="45" t="s">
        <v>6</v>
      </c>
      <c r="AP7" s="46"/>
      <c r="AQ7" s="46"/>
      <c r="AR7" s="45"/>
      <c r="AS7" s="45"/>
      <c r="AT7" s="45"/>
      <c r="AU7" s="45"/>
      <c r="AV7" s="45"/>
      <c r="AW7" s="46"/>
      <c r="AX7" s="46"/>
      <c r="AY7" s="45"/>
      <c r="AZ7" s="45"/>
      <c r="BA7" s="45"/>
      <c r="BB7" s="45"/>
      <c r="BC7" s="45"/>
      <c r="BD7" s="46"/>
      <c r="BE7" s="46"/>
      <c r="BF7" s="45" t="s">
        <v>4</v>
      </c>
      <c r="BG7" s="45" t="s">
        <v>5</v>
      </c>
      <c r="BH7" s="45" t="s">
        <v>6</v>
      </c>
      <c r="BI7" s="45"/>
      <c r="BJ7" s="45"/>
      <c r="BK7" s="46" t="s">
        <v>4</v>
      </c>
      <c r="BL7" s="46" t="s">
        <v>5</v>
      </c>
      <c r="BM7" s="45" t="s">
        <v>6</v>
      </c>
      <c r="BN7" s="45"/>
      <c r="BO7" s="45" t="s">
        <v>24</v>
      </c>
      <c r="BP7" s="45" t="s">
        <v>4</v>
      </c>
      <c r="BQ7" s="45" t="s">
        <v>5</v>
      </c>
      <c r="BR7" s="46" t="s">
        <v>6</v>
      </c>
      <c r="BS7" s="46"/>
      <c r="BT7" s="45" t="s">
        <v>24</v>
      </c>
      <c r="BU7" s="45" t="s">
        <v>4</v>
      </c>
      <c r="BV7" s="45" t="s">
        <v>5</v>
      </c>
      <c r="BW7" s="45" t="s">
        <v>6</v>
      </c>
      <c r="BX7" s="45"/>
      <c r="BY7" s="46"/>
      <c r="BZ7" s="46" t="s">
        <v>4</v>
      </c>
      <c r="CA7" s="45" t="s">
        <v>5</v>
      </c>
      <c r="CB7" s="45" t="s">
        <v>6</v>
      </c>
      <c r="CC7" s="45"/>
      <c r="CD7" s="45" t="s">
        <v>24</v>
      </c>
      <c r="CE7" s="45" t="s">
        <v>4</v>
      </c>
      <c r="CF7" s="46" t="s">
        <v>5</v>
      </c>
      <c r="CG7" s="46" t="s">
        <v>6</v>
      </c>
      <c r="CH7" s="45"/>
      <c r="CI7" s="45"/>
      <c r="CJ7" s="45" t="s">
        <v>4</v>
      </c>
      <c r="CK7" s="45" t="s">
        <v>5</v>
      </c>
      <c r="CL7" s="45" t="s">
        <v>6</v>
      </c>
      <c r="CM7" s="46"/>
      <c r="CN7" s="46"/>
      <c r="CO7" s="45" t="s">
        <v>24</v>
      </c>
      <c r="CP7" s="45" t="s">
        <v>24</v>
      </c>
      <c r="CQ7" s="45" t="s">
        <v>24</v>
      </c>
      <c r="CR7" s="45"/>
      <c r="CS7" s="45"/>
      <c r="CT7" s="46"/>
      <c r="CU7" s="46"/>
      <c r="CV7" s="44"/>
      <c r="CW7" s="45"/>
      <c r="CX7" s="45"/>
      <c r="CY7" s="45"/>
      <c r="CZ7" s="45"/>
      <c r="DA7" s="46"/>
      <c r="DB7" s="46"/>
      <c r="DC7" s="45" t="s">
        <v>4</v>
      </c>
      <c r="DD7" s="45" t="s">
        <v>5</v>
      </c>
      <c r="DE7" s="45" t="s">
        <v>6</v>
      </c>
      <c r="DF7" s="45"/>
      <c r="DG7" s="45"/>
      <c r="DH7" s="46" t="s">
        <v>4</v>
      </c>
      <c r="DI7" s="46" t="s">
        <v>5</v>
      </c>
      <c r="DJ7" s="45" t="s">
        <v>6</v>
      </c>
      <c r="DK7" s="45"/>
      <c r="DL7" s="45" t="s">
        <v>24</v>
      </c>
      <c r="DM7" s="45" t="s">
        <v>4</v>
      </c>
      <c r="DN7" s="45" t="s">
        <v>5</v>
      </c>
      <c r="DO7" s="46" t="s">
        <v>6</v>
      </c>
      <c r="DP7" s="46"/>
      <c r="DQ7" s="45"/>
      <c r="DR7" s="45" t="s">
        <v>4</v>
      </c>
      <c r="DS7" s="45" t="s">
        <v>5</v>
      </c>
      <c r="DT7" s="45" t="s">
        <v>6</v>
      </c>
      <c r="DU7" s="44"/>
      <c r="DV7" s="46"/>
      <c r="DW7" s="46" t="s">
        <v>4</v>
      </c>
      <c r="DX7" s="45" t="s">
        <v>5</v>
      </c>
      <c r="DY7" s="45" t="s">
        <v>6</v>
      </c>
      <c r="DZ7" s="45"/>
      <c r="EA7" s="45"/>
      <c r="EB7" s="44" t="s">
        <v>4</v>
      </c>
      <c r="EC7" s="46" t="s">
        <v>5</v>
      </c>
      <c r="ED7" s="46" t="s">
        <v>6</v>
      </c>
      <c r="EE7" s="45"/>
      <c r="EF7" s="45" t="s">
        <v>24</v>
      </c>
      <c r="EG7" s="45" t="s">
        <v>4</v>
      </c>
      <c r="EH7" s="44" t="s">
        <v>5</v>
      </c>
      <c r="EI7" s="45" t="s">
        <v>6</v>
      </c>
      <c r="EJ7" s="46"/>
      <c r="EK7" s="46"/>
      <c r="EL7" s="45"/>
      <c r="EM7" s="45"/>
      <c r="EN7" s="45"/>
      <c r="EO7" s="45" t="s">
        <v>8</v>
      </c>
      <c r="EP7" s="45"/>
      <c r="EQ7" s="46"/>
      <c r="ER7" s="46"/>
      <c r="ES7" s="44"/>
      <c r="ET7" s="45"/>
      <c r="EU7" s="45"/>
      <c r="EV7" s="45"/>
      <c r="EW7" s="45"/>
      <c r="EX7" s="46"/>
      <c r="EY7" s="46"/>
      <c r="EZ7" s="45" t="s">
        <v>4</v>
      </c>
      <c r="FA7" s="45" t="s">
        <v>5</v>
      </c>
      <c r="FB7" s="45" t="s">
        <v>6</v>
      </c>
      <c r="FC7" s="45"/>
      <c r="FD7" s="45"/>
      <c r="FE7" s="46" t="s">
        <v>4</v>
      </c>
      <c r="FF7" s="46" t="s">
        <v>5</v>
      </c>
      <c r="FG7" s="45" t="s">
        <v>6</v>
      </c>
      <c r="FH7" s="45"/>
      <c r="FI7" s="45"/>
      <c r="FJ7" s="45" t="s">
        <v>4</v>
      </c>
      <c r="FK7" s="45" t="s">
        <v>5</v>
      </c>
      <c r="FL7" s="46" t="s">
        <v>6</v>
      </c>
      <c r="FM7" s="46"/>
      <c r="FN7" s="45" t="s">
        <v>24</v>
      </c>
      <c r="FO7" s="45" t="s">
        <v>4</v>
      </c>
      <c r="FP7" s="45" t="s">
        <v>5</v>
      </c>
      <c r="FQ7" s="45" t="s">
        <v>6</v>
      </c>
      <c r="FR7" s="45"/>
      <c r="FS7" s="46"/>
      <c r="FT7" s="46" t="s">
        <v>4</v>
      </c>
      <c r="FU7" s="45" t="s">
        <v>5</v>
      </c>
      <c r="FV7" s="45" t="s">
        <v>6</v>
      </c>
      <c r="FW7" s="45"/>
      <c r="FX7" s="45" t="s">
        <v>24</v>
      </c>
      <c r="FY7" s="45" t="s">
        <v>4</v>
      </c>
      <c r="FZ7" s="46" t="s">
        <v>5</v>
      </c>
      <c r="GA7" s="46" t="s">
        <v>6</v>
      </c>
      <c r="GB7" s="45" t="s">
        <v>9</v>
      </c>
      <c r="GC7" s="45" t="s">
        <v>9</v>
      </c>
      <c r="GD7" s="45" t="s">
        <v>9</v>
      </c>
      <c r="GE7" s="45" t="s">
        <v>9</v>
      </c>
      <c r="GF7" s="45" t="s">
        <v>9</v>
      </c>
      <c r="GG7" s="46"/>
      <c r="GH7" s="46"/>
      <c r="GI7" s="45" t="s">
        <v>9</v>
      </c>
      <c r="GJ7" s="45" t="s">
        <v>9</v>
      </c>
      <c r="GK7" s="45" t="s">
        <v>9</v>
      </c>
      <c r="GL7" s="45" t="s">
        <v>9</v>
      </c>
      <c r="GM7" s="45" t="s">
        <v>9</v>
      </c>
      <c r="GN7" s="46"/>
      <c r="GO7" s="46"/>
      <c r="GP7" s="45" t="s">
        <v>9</v>
      </c>
      <c r="GQ7" s="44"/>
      <c r="GR7" s="45" t="s">
        <v>9</v>
      </c>
      <c r="GS7" s="45" t="s">
        <v>9</v>
      </c>
      <c r="GT7" s="45" t="s">
        <v>9</v>
      </c>
      <c r="GU7" s="46"/>
      <c r="GV7" s="46"/>
      <c r="GW7" s="45" t="s">
        <v>4</v>
      </c>
      <c r="GX7" s="45" t="s">
        <v>5</v>
      </c>
      <c r="GY7" s="45" t="s">
        <v>6</v>
      </c>
      <c r="GZ7" s="45"/>
      <c r="HA7" s="45"/>
      <c r="HB7" s="46" t="s">
        <v>4</v>
      </c>
      <c r="HC7" s="46" t="s">
        <v>5</v>
      </c>
      <c r="HD7" s="45" t="s">
        <v>6</v>
      </c>
      <c r="HE7" s="45"/>
      <c r="HF7" s="45"/>
      <c r="HG7" s="45" t="s">
        <v>4</v>
      </c>
      <c r="HH7" s="45" t="s">
        <v>5</v>
      </c>
      <c r="HI7" s="46" t="s">
        <v>6</v>
      </c>
      <c r="HJ7" s="46"/>
      <c r="HK7" s="45" t="s">
        <v>24</v>
      </c>
      <c r="HL7" s="45" t="s">
        <v>4</v>
      </c>
      <c r="HM7" s="45" t="s">
        <v>5</v>
      </c>
      <c r="HN7" s="45" t="s">
        <v>6</v>
      </c>
      <c r="HO7" s="45"/>
      <c r="HP7" s="46"/>
      <c r="HQ7" s="46" t="s">
        <v>4</v>
      </c>
      <c r="HR7" s="45" t="s">
        <v>5</v>
      </c>
      <c r="HS7" s="45" t="s">
        <v>6</v>
      </c>
      <c r="HT7" s="45"/>
      <c r="HU7" s="45" t="s">
        <v>24</v>
      </c>
      <c r="HV7" s="45" t="s">
        <v>4</v>
      </c>
      <c r="HW7" s="46" t="s">
        <v>5</v>
      </c>
      <c r="HX7" s="46" t="s">
        <v>6</v>
      </c>
      <c r="HY7" s="45"/>
      <c r="HZ7" s="45"/>
      <c r="IA7" s="45" t="s">
        <v>4</v>
      </c>
      <c r="IB7" s="45" t="s">
        <v>5</v>
      </c>
      <c r="IC7" s="45" t="s">
        <v>6</v>
      </c>
      <c r="ID7" s="46"/>
      <c r="IE7" s="46"/>
      <c r="IF7" s="45"/>
      <c r="IG7" s="45"/>
      <c r="IH7" s="45"/>
      <c r="II7" s="45"/>
      <c r="IJ7" s="45"/>
      <c r="IK7" s="46"/>
      <c r="IL7" s="46"/>
      <c r="IM7" s="45"/>
      <c r="IN7" s="45"/>
      <c r="IO7" s="45"/>
      <c r="IP7" s="45"/>
      <c r="IQ7" s="45"/>
      <c r="IR7" s="46"/>
      <c r="IS7" s="46"/>
      <c r="IT7" s="45" t="s">
        <v>4</v>
      </c>
      <c r="IU7" s="45" t="s">
        <v>5</v>
      </c>
      <c r="IV7" s="45" t="s">
        <v>6</v>
      </c>
      <c r="IW7" s="45"/>
      <c r="IX7" s="45"/>
      <c r="IY7" s="46" t="s">
        <v>4</v>
      </c>
      <c r="IZ7" s="46" t="s">
        <v>5</v>
      </c>
      <c r="JA7" s="45" t="s">
        <v>6</v>
      </c>
      <c r="JB7" s="45"/>
      <c r="JC7" s="45" t="s">
        <v>24</v>
      </c>
      <c r="JD7" s="45" t="s">
        <v>4</v>
      </c>
      <c r="JE7" s="45" t="s">
        <v>5</v>
      </c>
      <c r="JF7" s="46" t="s">
        <v>6</v>
      </c>
      <c r="JG7" s="46"/>
      <c r="JH7" s="45"/>
      <c r="JI7" s="45" t="s">
        <v>4</v>
      </c>
      <c r="JJ7" s="45" t="s">
        <v>5</v>
      </c>
      <c r="JK7" s="45" t="s">
        <v>6</v>
      </c>
      <c r="JL7" s="45" t="s">
        <v>24</v>
      </c>
      <c r="JM7" s="46"/>
      <c r="JN7" s="46" t="s">
        <v>4</v>
      </c>
      <c r="JO7" s="45" t="s">
        <v>5</v>
      </c>
      <c r="JP7" s="45" t="s">
        <v>6</v>
      </c>
      <c r="JQ7" s="45"/>
      <c r="JR7" s="45" t="s">
        <v>44</v>
      </c>
      <c r="JS7" s="45" t="s">
        <v>4</v>
      </c>
      <c r="JT7" s="46" t="s">
        <v>5</v>
      </c>
      <c r="JU7" s="46" t="s">
        <v>6</v>
      </c>
      <c r="JV7" s="45"/>
      <c r="JW7" s="45"/>
      <c r="JX7" s="45" t="s">
        <v>4</v>
      </c>
      <c r="JY7" s="45" t="s">
        <v>5</v>
      </c>
      <c r="JZ7" s="45" t="s">
        <v>6</v>
      </c>
      <c r="KA7" s="46"/>
      <c r="KB7" s="46"/>
      <c r="KC7" s="45"/>
      <c r="KD7" s="45"/>
      <c r="KE7" s="45"/>
      <c r="KF7" s="45"/>
      <c r="KG7" s="45"/>
      <c r="KH7" s="46"/>
      <c r="KI7" s="46"/>
      <c r="KJ7" s="45"/>
      <c r="KK7" s="45" t="s">
        <v>29</v>
      </c>
      <c r="KL7" s="45"/>
      <c r="KM7" s="45"/>
      <c r="KN7" s="45"/>
      <c r="KO7" s="46"/>
      <c r="KP7" s="46"/>
      <c r="KQ7" s="45" t="s">
        <v>4</v>
      </c>
      <c r="KR7" s="45" t="s">
        <v>5</v>
      </c>
      <c r="KS7" s="45" t="s">
        <v>6</v>
      </c>
      <c r="KT7" s="45"/>
      <c r="KU7" s="45"/>
      <c r="KV7" s="46" t="s">
        <v>4</v>
      </c>
      <c r="KW7" s="46" t="s">
        <v>5</v>
      </c>
      <c r="KX7" s="45" t="s">
        <v>6</v>
      </c>
      <c r="KY7" s="45"/>
      <c r="KZ7" s="45"/>
      <c r="LA7" s="45" t="s">
        <v>4</v>
      </c>
      <c r="LB7" s="45" t="s">
        <v>5</v>
      </c>
      <c r="LC7" s="46" t="s">
        <v>6</v>
      </c>
      <c r="LD7" s="46"/>
      <c r="LE7" s="45" t="s">
        <v>24</v>
      </c>
      <c r="LF7" s="45" t="s">
        <v>4</v>
      </c>
      <c r="LG7" s="44" t="s">
        <v>5</v>
      </c>
      <c r="LH7" s="45" t="s">
        <v>6</v>
      </c>
      <c r="LI7" s="45"/>
      <c r="LJ7" s="46"/>
      <c r="LK7" s="46" t="s">
        <v>4</v>
      </c>
      <c r="LL7" s="45" t="s">
        <v>5</v>
      </c>
      <c r="LM7" s="45" t="s">
        <v>6</v>
      </c>
      <c r="LN7" s="45"/>
      <c r="LO7" s="45"/>
      <c r="LP7" s="45" t="s">
        <v>4</v>
      </c>
      <c r="LQ7" s="46" t="s">
        <v>5</v>
      </c>
      <c r="LR7" s="46" t="s">
        <v>6</v>
      </c>
      <c r="LS7" s="45"/>
      <c r="LT7" s="45" t="s">
        <v>24</v>
      </c>
      <c r="LU7" s="45" t="s">
        <v>4</v>
      </c>
      <c r="LV7" s="45" t="s">
        <v>5</v>
      </c>
      <c r="LW7" s="45" t="s">
        <v>6</v>
      </c>
      <c r="LX7" s="46"/>
      <c r="LY7" s="46"/>
      <c r="LZ7" s="45" t="s">
        <v>9</v>
      </c>
      <c r="MA7" s="45" t="s">
        <v>9</v>
      </c>
      <c r="MB7" s="45" t="s">
        <v>9</v>
      </c>
      <c r="MC7" s="45" t="s">
        <v>9</v>
      </c>
      <c r="MD7" s="45" t="s">
        <v>9</v>
      </c>
      <c r="ME7" s="46"/>
      <c r="MF7" s="46"/>
      <c r="MG7" s="45" t="s">
        <v>9</v>
      </c>
      <c r="MH7" s="45" t="s">
        <v>9</v>
      </c>
      <c r="MI7" s="45" t="s">
        <v>9</v>
      </c>
      <c r="MJ7" s="45" t="s">
        <v>9</v>
      </c>
      <c r="MK7" s="45" t="s">
        <v>9</v>
      </c>
      <c r="ML7" s="46"/>
      <c r="MM7" s="46"/>
      <c r="MN7" s="45" t="s">
        <v>4</v>
      </c>
      <c r="MO7" s="45" t="s">
        <v>5</v>
      </c>
      <c r="MP7" s="45"/>
      <c r="MQ7" s="45"/>
      <c r="MR7" s="45"/>
      <c r="MS7" s="46" t="s">
        <v>4</v>
      </c>
      <c r="MT7" s="46" t="s">
        <v>5</v>
      </c>
      <c r="MU7" s="45"/>
      <c r="MV7" s="45" t="s">
        <v>48</v>
      </c>
      <c r="MW7" s="45"/>
      <c r="MX7" s="45" t="s">
        <v>4</v>
      </c>
      <c r="MY7" s="44" t="s">
        <v>5</v>
      </c>
      <c r="MZ7" s="46" t="s">
        <v>6</v>
      </c>
      <c r="NA7" s="46"/>
      <c r="NB7" s="45" t="s">
        <v>9</v>
      </c>
      <c r="NC7" s="45" t="s">
        <v>4</v>
      </c>
      <c r="ND7" s="45" t="s">
        <v>5</v>
      </c>
      <c r="NE7" s="45" t="s">
        <v>6</v>
      </c>
      <c r="NK7" s="65">
        <f>COUNTIFS(E7:NE7, "j",E2:NE2, $G$2)</f>
        <v>8</v>
      </c>
      <c r="NL7" s="65"/>
      <c r="NM7" s="65">
        <f>COUNTIFS(E7:NE7, "n",E2:NE2, $G$2)</f>
        <v>7</v>
      </c>
      <c r="NN7" s="65"/>
      <c r="NO7" s="65">
        <f>COUNTIFS(E7:NE7, "JS",E2:NE2, $G$2)</f>
        <v>0</v>
      </c>
      <c r="NP7" s="65"/>
      <c r="NQ7" s="65">
        <f>COUNTIFS(E7:NE7, "NS",E2:NE2, $G$2)</f>
        <v>0</v>
      </c>
      <c r="NR7" s="65"/>
      <c r="NS7" s="52"/>
      <c r="NT7" s="52"/>
      <c r="NU7" s="52"/>
      <c r="NV7" s="52"/>
      <c r="NW7" s="52"/>
      <c r="NX7" s="52"/>
      <c r="NY7" s="52"/>
      <c r="NZ7" s="52"/>
      <c r="OA7" s="52"/>
      <c r="OB7" s="52"/>
      <c r="OC7" s="52"/>
      <c r="OD7" s="52"/>
      <c r="OE7" s="52"/>
      <c r="OF7" s="52"/>
      <c r="OG7" s="52"/>
      <c r="OH7" s="52"/>
      <c r="OI7" s="52"/>
      <c r="OJ7" s="52"/>
      <c r="OK7" s="52"/>
      <c r="OL7" s="11"/>
    </row>
    <row r="8" spans="2:442" ht="16.5" thickBot="1" x14ac:dyDescent="0.3">
      <c r="C8" s="18" t="s">
        <v>126</v>
      </c>
      <c r="D8">
        <f>BILAN!L13</f>
        <v>0</v>
      </c>
      <c r="E8" s="44"/>
      <c r="F8" s="45"/>
      <c r="G8" s="46"/>
      <c r="H8" s="46"/>
      <c r="I8" s="45" t="s">
        <v>4</v>
      </c>
      <c r="J8" s="45" t="s">
        <v>5</v>
      </c>
      <c r="K8" s="45" t="s">
        <v>6</v>
      </c>
      <c r="L8" s="45"/>
      <c r="M8" s="45"/>
      <c r="N8" s="46" t="s">
        <v>4</v>
      </c>
      <c r="O8" s="46" t="s">
        <v>5</v>
      </c>
      <c r="P8" s="45" t="s">
        <v>6</v>
      </c>
      <c r="Q8" s="45"/>
      <c r="R8" s="45" t="s">
        <v>24</v>
      </c>
      <c r="S8" s="45" t="s">
        <v>4</v>
      </c>
      <c r="T8" s="45" t="s">
        <v>5</v>
      </c>
      <c r="U8" s="46" t="s">
        <v>6</v>
      </c>
      <c r="V8" s="46"/>
      <c r="W8" s="45" t="s">
        <v>24</v>
      </c>
      <c r="X8" s="45" t="s">
        <v>4</v>
      </c>
      <c r="Y8" s="45" t="s">
        <v>5</v>
      </c>
      <c r="Z8" s="45" t="s">
        <v>6</v>
      </c>
      <c r="AA8" s="45"/>
      <c r="AB8" s="46"/>
      <c r="AC8" s="46" t="s">
        <v>4</v>
      </c>
      <c r="AD8" s="45" t="s">
        <v>5</v>
      </c>
      <c r="AE8" s="45" t="s">
        <v>6</v>
      </c>
      <c r="AF8" s="45"/>
      <c r="AG8" s="45"/>
      <c r="AH8" s="45" t="s">
        <v>4</v>
      </c>
      <c r="AI8" s="46" t="s">
        <v>5</v>
      </c>
      <c r="AJ8" s="46" t="s">
        <v>6</v>
      </c>
      <c r="AK8" s="45"/>
      <c r="AL8" s="45"/>
      <c r="AM8" s="45" t="s">
        <v>4</v>
      </c>
      <c r="AN8" s="45" t="s">
        <v>5</v>
      </c>
      <c r="AO8" s="45" t="s">
        <v>6</v>
      </c>
      <c r="AP8" s="46"/>
      <c r="AQ8" s="46"/>
      <c r="AR8" s="45"/>
      <c r="AS8" s="45"/>
      <c r="AT8" s="45"/>
      <c r="AU8" s="45"/>
      <c r="AV8" s="45"/>
      <c r="AW8" s="46"/>
      <c r="AX8" s="46"/>
      <c r="AY8" s="45"/>
      <c r="AZ8" s="45"/>
      <c r="BA8" s="45"/>
      <c r="BB8" s="45"/>
      <c r="BC8" s="45"/>
      <c r="BD8" s="46"/>
      <c r="BE8" s="46"/>
      <c r="BF8" s="45" t="s">
        <v>4</v>
      </c>
      <c r="BG8" s="45" t="s">
        <v>5</v>
      </c>
      <c r="BH8" s="45" t="s">
        <v>6</v>
      </c>
      <c r="BI8" s="45"/>
      <c r="BJ8" s="45"/>
      <c r="BK8" s="46" t="s">
        <v>4</v>
      </c>
      <c r="BL8" s="46" t="s">
        <v>5</v>
      </c>
      <c r="BM8" s="45" t="s">
        <v>6</v>
      </c>
      <c r="BN8" s="45"/>
      <c r="BO8" s="45" t="s">
        <v>24</v>
      </c>
      <c r="BP8" s="45" t="s">
        <v>4</v>
      </c>
      <c r="BQ8" s="45" t="s">
        <v>5</v>
      </c>
      <c r="BR8" s="46" t="s">
        <v>6</v>
      </c>
      <c r="BS8" s="46"/>
      <c r="BT8" s="45" t="s">
        <v>24</v>
      </c>
      <c r="BU8" s="45" t="s">
        <v>4</v>
      </c>
      <c r="BV8" s="45" t="s">
        <v>5</v>
      </c>
      <c r="BW8" s="45" t="s">
        <v>6</v>
      </c>
      <c r="BX8" s="45"/>
      <c r="BY8" s="46"/>
      <c r="BZ8" s="46" t="s">
        <v>4</v>
      </c>
      <c r="CA8" s="45" t="s">
        <v>5</v>
      </c>
      <c r="CB8" s="45" t="s">
        <v>6</v>
      </c>
      <c r="CC8" s="45"/>
      <c r="CD8" s="45" t="s">
        <v>24</v>
      </c>
      <c r="CE8" s="45" t="s">
        <v>4</v>
      </c>
      <c r="CF8" s="46" t="s">
        <v>5</v>
      </c>
      <c r="CG8" s="46" t="s">
        <v>6</v>
      </c>
      <c r="CH8" s="45"/>
      <c r="CI8" s="45"/>
      <c r="CJ8" s="45" t="s">
        <v>4</v>
      </c>
      <c r="CK8" s="45" t="s">
        <v>5</v>
      </c>
      <c r="CL8" s="45" t="s">
        <v>6</v>
      </c>
      <c r="CM8" s="46"/>
      <c r="CN8" s="46"/>
      <c r="CO8" s="45" t="s">
        <v>24</v>
      </c>
      <c r="CP8" s="45" t="s">
        <v>24</v>
      </c>
      <c r="CQ8" s="45" t="s">
        <v>24</v>
      </c>
      <c r="CR8" s="45"/>
      <c r="CS8" s="45"/>
      <c r="CT8" s="46"/>
      <c r="CU8" s="46"/>
      <c r="CV8" s="44"/>
      <c r="CW8" s="45"/>
      <c r="CX8" s="45"/>
      <c r="CY8" s="45"/>
      <c r="CZ8" s="45"/>
      <c r="DA8" s="46"/>
      <c r="DB8" s="46"/>
      <c r="DC8" s="45" t="s">
        <v>4</v>
      </c>
      <c r="DD8" s="45" t="s">
        <v>5</v>
      </c>
      <c r="DE8" s="45" t="s">
        <v>6</v>
      </c>
      <c r="DF8" s="45"/>
      <c r="DG8" s="45"/>
      <c r="DH8" s="46" t="s">
        <v>4</v>
      </c>
      <c r="DI8" s="46" t="s">
        <v>5</v>
      </c>
      <c r="DJ8" s="45" t="s">
        <v>6</v>
      </c>
      <c r="DK8" s="45"/>
      <c r="DL8" s="45" t="s">
        <v>24</v>
      </c>
      <c r="DM8" s="45" t="s">
        <v>4</v>
      </c>
      <c r="DN8" s="45" t="s">
        <v>5</v>
      </c>
      <c r="DO8" s="46" t="s">
        <v>6</v>
      </c>
      <c r="DP8" s="46"/>
      <c r="DQ8" s="45"/>
      <c r="DR8" s="45" t="s">
        <v>4</v>
      </c>
      <c r="DS8" s="45" t="s">
        <v>5</v>
      </c>
      <c r="DT8" s="45" t="s">
        <v>6</v>
      </c>
      <c r="DU8" s="44"/>
      <c r="DV8" s="46"/>
      <c r="DW8" s="46" t="s">
        <v>4</v>
      </c>
      <c r="DX8" s="45" t="s">
        <v>5</v>
      </c>
      <c r="DY8" s="45" t="s">
        <v>6</v>
      </c>
      <c r="DZ8" s="45"/>
      <c r="EA8" s="45"/>
      <c r="EB8" s="44" t="s">
        <v>4</v>
      </c>
      <c r="EC8" s="46" t="s">
        <v>5</v>
      </c>
      <c r="ED8" s="46" t="s">
        <v>6</v>
      </c>
      <c r="EE8" s="45"/>
      <c r="EF8" s="45" t="s">
        <v>24</v>
      </c>
      <c r="EG8" s="45" t="s">
        <v>4</v>
      </c>
      <c r="EH8" s="44" t="s">
        <v>5</v>
      </c>
      <c r="EI8" s="45" t="s">
        <v>6</v>
      </c>
      <c r="EJ8" s="46"/>
      <c r="EK8" s="46"/>
      <c r="EL8" s="45"/>
      <c r="EM8" s="45"/>
      <c r="EN8" s="45"/>
      <c r="EO8" s="45"/>
      <c r="EP8" s="45"/>
      <c r="EQ8" s="46"/>
      <c r="ER8" s="46"/>
      <c r="ES8" s="44"/>
      <c r="ET8" s="45"/>
      <c r="EU8" s="45"/>
      <c r="EV8" s="45"/>
      <c r="EW8" s="45"/>
      <c r="EX8" s="46"/>
      <c r="EY8" s="46"/>
      <c r="EZ8" s="45" t="s">
        <v>4</v>
      </c>
      <c r="FA8" s="45" t="s">
        <v>5</v>
      </c>
      <c r="FB8" s="45" t="s">
        <v>6</v>
      </c>
      <c r="FC8" s="45"/>
      <c r="FD8" s="45"/>
      <c r="FE8" s="46" t="s">
        <v>4</v>
      </c>
      <c r="FF8" s="46" t="s">
        <v>5</v>
      </c>
      <c r="FG8" s="45" t="s">
        <v>6</v>
      </c>
      <c r="FH8" s="45"/>
      <c r="FI8" s="45"/>
      <c r="FJ8" s="45" t="s">
        <v>4</v>
      </c>
      <c r="FK8" s="45" t="s">
        <v>5</v>
      </c>
      <c r="FL8" s="46" t="s">
        <v>6</v>
      </c>
      <c r="FM8" s="46"/>
      <c r="FN8" s="45" t="s">
        <v>24</v>
      </c>
      <c r="FO8" s="45" t="s">
        <v>4</v>
      </c>
      <c r="FP8" s="45" t="s">
        <v>5</v>
      </c>
      <c r="FQ8" s="45" t="s">
        <v>6</v>
      </c>
      <c r="FR8" s="45"/>
      <c r="FS8" s="46"/>
      <c r="FT8" s="46" t="s">
        <v>4</v>
      </c>
      <c r="FU8" s="45" t="s">
        <v>5</v>
      </c>
      <c r="FV8" s="45" t="s">
        <v>6</v>
      </c>
      <c r="FW8" s="45"/>
      <c r="FX8" s="45" t="s">
        <v>24</v>
      </c>
      <c r="FY8" s="45" t="s">
        <v>4</v>
      </c>
      <c r="FZ8" s="46" t="s">
        <v>5</v>
      </c>
      <c r="GA8" s="46" t="s">
        <v>6</v>
      </c>
      <c r="GB8" s="45" t="s">
        <v>9</v>
      </c>
      <c r="GC8" s="45" t="s">
        <v>9</v>
      </c>
      <c r="GD8" s="45" t="s">
        <v>9</v>
      </c>
      <c r="GE8" s="45" t="s">
        <v>9</v>
      </c>
      <c r="GF8" s="45" t="s">
        <v>9</v>
      </c>
      <c r="GG8" s="46"/>
      <c r="GH8" s="46"/>
      <c r="GI8" s="45" t="s">
        <v>9</v>
      </c>
      <c r="GJ8" s="45" t="s">
        <v>9</v>
      </c>
      <c r="GK8" s="45" t="s">
        <v>9</v>
      </c>
      <c r="GL8" s="45" t="s">
        <v>9</v>
      </c>
      <c r="GM8" s="45" t="s">
        <v>9</v>
      </c>
      <c r="GN8" s="46"/>
      <c r="GO8" s="46"/>
      <c r="GP8" s="45" t="s">
        <v>9</v>
      </c>
      <c r="GQ8" s="44"/>
      <c r="GR8" s="45" t="s">
        <v>9</v>
      </c>
      <c r="GS8" s="45" t="s">
        <v>9</v>
      </c>
      <c r="GT8" s="45" t="s">
        <v>9</v>
      </c>
      <c r="GU8" s="46"/>
      <c r="GV8" s="46"/>
      <c r="GW8" s="45" t="s">
        <v>4</v>
      </c>
      <c r="GX8" s="45" t="s">
        <v>5</v>
      </c>
      <c r="GY8" s="45" t="s">
        <v>6</v>
      </c>
      <c r="GZ8" s="45"/>
      <c r="HA8" s="45"/>
      <c r="HB8" s="46" t="s">
        <v>4</v>
      </c>
      <c r="HC8" s="46" t="s">
        <v>5</v>
      </c>
      <c r="HD8" s="45" t="s">
        <v>6</v>
      </c>
      <c r="HE8" s="45"/>
      <c r="HF8" s="45"/>
      <c r="HG8" s="45" t="s">
        <v>4</v>
      </c>
      <c r="HH8" s="45" t="s">
        <v>5</v>
      </c>
      <c r="HI8" s="46" t="s">
        <v>6</v>
      </c>
      <c r="HJ8" s="46"/>
      <c r="HK8" s="45" t="s">
        <v>24</v>
      </c>
      <c r="HL8" s="45" t="s">
        <v>4</v>
      </c>
      <c r="HM8" s="45" t="s">
        <v>5</v>
      </c>
      <c r="HN8" s="45" t="s">
        <v>6</v>
      </c>
      <c r="HO8" s="45"/>
      <c r="HP8" s="46"/>
      <c r="HQ8" s="46" t="s">
        <v>4</v>
      </c>
      <c r="HR8" s="45" t="s">
        <v>5</v>
      </c>
      <c r="HS8" s="45" t="s">
        <v>6</v>
      </c>
      <c r="HT8" s="45"/>
      <c r="HU8" s="45" t="s">
        <v>24</v>
      </c>
      <c r="HV8" s="45" t="s">
        <v>4</v>
      </c>
      <c r="HW8" s="46" t="s">
        <v>5</v>
      </c>
      <c r="HX8" s="46" t="s">
        <v>6</v>
      </c>
      <c r="HY8" s="45"/>
      <c r="HZ8" s="45"/>
      <c r="IA8" s="45" t="s">
        <v>4</v>
      </c>
      <c r="IB8" s="45" t="s">
        <v>5</v>
      </c>
      <c r="IC8" s="45" t="s">
        <v>6</v>
      </c>
      <c r="ID8" s="46"/>
      <c r="IE8" s="46"/>
      <c r="IF8" s="45"/>
      <c r="IG8" s="45"/>
      <c r="IH8" s="45"/>
      <c r="II8" s="45"/>
      <c r="IJ8" s="45"/>
      <c r="IK8" s="46"/>
      <c r="IL8" s="46"/>
      <c r="IM8" s="45"/>
      <c r="IN8" s="45"/>
      <c r="IO8" s="45"/>
      <c r="IP8" s="45"/>
      <c r="IQ8" s="45"/>
      <c r="IR8" s="46"/>
      <c r="IS8" s="46"/>
      <c r="IT8" s="45" t="s">
        <v>4</v>
      </c>
      <c r="IU8" s="45" t="s">
        <v>5</v>
      </c>
      <c r="IV8" s="45" t="s">
        <v>6</v>
      </c>
      <c r="IW8" s="45"/>
      <c r="IX8" s="45"/>
      <c r="IY8" s="46" t="s">
        <v>4</v>
      </c>
      <c r="IZ8" s="46" t="s">
        <v>5</v>
      </c>
      <c r="JA8" s="45" t="s">
        <v>6</v>
      </c>
      <c r="JB8" s="45"/>
      <c r="JC8" s="45" t="s">
        <v>24</v>
      </c>
      <c r="JD8" s="45" t="s">
        <v>4</v>
      </c>
      <c r="JE8" s="45" t="s">
        <v>5</v>
      </c>
      <c r="JF8" s="46" t="s">
        <v>6</v>
      </c>
      <c r="JG8" s="46"/>
      <c r="JH8" s="45"/>
      <c r="JI8" s="45" t="s">
        <v>4</v>
      </c>
      <c r="JJ8" s="45" t="s">
        <v>5</v>
      </c>
      <c r="JK8" s="45" t="s">
        <v>6</v>
      </c>
      <c r="JL8" s="45" t="s">
        <v>24</v>
      </c>
      <c r="JM8" s="46"/>
      <c r="JN8" s="46" t="s">
        <v>4</v>
      </c>
      <c r="JO8" s="45" t="s">
        <v>5</v>
      </c>
      <c r="JP8" s="45" t="s">
        <v>6</v>
      </c>
      <c r="JQ8" s="45"/>
      <c r="JR8" s="45" t="s">
        <v>44</v>
      </c>
      <c r="JS8" s="45" t="s">
        <v>4</v>
      </c>
      <c r="JT8" s="46" t="s">
        <v>5</v>
      </c>
      <c r="JU8" s="46" t="s">
        <v>6</v>
      </c>
      <c r="JV8" s="45"/>
      <c r="JW8" s="45"/>
      <c r="JX8" s="45" t="s">
        <v>4</v>
      </c>
      <c r="JY8" s="45" t="s">
        <v>5</v>
      </c>
      <c r="JZ8" s="45" t="s">
        <v>6</v>
      </c>
      <c r="KA8" s="46"/>
      <c r="KB8" s="46"/>
      <c r="KC8" s="45" t="s">
        <v>9</v>
      </c>
      <c r="KD8" s="45" t="s">
        <v>9</v>
      </c>
      <c r="KE8" s="45" t="s">
        <v>9</v>
      </c>
      <c r="KF8" s="45" t="s">
        <v>9</v>
      </c>
      <c r="KG8" s="45" t="s">
        <v>9</v>
      </c>
      <c r="KH8" s="46"/>
      <c r="KI8" s="46"/>
      <c r="KJ8" s="45" t="s">
        <v>9</v>
      </c>
      <c r="KK8" s="45" t="s">
        <v>9</v>
      </c>
      <c r="KL8" s="45" t="s">
        <v>9</v>
      </c>
      <c r="KM8" s="45" t="s">
        <v>9</v>
      </c>
      <c r="KN8" s="45" t="s">
        <v>9</v>
      </c>
      <c r="KO8" s="46"/>
      <c r="KP8" s="46"/>
      <c r="KQ8" s="45" t="s">
        <v>4</v>
      </c>
      <c r="KR8" s="45" t="s">
        <v>5</v>
      </c>
      <c r="KS8" s="45" t="s">
        <v>6</v>
      </c>
      <c r="KT8" s="45"/>
      <c r="KU8" s="45"/>
      <c r="KV8" s="46" t="s">
        <v>4</v>
      </c>
      <c r="KW8" s="46" t="s">
        <v>5</v>
      </c>
      <c r="KX8" s="45" t="s">
        <v>6</v>
      </c>
      <c r="KY8" s="45"/>
      <c r="KZ8" s="45"/>
      <c r="LA8" s="45" t="s">
        <v>4</v>
      </c>
      <c r="LB8" s="45" t="s">
        <v>5</v>
      </c>
      <c r="LC8" s="46" t="s">
        <v>6</v>
      </c>
      <c r="LD8" s="46"/>
      <c r="LE8" s="45" t="s">
        <v>24</v>
      </c>
      <c r="LF8" s="45" t="s">
        <v>4</v>
      </c>
      <c r="LG8" s="44" t="s">
        <v>5</v>
      </c>
      <c r="LH8" s="45" t="s">
        <v>6</v>
      </c>
      <c r="LI8" s="45"/>
      <c r="LJ8" s="46"/>
      <c r="LK8" s="46" t="s">
        <v>4</v>
      </c>
      <c r="LL8" s="45" t="s">
        <v>5</v>
      </c>
      <c r="LM8" s="45" t="s">
        <v>6</v>
      </c>
      <c r="LN8" s="45"/>
      <c r="LO8" s="45"/>
      <c r="LP8" s="45" t="s">
        <v>4</v>
      </c>
      <c r="LQ8" s="46" t="s">
        <v>5</v>
      </c>
      <c r="LR8" s="46" t="s">
        <v>6</v>
      </c>
      <c r="LS8" s="45"/>
      <c r="LT8" s="45" t="s">
        <v>24</v>
      </c>
      <c r="LU8" s="45" t="s">
        <v>4</v>
      </c>
      <c r="LV8" s="45" t="s">
        <v>5</v>
      </c>
      <c r="LW8" s="45" t="s">
        <v>6</v>
      </c>
      <c r="LX8" s="46"/>
      <c r="LY8" s="46"/>
      <c r="LZ8" s="45"/>
      <c r="MA8" s="45"/>
      <c r="MB8" s="45"/>
      <c r="MC8" s="45"/>
      <c r="MD8" s="45"/>
      <c r="ME8" s="46"/>
      <c r="MF8" s="46"/>
      <c r="MG8" s="45"/>
      <c r="MH8" s="45"/>
      <c r="MI8" s="45"/>
      <c r="MJ8" s="45"/>
      <c r="MK8" s="45"/>
      <c r="ML8" s="46"/>
      <c r="MM8" s="46"/>
      <c r="MN8" s="45" t="s">
        <v>4</v>
      </c>
      <c r="MO8" s="45" t="s">
        <v>5</v>
      </c>
      <c r="MP8" s="45" t="s">
        <v>6</v>
      </c>
      <c r="MQ8" s="45" t="s">
        <v>48</v>
      </c>
      <c r="MR8" s="45" t="s">
        <v>48</v>
      </c>
      <c r="MS8" s="46" t="s">
        <v>4</v>
      </c>
      <c r="MT8" s="46" t="s">
        <v>5</v>
      </c>
      <c r="MU8" s="45" t="s">
        <v>6</v>
      </c>
      <c r="MV8" s="45"/>
      <c r="MW8" s="45"/>
      <c r="MX8" s="45" t="s">
        <v>4</v>
      </c>
      <c r="MY8" s="44" t="s">
        <v>5</v>
      </c>
      <c r="MZ8" s="46" t="s">
        <v>6</v>
      </c>
      <c r="NA8" s="46"/>
      <c r="NB8" s="45" t="s">
        <v>9</v>
      </c>
      <c r="NC8" s="45" t="s">
        <v>4</v>
      </c>
      <c r="ND8" s="45" t="s">
        <v>5</v>
      </c>
      <c r="NE8" s="45" t="s">
        <v>6</v>
      </c>
      <c r="NK8" s="65">
        <f>COUNTIFS(E8:NE8, "j",E2:NE2, $G$2)</f>
        <v>8</v>
      </c>
      <c r="NL8" s="65"/>
      <c r="NM8" s="65">
        <f>COUNTIFS(E8:NE8, "n",E2:NE2, $G$2)</f>
        <v>7</v>
      </c>
      <c r="NN8" s="65"/>
      <c r="NO8" s="65">
        <f>COUNTIFS(E8:NE8, "JS",E2:NE2, $G$2)</f>
        <v>0</v>
      </c>
      <c r="NP8" s="65"/>
      <c r="NQ8" s="65">
        <f>COUNTIFS(E8:NE8, "NS",E2:NE2, $G$2)</f>
        <v>0</v>
      </c>
      <c r="NR8" s="65"/>
      <c r="NS8" s="52"/>
      <c r="NT8" s="52"/>
      <c r="NU8" s="52"/>
      <c r="NV8" s="52"/>
      <c r="NW8" s="52"/>
      <c r="NX8" s="52"/>
      <c r="NY8" s="52"/>
      <c r="NZ8" s="52"/>
      <c r="OA8" s="52"/>
      <c r="OB8" s="52"/>
      <c r="OC8" s="52"/>
      <c r="OD8" s="52"/>
      <c r="OE8" s="52"/>
      <c r="OF8" s="52"/>
      <c r="OG8" s="52"/>
      <c r="OH8" s="52"/>
      <c r="OI8" s="52"/>
      <c r="OJ8" s="52"/>
      <c r="OK8" s="52"/>
      <c r="OL8" s="11"/>
    </row>
    <row r="9" spans="2:442" ht="16.5" thickBot="1" x14ac:dyDescent="0.3">
      <c r="C9" s="18" t="s">
        <v>127</v>
      </c>
      <c r="D9">
        <f>BILAN!L14</f>
        <v>1</v>
      </c>
      <c r="E9" s="44"/>
      <c r="F9" s="45"/>
      <c r="G9" s="46"/>
      <c r="H9" s="46"/>
      <c r="I9" s="45" t="s">
        <v>52</v>
      </c>
      <c r="J9" s="45" t="s">
        <v>52</v>
      </c>
      <c r="K9" s="45" t="s">
        <v>52</v>
      </c>
      <c r="L9" s="45" t="s">
        <v>52</v>
      </c>
      <c r="M9" s="45" t="s">
        <v>52</v>
      </c>
      <c r="N9" s="46"/>
      <c r="O9" s="46"/>
      <c r="P9" s="45" t="s">
        <v>4</v>
      </c>
      <c r="Q9" s="45" t="s">
        <v>5</v>
      </c>
      <c r="R9" s="45"/>
      <c r="S9" s="45"/>
      <c r="T9" s="45"/>
      <c r="U9" s="46" t="s">
        <v>4</v>
      </c>
      <c r="V9" s="46" t="s">
        <v>5</v>
      </c>
      <c r="W9" s="45" t="s">
        <v>6</v>
      </c>
      <c r="X9" s="45"/>
      <c r="Y9" s="45" t="s">
        <v>24</v>
      </c>
      <c r="Z9" s="45" t="s">
        <v>4</v>
      </c>
      <c r="AA9" s="45" t="s">
        <v>5</v>
      </c>
      <c r="AB9" s="46" t="s">
        <v>6</v>
      </c>
      <c r="AC9" s="46"/>
      <c r="AD9" s="45"/>
      <c r="AE9" s="45" t="s">
        <v>4</v>
      </c>
      <c r="AF9" s="45" t="s">
        <v>5</v>
      </c>
      <c r="AG9" s="45" t="s">
        <v>6</v>
      </c>
      <c r="AH9" s="45"/>
      <c r="AI9" s="45"/>
      <c r="AJ9" s="46" t="s">
        <v>4</v>
      </c>
      <c r="AK9" s="45" t="s">
        <v>5</v>
      </c>
      <c r="AL9" s="45" t="s">
        <v>6</v>
      </c>
      <c r="AM9" s="45"/>
      <c r="AN9" s="45" t="s">
        <v>24</v>
      </c>
      <c r="AO9" s="45" t="s">
        <v>4</v>
      </c>
      <c r="AP9" s="46" t="s">
        <v>5</v>
      </c>
      <c r="AQ9" s="46" t="s">
        <v>6</v>
      </c>
      <c r="AR9" s="45"/>
      <c r="AS9" s="45"/>
      <c r="AT9" s="45" t="s">
        <v>4</v>
      </c>
      <c r="AU9" s="45" t="s">
        <v>5</v>
      </c>
      <c r="AV9" s="45" t="s">
        <v>6</v>
      </c>
      <c r="AW9" s="46"/>
      <c r="AX9" s="46"/>
      <c r="AY9" s="45" t="s">
        <v>24</v>
      </c>
      <c r="AZ9" s="45"/>
      <c r="BA9" s="45"/>
      <c r="BB9" s="45"/>
      <c r="BC9" s="45"/>
      <c r="BD9" s="46"/>
      <c r="BE9" s="46"/>
      <c r="BF9" s="45"/>
      <c r="BG9" s="45"/>
      <c r="BH9" s="45"/>
      <c r="BI9" s="45"/>
      <c r="BJ9" s="45"/>
      <c r="BK9" s="46"/>
      <c r="BL9" s="46"/>
      <c r="BM9" s="45" t="s">
        <v>4</v>
      </c>
      <c r="BN9" s="45" t="s">
        <v>5</v>
      </c>
      <c r="BO9" s="45" t="s">
        <v>6</v>
      </c>
      <c r="BP9" s="45"/>
      <c r="BQ9" s="45"/>
      <c r="BR9" s="46" t="s">
        <v>4</v>
      </c>
      <c r="BS9" s="46" t="s">
        <v>5</v>
      </c>
      <c r="BT9" s="45" t="s">
        <v>6</v>
      </c>
      <c r="BU9" s="45"/>
      <c r="BV9" s="45" t="s">
        <v>24</v>
      </c>
      <c r="BW9" s="45" t="s">
        <v>4</v>
      </c>
      <c r="BX9" s="45" t="s">
        <v>5</v>
      </c>
      <c r="BY9" s="46" t="s">
        <v>6</v>
      </c>
      <c r="BZ9" s="46"/>
      <c r="CA9" s="45"/>
      <c r="CB9" s="45" t="s">
        <v>4</v>
      </c>
      <c r="CC9" s="45" t="s">
        <v>5</v>
      </c>
      <c r="CD9" s="45" t="s">
        <v>6</v>
      </c>
      <c r="CE9" s="45"/>
      <c r="CF9" s="46"/>
      <c r="CG9" s="46" t="s">
        <v>4</v>
      </c>
      <c r="CH9" s="45" t="s">
        <v>5</v>
      </c>
      <c r="CI9" s="45" t="s">
        <v>6</v>
      </c>
      <c r="CJ9" s="45"/>
      <c r="CK9" s="45" t="s">
        <v>24</v>
      </c>
      <c r="CL9" s="45" t="s">
        <v>4</v>
      </c>
      <c r="CM9" s="46" t="s">
        <v>5</v>
      </c>
      <c r="CN9" s="46" t="s">
        <v>6</v>
      </c>
      <c r="CO9" s="45"/>
      <c r="CP9" s="45"/>
      <c r="CQ9" s="45" t="s">
        <v>4</v>
      </c>
      <c r="CR9" s="45" t="s">
        <v>5</v>
      </c>
      <c r="CS9" s="45" t="s">
        <v>6</v>
      </c>
      <c r="CT9" s="46"/>
      <c r="CU9" s="46"/>
      <c r="CV9" s="44"/>
      <c r="CW9" s="45"/>
      <c r="CX9" s="45"/>
      <c r="CY9" s="45"/>
      <c r="CZ9" s="45"/>
      <c r="DA9" s="46"/>
      <c r="DB9" s="46"/>
      <c r="DC9" s="45"/>
      <c r="DD9" s="45"/>
      <c r="DE9" s="45"/>
      <c r="DF9" s="45"/>
      <c r="DG9" s="45"/>
      <c r="DH9" s="46"/>
      <c r="DI9" s="46"/>
      <c r="DJ9" s="45" t="s">
        <v>4</v>
      </c>
      <c r="DK9" s="45" t="s">
        <v>5</v>
      </c>
      <c r="DL9" s="45" t="s">
        <v>6</v>
      </c>
      <c r="DM9" s="45"/>
      <c r="DN9" s="45"/>
      <c r="DO9" s="46" t="s">
        <v>4</v>
      </c>
      <c r="DP9" s="46" t="s">
        <v>5</v>
      </c>
      <c r="DQ9" s="45" t="s">
        <v>6</v>
      </c>
      <c r="DR9" s="45" t="s">
        <v>44</v>
      </c>
      <c r="DS9" s="45"/>
      <c r="DT9" s="45" t="s">
        <v>4</v>
      </c>
      <c r="DU9" s="44" t="s">
        <v>5</v>
      </c>
      <c r="DV9" s="46" t="s">
        <v>6</v>
      </c>
      <c r="DW9" s="46"/>
      <c r="DX9" s="45"/>
      <c r="DY9" s="45" t="s">
        <v>4</v>
      </c>
      <c r="DZ9" s="45" t="s">
        <v>5</v>
      </c>
      <c r="EA9" s="45" t="s">
        <v>6</v>
      </c>
      <c r="EB9" s="44"/>
      <c r="EC9" s="46"/>
      <c r="ED9" s="46" t="s">
        <v>4</v>
      </c>
      <c r="EE9" s="45" t="s">
        <v>5</v>
      </c>
      <c r="EF9" s="45" t="s">
        <v>6</v>
      </c>
      <c r="EG9" s="45"/>
      <c r="EH9" s="44"/>
      <c r="EI9" s="45" t="s">
        <v>4</v>
      </c>
      <c r="EJ9" s="46" t="s">
        <v>5</v>
      </c>
      <c r="EK9" s="46" t="s">
        <v>6</v>
      </c>
      <c r="EL9" s="45"/>
      <c r="EM9" s="45"/>
      <c r="EN9" s="45" t="s">
        <v>28</v>
      </c>
      <c r="EO9" s="45" t="s">
        <v>28</v>
      </c>
      <c r="EP9" s="45" t="s">
        <v>6</v>
      </c>
      <c r="EQ9" s="46"/>
      <c r="ER9" s="46"/>
      <c r="ES9" s="44"/>
      <c r="ET9" s="45" t="s">
        <v>24</v>
      </c>
      <c r="EU9" s="45" t="s">
        <v>24</v>
      </c>
      <c r="EV9" s="45" t="s">
        <v>24</v>
      </c>
      <c r="EW9" s="45" t="s">
        <v>24</v>
      </c>
      <c r="EX9" s="46"/>
      <c r="EY9" s="46"/>
      <c r="EZ9" s="45"/>
      <c r="FA9" s="45"/>
      <c r="FB9" s="45"/>
      <c r="FC9" s="45"/>
      <c r="FD9" s="45"/>
      <c r="FE9" s="46"/>
      <c r="FF9" s="46"/>
      <c r="FG9" s="45" t="s">
        <v>4</v>
      </c>
      <c r="FH9" s="45" t="s">
        <v>5</v>
      </c>
      <c r="FI9" s="45" t="s">
        <v>6</v>
      </c>
      <c r="FJ9" s="45"/>
      <c r="FK9" s="45"/>
      <c r="FL9" s="46" t="s">
        <v>4</v>
      </c>
      <c r="FM9" s="46" t="s">
        <v>5</v>
      </c>
      <c r="FN9" s="45" t="s">
        <v>6</v>
      </c>
      <c r="FO9" s="45"/>
      <c r="FP9" s="45"/>
      <c r="FQ9" s="45" t="s">
        <v>4</v>
      </c>
      <c r="FR9" s="45" t="s">
        <v>5</v>
      </c>
      <c r="FS9" s="46" t="s">
        <v>6</v>
      </c>
      <c r="FT9" s="46"/>
      <c r="FU9" s="45" t="s">
        <v>24</v>
      </c>
      <c r="FV9" s="45" t="s">
        <v>4</v>
      </c>
      <c r="FW9" s="45" t="s">
        <v>5</v>
      </c>
      <c r="FX9" s="45" t="s">
        <v>6</v>
      </c>
      <c r="FY9" s="45"/>
      <c r="FZ9" s="46"/>
      <c r="GA9" s="46" t="s">
        <v>4</v>
      </c>
      <c r="GB9" s="45" t="s">
        <v>5</v>
      </c>
      <c r="GC9" s="45" t="s">
        <v>6</v>
      </c>
      <c r="GD9" s="45"/>
      <c r="GE9" s="45"/>
      <c r="GF9" s="45" t="s">
        <v>4</v>
      </c>
      <c r="GG9" s="46" t="s">
        <v>5</v>
      </c>
      <c r="GH9" s="46" t="s">
        <v>6</v>
      </c>
      <c r="GI9" s="45" t="s">
        <v>9</v>
      </c>
      <c r="GJ9" s="45" t="s">
        <v>9</v>
      </c>
      <c r="GK9" s="45" t="s">
        <v>9</v>
      </c>
      <c r="GL9" s="45" t="s">
        <v>9</v>
      </c>
      <c r="GM9" s="45" t="s">
        <v>9</v>
      </c>
      <c r="GN9" s="46"/>
      <c r="GO9" s="46"/>
      <c r="GP9" s="45" t="s">
        <v>9</v>
      </c>
      <c r="GQ9" s="44"/>
      <c r="GR9" s="45" t="s">
        <v>9</v>
      </c>
      <c r="GS9" s="45" t="s">
        <v>9</v>
      </c>
      <c r="GT9" s="45" t="s">
        <v>9</v>
      </c>
      <c r="GU9" s="46"/>
      <c r="GV9" s="46"/>
      <c r="GW9" s="45" t="s">
        <v>9</v>
      </c>
      <c r="GX9" s="45" t="s">
        <v>9</v>
      </c>
      <c r="GY9" s="45" t="s">
        <v>9</v>
      </c>
      <c r="GZ9" s="45" t="s">
        <v>9</v>
      </c>
      <c r="HA9" s="45" t="s">
        <v>9</v>
      </c>
      <c r="HB9" s="46"/>
      <c r="HC9" s="45" t="s">
        <v>46</v>
      </c>
      <c r="HD9" s="45" t="s">
        <v>4</v>
      </c>
      <c r="HE9" s="45" t="s">
        <v>5</v>
      </c>
      <c r="HF9" s="45" t="s">
        <v>6</v>
      </c>
      <c r="HG9" s="45"/>
      <c r="HH9" s="45"/>
      <c r="HI9" s="46" t="s">
        <v>4</v>
      </c>
      <c r="HJ9" s="46" t="s">
        <v>5</v>
      </c>
      <c r="HK9" s="45" t="s">
        <v>6</v>
      </c>
      <c r="HL9" s="45"/>
      <c r="HM9" s="45" t="s">
        <v>46</v>
      </c>
      <c r="HN9" s="45" t="s">
        <v>4</v>
      </c>
      <c r="HO9" s="45" t="s">
        <v>5</v>
      </c>
      <c r="HP9" s="46" t="s">
        <v>6</v>
      </c>
      <c r="HQ9" s="46"/>
      <c r="HR9" s="45"/>
      <c r="HS9" s="45" t="s">
        <v>4</v>
      </c>
      <c r="HT9" s="45" t="s">
        <v>5</v>
      </c>
      <c r="HU9" s="45" t="s">
        <v>5</v>
      </c>
      <c r="HV9" s="45"/>
      <c r="HW9" s="46"/>
      <c r="HX9" s="46" t="s">
        <v>4</v>
      </c>
      <c r="HY9" s="45" t="s">
        <v>5</v>
      </c>
      <c r="HZ9" s="45" t="s">
        <v>5</v>
      </c>
      <c r="IA9" s="45"/>
      <c r="IB9" s="45"/>
      <c r="IC9" s="45" t="s">
        <v>4</v>
      </c>
      <c r="ID9" s="46" t="s">
        <v>5</v>
      </c>
      <c r="IE9" s="46" t="s">
        <v>6</v>
      </c>
      <c r="IF9" s="45"/>
      <c r="IG9" s="45"/>
      <c r="IH9" s="45" t="s">
        <v>4</v>
      </c>
      <c r="II9" s="45" t="s">
        <v>5</v>
      </c>
      <c r="IJ9" s="45" t="s">
        <v>6</v>
      </c>
      <c r="IK9" s="46"/>
      <c r="IL9" s="46"/>
      <c r="IM9" s="45"/>
      <c r="IN9" s="45"/>
      <c r="IO9" s="45"/>
      <c r="IP9" s="45"/>
      <c r="IQ9" s="45"/>
      <c r="IR9" s="46"/>
      <c r="IS9" s="46"/>
      <c r="IT9" s="45"/>
      <c r="IU9" s="45"/>
      <c r="IV9" s="45"/>
      <c r="IW9" s="45"/>
      <c r="IX9" s="45"/>
      <c r="IY9" s="46"/>
      <c r="IZ9" s="46"/>
      <c r="JA9" s="45" t="s">
        <v>4</v>
      </c>
      <c r="JB9" s="45" t="s">
        <v>5</v>
      </c>
      <c r="JC9" s="45" t="s">
        <v>6</v>
      </c>
      <c r="JD9" s="45"/>
      <c r="JE9" s="45"/>
      <c r="JF9" s="47" t="s">
        <v>50</v>
      </c>
      <c r="JG9" s="48" t="s">
        <v>26</v>
      </c>
      <c r="JH9" s="49" t="s">
        <v>26</v>
      </c>
      <c r="JI9" s="45"/>
      <c r="JJ9" s="45"/>
      <c r="JK9" s="49" t="s">
        <v>26</v>
      </c>
      <c r="JL9" s="49" t="s">
        <v>26</v>
      </c>
      <c r="JM9" s="49" t="s">
        <v>26</v>
      </c>
      <c r="JN9" s="49" t="s">
        <v>26</v>
      </c>
      <c r="JO9" s="49" t="s">
        <v>26</v>
      </c>
      <c r="JP9" s="49" t="s">
        <v>26</v>
      </c>
      <c r="JQ9" s="49" t="s">
        <v>26</v>
      </c>
      <c r="JR9" s="49" t="s">
        <v>26</v>
      </c>
      <c r="JS9" s="49" t="s">
        <v>26</v>
      </c>
      <c r="JT9" s="49" t="s">
        <v>26</v>
      </c>
      <c r="JU9" s="49" t="s">
        <v>26</v>
      </c>
      <c r="JV9" s="45" t="s">
        <v>5</v>
      </c>
      <c r="JW9" s="45" t="s">
        <v>6</v>
      </c>
      <c r="JX9" s="45"/>
      <c r="JY9" s="45"/>
      <c r="JZ9" s="45" t="s">
        <v>4</v>
      </c>
      <c r="KA9" s="46" t="s">
        <v>5</v>
      </c>
      <c r="KB9" s="46" t="s">
        <v>6</v>
      </c>
      <c r="KC9" s="45"/>
      <c r="KD9" s="45"/>
      <c r="KE9" s="45" t="s">
        <v>4</v>
      </c>
      <c r="KF9" s="45" t="s">
        <v>5</v>
      </c>
      <c r="KG9" s="45" t="s">
        <v>6</v>
      </c>
      <c r="KH9" s="46"/>
      <c r="KI9" s="46"/>
      <c r="KJ9" s="45" t="s">
        <v>52</v>
      </c>
      <c r="KK9" s="45" t="s">
        <v>52</v>
      </c>
      <c r="KL9" s="45" t="s">
        <v>9</v>
      </c>
      <c r="KM9" s="45" t="s">
        <v>9</v>
      </c>
      <c r="KN9" s="45" t="s">
        <v>9</v>
      </c>
      <c r="KO9" s="46"/>
      <c r="KP9" s="46"/>
      <c r="KQ9" s="45"/>
      <c r="KR9" s="45"/>
      <c r="KS9" s="45" t="s">
        <v>52</v>
      </c>
      <c r="KT9" s="45"/>
      <c r="KU9" s="45"/>
      <c r="KV9" s="46"/>
      <c r="KW9" s="46"/>
      <c r="KX9" s="45" t="s">
        <v>4</v>
      </c>
      <c r="KY9" s="45" t="s">
        <v>5</v>
      </c>
      <c r="KZ9" s="45" t="s">
        <v>6</v>
      </c>
      <c r="LA9" s="45"/>
      <c r="LB9" s="45"/>
      <c r="LC9" s="46" t="s">
        <v>4</v>
      </c>
      <c r="LD9" s="46" t="s">
        <v>5</v>
      </c>
      <c r="LE9" s="45" t="s">
        <v>6</v>
      </c>
      <c r="LF9" s="45"/>
      <c r="LG9" s="44"/>
      <c r="LH9" s="45" t="s">
        <v>4</v>
      </c>
      <c r="LI9" s="45" t="s">
        <v>5</v>
      </c>
      <c r="LJ9" s="46" t="s">
        <v>6</v>
      </c>
      <c r="LK9" s="46"/>
      <c r="LL9" s="45"/>
      <c r="LM9" s="45" t="s">
        <v>4</v>
      </c>
      <c r="LN9" s="45" t="s">
        <v>5</v>
      </c>
      <c r="LO9" s="45" t="s">
        <v>6</v>
      </c>
      <c r="LP9" s="45"/>
      <c r="LQ9" s="46"/>
      <c r="LR9" s="46" t="s">
        <v>4</v>
      </c>
      <c r="LS9" s="45" t="s">
        <v>5</v>
      </c>
      <c r="LT9" s="45" t="s">
        <v>6</v>
      </c>
      <c r="LU9" s="45"/>
      <c r="LV9" s="45"/>
      <c r="LW9" s="45" t="s">
        <v>4</v>
      </c>
      <c r="LX9" s="46" t="s">
        <v>5</v>
      </c>
      <c r="LY9" s="46" t="s">
        <v>6</v>
      </c>
      <c r="LZ9" s="45"/>
      <c r="MA9" s="45" t="s">
        <v>24</v>
      </c>
      <c r="MB9" s="45" t="s">
        <v>4</v>
      </c>
      <c r="MC9" s="45" t="s">
        <v>5</v>
      </c>
      <c r="MD9" s="45" t="s">
        <v>6</v>
      </c>
      <c r="ME9" s="46"/>
      <c r="MF9" s="46"/>
      <c r="MG9" s="45"/>
      <c r="MH9" s="45"/>
      <c r="MI9" s="45"/>
      <c r="MJ9" s="45"/>
      <c r="MK9" s="45"/>
      <c r="ML9" s="46"/>
      <c r="MM9" s="46"/>
      <c r="MN9" s="45"/>
      <c r="MO9" s="45"/>
      <c r="MP9" s="45"/>
      <c r="MQ9" s="45"/>
      <c r="MR9" s="45"/>
      <c r="MS9" s="46"/>
      <c r="MT9" s="46"/>
      <c r="MU9" s="45" t="s">
        <v>4</v>
      </c>
      <c r="MV9" s="45" t="s">
        <v>5</v>
      </c>
      <c r="MW9" s="45" t="s">
        <v>6</v>
      </c>
      <c r="MX9" s="45"/>
      <c r="MY9" s="44"/>
      <c r="MZ9" s="46" t="s">
        <v>4</v>
      </c>
      <c r="NA9" s="46" t="s">
        <v>5</v>
      </c>
      <c r="NB9" s="45" t="s">
        <v>6</v>
      </c>
      <c r="NC9" s="45"/>
      <c r="ND9" s="45"/>
      <c r="NE9" s="45" t="s">
        <v>4</v>
      </c>
      <c r="NK9" s="65">
        <f>COUNTIFS(E9:NE9, "j",E2:NE2, $G$2)</f>
        <v>7</v>
      </c>
      <c r="NL9" s="65"/>
      <c r="NM9" s="65">
        <f>COUNTIFS(E9:NE9, "n",E2:NE2, $G$2)</f>
        <v>7</v>
      </c>
      <c r="NN9" s="65"/>
      <c r="NO9" s="65">
        <f>COUNTIFS(E9:NE9, "JS",E2:NE2, $G$2)</f>
        <v>0</v>
      </c>
      <c r="NP9" s="65"/>
      <c r="NQ9" s="65">
        <f>COUNTIFS(E9:NE9, "NS",E2:NE2, $G$2)</f>
        <v>0</v>
      </c>
      <c r="NR9" s="65"/>
      <c r="NS9" s="52"/>
      <c r="NT9" s="52"/>
      <c r="NU9" s="52"/>
      <c r="NV9" s="52"/>
      <c r="NW9" s="52"/>
      <c r="NX9" s="52"/>
      <c r="NY9" s="52"/>
      <c r="NZ9" s="52"/>
      <c r="OA9" s="52"/>
      <c r="OB9" s="52"/>
      <c r="OC9" s="52"/>
      <c r="OD9" s="52"/>
      <c r="OE9" s="52"/>
      <c r="OF9" s="52"/>
      <c r="OG9" s="52"/>
      <c r="OH9" s="52"/>
      <c r="OI9" s="52"/>
      <c r="OJ9" s="52"/>
      <c r="OK9" s="52"/>
      <c r="OL9" s="11"/>
    </row>
    <row r="10" spans="2:442" ht="16.5" thickBot="1" x14ac:dyDescent="0.3">
      <c r="C10" s="18" t="s">
        <v>128</v>
      </c>
      <c r="D10">
        <f>BILAN!L15</f>
        <v>2</v>
      </c>
      <c r="E10" s="44"/>
      <c r="F10" s="45"/>
      <c r="G10" s="46"/>
      <c r="H10" s="46"/>
      <c r="I10" s="45" t="s">
        <v>52</v>
      </c>
      <c r="J10" s="45" t="s">
        <v>52</v>
      </c>
      <c r="K10" s="45" t="s">
        <v>52</v>
      </c>
      <c r="L10" s="45" t="s">
        <v>52</v>
      </c>
      <c r="M10" s="45" t="s">
        <v>52</v>
      </c>
      <c r="N10" s="46"/>
      <c r="O10" s="46"/>
      <c r="P10" s="45" t="s">
        <v>4</v>
      </c>
      <c r="Q10" s="45" t="s">
        <v>5</v>
      </c>
      <c r="R10" s="45" t="s">
        <v>6</v>
      </c>
      <c r="S10" s="45"/>
      <c r="T10" s="45"/>
      <c r="U10" s="46" t="s">
        <v>4</v>
      </c>
      <c r="V10" s="46" t="s">
        <v>5</v>
      </c>
      <c r="W10" s="45" t="s">
        <v>6</v>
      </c>
      <c r="X10" s="45"/>
      <c r="Y10" s="45" t="s">
        <v>24</v>
      </c>
      <c r="Z10" s="45" t="s">
        <v>4</v>
      </c>
      <c r="AA10" s="45" t="s">
        <v>5</v>
      </c>
      <c r="AB10" s="46" t="s">
        <v>6</v>
      </c>
      <c r="AC10" s="46"/>
      <c r="AD10" s="45"/>
      <c r="AE10" s="45" t="s">
        <v>4</v>
      </c>
      <c r="AF10" s="45" t="s">
        <v>5</v>
      </c>
      <c r="AG10" s="45" t="s">
        <v>6</v>
      </c>
      <c r="AH10" s="45"/>
      <c r="AI10" s="45"/>
      <c r="AJ10" s="46" t="s">
        <v>4</v>
      </c>
      <c r="AK10" s="45" t="s">
        <v>5</v>
      </c>
      <c r="AL10" s="45" t="s">
        <v>6</v>
      </c>
      <c r="AM10" s="45"/>
      <c r="AN10" s="45" t="s">
        <v>24</v>
      </c>
      <c r="AO10" s="45" t="s">
        <v>4</v>
      </c>
      <c r="AP10" s="46" t="s">
        <v>5</v>
      </c>
      <c r="AQ10" s="46" t="s">
        <v>6</v>
      </c>
      <c r="AR10" s="45"/>
      <c r="AS10" s="45"/>
      <c r="AT10" s="45" t="s">
        <v>4</v>
      </c>
      <c r="AU10" s="45" t="s">
        <v>5</v>
      </c>
      <c r="AV10" s="45" t="s">
        <v>6</v>
      </c>
      <c r="AW10" s="46"/>
      <c r="AX10" s="46"/>
      <c r="AY10" s="45" t="s">
        <v>24</v>
      </c>
      <c r="AZ10" s="45"/>
      <c r="BA10" s="45" t="s">
        <v>7</v>
      </c>
      <c r="BB10" s="45" t="s">
        <v>8</v>
      </c>
      <c r="BC10" s="45"/>
      <c r="BD10" s="46"/>
      <c r="BE10" s="46"/>
      <c r="BF10" s="45" t="s">
        <v>52</v>
      </c>
      <c r="BG10" s="45" t="s">
        <v>52</v>
      </c>
      <c r="BH10" s="45" t="s">
        <v>52</v>
      </c>
      <c r="BI10" s="45" t="s">
        <v>52</v>
      </c>
      <c r="BJ10" s="45"/>
      <c r="BK10" s="46"/>
      <c r="BL10" s="46"/>
      <c r="BM10" s="45" t="s">
        <v>4</v>
      </c>
      <c r="BN10" s="45" t="s">
        <v>5</v>
      </c>
      <c r="BO10" s="45" t="s">
        <v>6</v>
      </c>
      <c r="BP10" s="45"/>
      <c r="BQ10" s="45"/>
      <c r="BR10" s="46" t="s">
        <v>4</v>
      </c>
      <c r="BS10" s="46" t="s">
        <v>5</v>
      </c>
      <c r="BT10" s="45" t="s">
        <v>6</v>
      </c>
      <c r="BU10" s="45" t="s">
        <v>24</v>
      </c>
      <c r="BV10" s="45" t="s">
        <v>24</v>
      </c>
      <c r="BW10" s="45" t="s">
        <v>4</v>
      </c>
      <c r="BX10" s="45" t="s">
        <v>5</v>
      </c>
      <c r="BY10" s="46" t="s">
        <v>6</v>
      </c>
      <c r="BZ10" s="46"/>
      <c r="CA10" s="45"/>
      <c r="CB10" s="45" t="s">
        <v>4</v>
      </c>
      <c r="CC10" s="45" t="s">
        <v>5</v>
      </c>
      <c r="CD10" s="45" t="s">
        <v>6</v>
      </c>
      <c r="CE10" s="45"/>
      <c r="CF10" s="46"/>
      <c r="CG10" s="46" t="s">
        <v>4</v>
      </c>
      <c r="CH10" s="45" t="s">
        <v>5</v>
      </c>
      <c r="CI10" s="45" t="s">
        <v>6</v>
      </c>
      <c r="CJ10" s="45"/>
      <c r="CK10" s="45" t="s">
        <v>24</v>
      </c>
      <c r="CL10" s="45" t="s">
        <v>4</v>
      </c>
      <c r="CM10" s="46" t="s">
        <v>5</v>
      </c>
      <c r="CN10" s="46" t="s">
        <v>6</v>
      </c>
      <c r="CO10" s="45"/>
      <c r="CP10" s="45"/>
      <c r="CQ10" s="45" t="s">
        <v>4</v>
      </c>
      <c r="CR10" s="45" t="s">
        <v>5</v>
      </c>
      <c r="CS10" s="45" t="s">
        <v>6</v>
      </c>
      <c r="CT10" s="46"/>
      <c r="CU10" s="46"/>
      <c r="CV10" s="44"/>
      <c r="CW10" s="45" t="s">
        <v>24</v>
      </c>
      <c r="CX10" s="45" t="s">
        <v>24</v>
      </c>
      <c r="CY10" s="45" t="s">
        <v>24</v>
      </c>
      <c r="CZ10" s="45"/>
      <c r="DA10" s="46"/>
      <c r="DB10" s="46"/>
      <c r="DC10" s="45" t="s">
        <v>52</v>
      </c>
      <c r="DD10" s="45" t="s">
        <v>52</v>
      </c>
      <c r="DE10" s="45"/>
      <c r="DF10" s="45"/>
      <c r="DG10" s="45"/>
      <c r="DH10" s="46"/>
      <c r="DI10" s="46"/>
      <c r="DJ10" s="45" t="s">
        <v>4</v>
      </c>
      <c r="DK10" s="45" t="s">
        <v>5</v>
      </c>
      <c r="DL10" s="45" t="s">
        <v>6</v>
      </c>
      <c r="DM10" s="45"/>
      <c r="DN10" s="45"/>
      <c r="DO10" s="46" t="s">
        <v>4</v>
      </c>
      <c r="DP10" s="46" t="s">
        <v>5</v>
      </c>
      <c r="DQ10" s="45" t="s">
        <v>6</v>
      </c>
      <c r="DR10" s="45" t="s">
        <v>44</v>
      </c>
      <c r="DS10" s="45"/>
      <c r="DT10" s="45" t="s">
        <v>4</v>
      </c>
      <c r="DU10" s="44" t="s">
        <v>5</v>
      </c>
      <c r="DV10" s="46" t="s">
        <v>6</v>
      </c>
      <c r="DW10" s="46"/>
      <c r="DX10" s="45" t="s">
        <v>24</v>
      </c>
      <c r="DY10" s="45" t="s">
        <v>4</v>
      </c>
      <c r="DZ10" s="45" t="s">
        <v>5</v>
      </c>
      <c r="EA10" s="45" t="s">
        <v>6</v>
      </c>
      <c r="EB10" s="44"/>
      <c r="EC10" s="46"/>
      <c r="ED10" s="46" t="s">
        <v>4</v>
      </c>
      <c r="EE10" s="45" t="s">
        <v>5</v>
      </c>
      <c r="EF10" s="45" t="s">
        <v>6</v>
      </c>
      <c r="EG10" s="45" t="s">
        <v>24</v>
      </c>
      <c r="EH10" s="44"/>
      <c r="EI10" s="45" t="s">
        <v>4</v>
      </c>
      <c r="EJ10" s="46" t="s">
        <v>5</v>
      </c>
      <c r="EK10" s="46" t="s">
        <v>6</v>
      </c>
      <c r="EL10" s="45"/>
      <c r="EM10" s="45"/>
      <c r="EN10" s="45" t="s">
        <v>4</v>
      </c>
      <c r="EO10" s="45" t="s">
        <v>5</v>
      </c>
      <c r="EP10" s="45" t="s">
        <v>6</v>
      </c>
      <c r="EQ10" s="46"/>
      <c r="ER10" s="46"/>
      <c r="ES10" s="44"/>
      <c r="ET10" s="45" t="s">
        <v>24</v>
      </c>
      <c r="EU10" s="45" t="s">
        <v>24</v>
      </c>
      <c r="EV10" s="45" t="s">
        <v>24</v>
      </c>
      <c r="EW10" s="45" t="s">
        <v>24</v>
      </c>
      <c r="EX10" s="46"/>
      <c r="EY10" s="46"/>
      <c r="EZ10" s="45"/>
      <c r="FA10" s="45" t="s">
        <v>29</v>
      </c>
      <c r="FB10" s="45"/>
      <c r="FC10" s="45"/>
      <c r="FD10" s="45"/>
      <c r="FE10" s="46"/>
      <c r="FF10" s="46"/>
      <c r="FG10" s="45" t="s">
        <v>4</v>
      </c>
      <c r="FH10" s="45" t="s">
        <v>5</v>
      </c>
      <c r="FI10" s="45" t="s">
        <v>6</v>
      </c>
      <c r="FJ10" s="45"/>
      <c r="FK10" s="45"/>
      <c r="FL10" s="46" t="s">
        <v>4</v>
      </c>
      <c r="FM10" s="46" t="s">
        <v>5</v>
      </c>
      <c r="FN10" s="45" t="s">
        <v>6</v>
      </c>
      <c r="FO10" s="45"/>
      <c r="FP10" s="45"/>
      <c r="FQ10" s="45" t="s">
        <v>4</v>
      </c>
      <c r="FR10" s="45" t="s">
        <v>5</v>
      </c>
      <c r="FS10" s="46" t="s">
        <v>6</v>
      </c>
      <c r="FT10" s="46"/>
      <c r="FU10" s="45" t="s">
        <v>24</v>
      </c>
      <c r="FV10" s="45" t="s">
        <v>4</v>
      </c>
      <c r="FW10" s="45" t="s">
        <v>5</v>
      </c>
      <c r="FX10" s="45" t="s">
        <v>6</v>
      </c>
      <c r="FY10" s="45"/>
      <c r="FZ10" s="46"/>
      <c r="GA10" s="46" t="s">
        <v>4</v>
      </c>
      <c r="GB10" s="45" t="s">
        <v>5</v>
      </c>
      <c r="GC10" s="45" t="s">
        <v>6</v>
      </c>
      <c r="GD10" s="45"/>
      <c r="GE10" s="45" t="s">
        <v>24</v>
      </c>
      <c r="GF10" s="45" t="s">
        <v>4</v>
      </c>
      <c r="GG10" s="46" t="s">
        <v>5</v>
      </c>
      <c r="GH10" s="46" t="s">
        <v>6</v>
      </c>
      <c r="GI10" s="45" t="s">
        <v>9</v>
      </c>
      <c r="GJ10" s="45" t="s">
        <v>9</v>
      </c>
      <c r="GK10" s="45" t="s">
        <v>9</v>
      </c>
      <c r="GL10" s="45" t="s">
        <v>9</v>
      </c>
      <c r="GM10" s="45" t="s">
        <v>9</v>
      </c>
      <c r="GN10" s="46"/>
      <c r="GO10" s="46"/>
      <c r="GP10" s="45" t="s">
        <v>9</v>
      </c>
      <c r="GQ10" s="44"/>
      <c r="GR10" s="45" t="s">
        <v>9</v>
      </c>
      <c r="GS10" s="45" t="s">
        <v>9</v>
      </c>
      <c r="GT10" s="45" t="s">
        <v>9</v>
      </c>
      <c r="GU10" s="46"/>
      <c r="GV10" s="46"/>
      <c r="GW10" s="45" t="s">
        <v>9</v>
      </c>
      <c r="GX10" s="45" t="s">
        <v>9</v>
      </c>
      <c r="GY10" s="45" t="s">
        <v>9</v>
      </c>
      <c r="GZ10" s="45" t="s">
        <v>9</v>
      </c>
      <c r="HA10" s="45" t="s">
        <v>9</v>
      </c>
      <c r="HB10" s="46"/>
      <c r="HC10" s="46"/>
      <c r="HD10" s="45" t="s">
        <v>4</v>
      </c>
      <c r="HE10" s="45" t="s">
        <v>5</v>
      </c>
      <c r="HF10" s="45" t="s">
        <v>6</v>
      </c>
      <c r="HG10" s="45"/>
      <c r="HH10" s="45"/>
      <c r="HI10" s="46" t="s">
        <v>4</v>
      </c>
      <c r="HJ10" s="46" t="s">
        <v>5</v>
      </c>
      <c r="HK10" s="45" t="s">
        <v>6</v>
      </c>
      <c r="HL10" s="45"/>
      <c r="HM10" s="45"/>
      <c r="HN10" s="45" t="s">
        <v>4</v>
      </c>
      <c r="HO10" s="45" t="s">
        <v>5</v>
      </c>
      <c r="HP10" s="46" t="s">
        <v>6</v>
      </c>
      <c r="HQ10" s="46"/>
      <c r="HR10" s="45"/>
      <c r="HS10" s="45" t="s">
        <v>4</v>
      </c>
      <c r="HT10" s="45" t="s">
        <v>5</v>
      </c>
      <c r="HU10" s="45" t="s">
        <v>5</v>
      </c>
      <c r="HV10" s="45"/>
      <c r="HW10" s="46"/>
      <c r="HX10" s="46" t="s">
        <v>4</v>
      </c>
      <c r="HY10" s="45" t="s">
        <v>5</v>
      </c>
      <c r="HZ10" s="45" t="s">
        <v>5</v>
      </c>
      <c r="IA10" s="45"/>
      <c r="IB10" s="45"/>
      <c r="IC10" s="45" t="s">
        <v>4</v>
      </c>
      <c r="ID10" s="46" t="s">
        <v>5</v>
      </c>
      <c r="IE10" s="46" t="s">
        <v>6</v>
      </c>
      <c r="IF10" s="45"/>
      <c r="IG10" s="45"/>
      <c r="IH10" s="45" t="s">
        <v>4</v>
      </c>
      <c r="II10" s="45" t="s">
        <v>5</v>
      </c>
      <c r="IJ10" s="45" t="s">
        <v>6</v>
      </c>
      <c r="IK10" s="46"/>
      <c r="IL10" s="46"/>
      <c r="IM10" s="45"/>
      <c r="IN10" s="45"/>
      <c r="IO10" s="45"/>
      <c r="IP10" s="45"/>
      <c r="IQ10" s="45"/>
      <c r="IR10" s="46"/>
      <c r="IS10" s="46"/>
      <c r="IT10" s="45"/>
      <c r="IU10" s="45" t="s">
        <v>29</v>
      </c>
      <c r="IV10" s="45"/>
      <c r="IW10" s="45"/>
      <c r="IX10" s="45"/>
      <c r="IY10" s="46"/>
      <c r="IZ10" s="46"/>
      <c r="JA10" s="45" t="s">
        <v>4</v>
      </c>
      <c r="JB10" s="45" t="s">
        <v>5</v>
      </c>
      <c r="JC10" s="45" t="s">
        <v>6</v>
      </c>
      <c r="JD10" s="45"/>
      <c r="JE10" s="45"/>
      <c r="JF10" s="46" t="s">
        <v>4</v>
      </c>
      <c r="JG10" s="46" t="s">
        <v>5</v>
      </c>
      <c r="JH10" s="45" t="s">
        <v>6</v>
      </c>
      <c r="JI10" s="45"/>
      <c r="JJ10" s="45"/>
      <c r="JK10" s="45" t="s">
        <v>4</v>
      </c>
      <c r="JL10" s="45" t="s">
        <v>5</v>
      </c>
      <c r="JM10" s="46" t="s">
        <v>6</v>
      </c>
      <c r="JN10" s="46"/>
      <c r="JO10" s="45"/>
      <c r="JP10" s="45" t="s">
        <v>4</v>
      </c>
      <c r="JQ10" s="45" t="s">
        <v>5</v>
      </c>
      <c r="JR10" s="45" t="s">
        <v>6</v>
      </c>
      <c r="JS10" s="45"/>
      <c r="JT10" s="46"/>
      <c r="JU10" s="46" t="s">
        <v>4</v>
      </c>
      <c r="JV10" s="45" t="s">
        <v>5</v>
      </c>
      <c r="JW10" s="45" t="s">
        <v>6</v>
      </c>
      <c r="JX10" s="45"/>
      <c r="JY10" s="45"/>
      <c r="JZ10" s="45" t="s">
        <v>4</v>
      </c>
      <c r="KA10" s="46" t="s">
        <v>5</v>
      </c>
      <c r="KB10" s="46" t="s">
        <v>6</v>
      </c>
      <c r="KC10" s="45"/>
      <c r="KD10" s="45"/>
      <c r="KE10" s="45" t="s">
        <v>4</v>
      </c>
      <c r="KF10" s="45" t="s">
        <v>5</v>
      </c>
      <c r="KG10" s="45" t="s">
        <v>6</v>
      </c>
      <c r="KH10" s="46"/>
      <c r="KI10" s="46"/>
      <c r="KJ10" s="45"/>
      <c r="KK10" s="45"/>
      <c r="KL10" s="45"/>
      <c r="KM10" s="45"/>
      <c r="KN10" s="45"/>
      <c r="KO10" s="46"/>
      <c r="KP10" s="46"/>
      <c r="KQ10" s="45"/>
      <c r="KR10" s="45" t="s">
        <v>29</v>
      </c>
      <c r="KS10" s="45"/>
      <c r="KT10" s="45"/>
      <c r="KU10" s="45"/>
      <c r="KV10" s="46"/>
      <c r="KW10" s="46"/>
      <c r="KX10" s="45" t="s">
        <v>4</v>
      </c>
      <c r="KY10" s="45" t="s">
        <v>5</v>
      </c>
      <c r="KZ10" s="45" t="s">
        <v>6</v>
      </c>
      <c r="LA10" s="45"/>
      <c r="LB10" s="45"/>
      <c r="LC10" s="46" t="s">
        <v>4</v>
      </c>
      <c r="LD10" s="46" t="s">
        <v>5</v>
      </c>
      <c r="LE10" s="45" t="s">
        <v>6</v>
      </c>
      <c r="LF10" s="45"/>
      <c r="LG10" s="44"/>
      <c r="LH10" s="45" t="s">
        <v>4</v>
      </c>
      <c r="LI10" s="45" t="s">
        <v>5</v>
      </c>
      <c r="LJ10" s="46" t="s">
        <v>6</v>
      </c>
      <c r="LK10" s="46"/>
      <c r="LL10" s="45"/>
      <c r="LM10" s="45" t="s">
        <v>4</v>
      </c>
      <c r="LN10" s="45" t="s">
        <v>5</v>
      </c>
      <c r="LO10" s="45" t="s">
        <v>6</v>
      </c>
      <c r="LP10" s="45"/>
      <c r="LQ10" s="46"/>
      <c r="LR10" s="46" t="s">
        <v>4</v>
      </c>
      <c r="LS10" s="45" t="s">
        <v>5</v>
      </c>
      <c r="LT10" s="45" t="s">
        <v>6</v>
      </c>
      <c r="LU10" s="45"/>
      <c r="LV10" s="45"/>
      <c r="LW10" s="45" t="s">
        <v>4</v>
      </c>
      <c r="LX10" s="46" t="s">
        <v>5</v>
      </c>
      <c r="LY10" s="46" t="s">
        <v>6</v>
      </c>
      <c r="LZ10" s="45"/>
      <c r="MA10" s="45"/>
      <c r="MB10" s="45" t="s">
        <v>4</v>
      </c>
      <c r="MC10" s="45" t="s">
        <v>5</v>
      </c>
      <c r="MD10" s="45" t="s">
        <v>6</v>
      </c>
      <c r="ME10" s="46"/>
      <c r="MF10" s="46"/>
      <c r="MG10" s="45"/>
      <c r="MH10" s="45"/>
      <c r="MI10" s="45"/>
      <c r="MJ10" s="45"/>
      <c r="MK10" s="45"/>
      <c r="ML10" s="46"/>
      <c r="MM10" s="46"/>
      <c r="MN10" s="45"/>
      <c r="MO10" s="45" t="s">
        <v>29</v>
      </c>
      <c r="MP10" s="45"/>
      <c r="MQ10" s="45"/>
      <c r="MR10" s="45"/>
      <c r="MS10" s="46"/>
      <c r="MT10" s="46"/>
      <c r="MU10" s="45" t="s">
        <v>4</v>
      </c>
      <c r="MV10" s="45" t="s">
        <v>5</v>
      </c>
      <c r="MW10" s="45" t="s">
        <v>6</v>
      </c>
      <c r="MX10" s="45"/>
      <c r="MY10" s="44"/>
      <c r="MZ10" s="46" t="s">
        <v>4</v>
      </c>
      <c r="NA10" s="46" t="s">
        <v>5</v>
      </c>
      <c r="NB10" s="45" t="s">
        <v>6</v>
      </c>
      <c r="NC10" s="45"/>
      <c r="ND10" s="45"/>
      <c r="NE10" s="45" t="s">
        <v>4</v>
      </c>
      <c r="NK10" s="65">
        <f>COUNTIFS(E10:NE10, "j",E2:NE2, $G$2)</f>
        <v>8</v>
      </c>
      <c r="NL10" s="65"/>
      <c r="NM10" s="65">
        <f>COUNTIFS(E10:NE10, "n",E2:NE2, $G$2)</f>
        <v>7</v>
      </c>
      <c r="NN10" s="65"/>
      <c r="NO10" s="65">
        <f>COUNTIFS(E10:NE10, "JS",E2:NE2, $G$2)</f>
        <v>0</v>
      </c>
      <c r="NP10" s="65"/>
      <c r="NQ10" s="65">
        <f>COUNTIFS(E10:NE10, "NS",E2:NE2, $G$2)</f>
        <v>0</v>
      </c>
      <c r="NR10" s="65"/>
      <c r="NS10" s="52"/>
      <c r="NT10" s="52"/>
      <c r="NU10" s="52"/>
      <c r="NV10" s="52"/>
      <c r="NW10" s="52"/>
      <c r="NX10" s="52"/>
      <c r="NY10" s="52"/>
      <c r="NZ10" s="52"/>
      <c r="OA10" s="52"/>
      <c r="OB10" s="52"/>
      <c r="OC10" s="52"/>
      <c r="OD10" s="52"/>
      <c r="OE10" s="52"/>
      <c r="OF10" s="52"/>
      <c r="OG10" s="52"/>
      <c r="OH10" s="52"/>
      <c r="OI10" s="52"/>
      <c r="OJ10" s="52"/>
      <c r="OK10" s="52"/>
      <c r="OL10" s="11"/>
    </row>
    <row r="11" spans="2:442" ht="16.5" thickBot="1" x14ac:dyDescent="0.3">
      <c r="C11" s="18" t="s">
        <v>129</v>
      </c>
      <c r="D11">
        <f>BILAN!L16</f>
        <v>1</v>
      </c>
      <c r="E11" s="44"/>
      <c r="F11" s="45"/>
      <c r="G11" s="46"/>
      <c r="H11" s="46"/>
      <c r="I11" s="45" t="s">
        <v>52</v>
      </c>
      <c r="J11" s="45" t="s">
        <v>52</v>
      </c>
      <c r="K11" s="45" t="s">
        <v>52</v>
      </c>
      <c r="L11" s="45" t="s">
        <v>52</v>
      </c>
      <c r="M11" s="45" t="s">
        <v>52</v>
      </c>
      <c r="N11" s="46"/>
      <c r="O11" s="46"/>
      <c r="P11" s="45" t="s">
        <v>4</v>
      </c>
      <c r="Q11" s="45" t="s">
        <v>5</v>
      </c>
      <c r="R11" s="45" t="s">
        <v>6</v>
      </c>
      <c r="S11" s="45"/>
      <c r="T11" s="45"/>
      <c r="U11" s="46" t="s">
        <v>4</v>
      </c>
      <c r="V11" s="46" t="s">
        <v>5</v>
      </c>
      <c r="W11" s="45" t="s">
        <v>6</v>
      </c>
      <c r="X11" s="45"/>
      <c r="Y11" s="45" t="s">
        <v>24</v>
      </c>
      <c r="Z11" s="45" t="s">
        <v>4</v>
      </c>
      <c r="AA11" s="45" t="s">
        <v>5</v>
      </c>
      <c r="AB11" s="46" t="s">
        <v>6</v>
      </c>
      <c r="AC11" s="46"/>
      <c r="AD11" s="45"/>
      <c r="AE11" s="45" t="s">
        <v>4</v>
      </c>
      <c r="AF11" s="45" t="s">
        <v>5</v>
      </c>
      <c r="AG11" s="45" t="s">
        <v>6</v>
      </c>
      <c r="AH11" s="45"/>
      <c r="AI11" s="45"/>
      <c r="AJ11" s="46" t="s">
        <v>4</v>
      </c>
      <c r="AK11" s="45" t="s">
        <v>5</v>
      </c>
      <c r="AL11" s="45" t="s">
        <v>6</v>
      </c>
      <c r="AM11" s="45"/>
      <c r="AN11" s="45" t="s">
        <v>24</v>
      </c>
      <c r="AO11" s="45" t="s">
        <v>4</v>
      </c>
      <c r="AP11" s="46" t="s">
        <v>5</v>
      </c>
      <c r="AQ11" s="46" t="s">
        <v>6</v>
      </c>
      <c r="AR11" s="45"/>
      <c r="AS11" s="45" t="s">
        <v>24</v>
      </c>
      <c r="AT11" s="45" t="s">
        <v>4</v>
      </c>
      <c r="AU11" s="45" t="s">
        <v>5</v>
      </c>
      <c r="AV11" s="45" t="s">
        <v>6</v>
      </c>
      <c r="AW11" s="46"/>
      <c r="AX11" s="46"/>
      <c r="AY11" s="45"/>
      <c r="AZ11" s="45"/>
      <c r="BA11" s="45"/>
      <c r="BB11" s="45"/>
      <c r="BC11" s="45"/>
      <c r="BD11" s="46"/>
      <c r="BE11" s="46"/>
      <c r="BF11" s="45"/>
      <c r="BG11" s="45"/>
      <c r="BH11" s="45"/>
      <c r="BI11" s="45"/>
      <c r="BJ11" s="45"/>
      <c r="BK11" s="46"/>
      <c r="BL11" s="46"/>
      <c r="BM11" s="45" t="s">
        <v>4</v>
      </c>
      <c r="BN11" s="45" t="s">
        <v>5</v>
      </c>
      <c r="BO11" s="45" t="s">
        <v>6</v>
      </c>
      <c r="BP11" s="45"/>
      <c r="BQ11" s="45"/>
      <c r="BR11" s="46" t="s">
        <v>4</v>
      </c>
      <c r="BS11" s="46" t="s">
        <v>5</v>
      </c>
      <c r="BT11" s="45" t="s">
        <v>6</v>
      </c>
      <c r="BU11" s="45"/>
      <c r="BV11" s="45" t="s">
        <v>24</v>
      </c>
      <c r="BW11" s="45" t="s">
        <v>4</v>
      </c>
      <c r="BX11" s="45" t="s">
        <v>5</v>
      </c>
      <c r="BY11" s="46" t="s">
        <v>6</v>
      </c>
      <c r="BZ11" s="46"/>
      <c r="CA11" s="45"/>
      <c r="CB11" s="45" t="s">
        <v>4</v>
      </c>
      <c r="CC11" s="45" t="s">
        <v>5</v>
      </c>
      <c r="CD11" s="45" t="s">
        <v>6</v>
      </c>
      <c r="CE11" s="45"/>
      <c r="CF11" s="46"/>
      <c r="CG11" s="46" t="s">
        <v>4</v>
      </c>
      <c r="CH11" s="45" t="s">
        <v>5</v>
      </c>
      <c r="CI11" s="45" t="s">
        <v>6</v>
      </c>
      <c r="CJ11" s="45"/>
      <c r="CK11" s="45" t="s">
        <v>24</v>
      </c>
      <c r="CL11" s="45" t="s">
        <v>4</v>
      </c>
      <c r="CM11" s="46" t="s">
        <v>5</v>
      </c>
      <c r="CN11" s="46" t="s">
        <v>6</v>
      </c>
      <c r="CO11" s="45"/>
      <c r="CP11" s="45"/>
      <c r="CQ11" s="45" t="s">
        <v>4</v>
      </c>
      <c r="CR11" s="45" t="s">
        <v>5</v>
      </c>
      <c r="CS11" s="45" t="s">
        <v>6</v>
      </c>
      <c r="CT11" s="46"/>
      <c r="CU11" s="46"/>
      <c r="CV11" s="44"/>
      <c r="CW11" s="45" t="s">
        <v>24</v>
      </c>
      <c r="CX11" s="45" t="s">
        <v>24</v>
      </c>
      <c r="CY11" s="45" t="s">
        <v>24</v>
      </c>
      <c r="CZ11" s="45"/>
      <c r="DA11" s="46"/>
      <c r="DB11" s="46"/>
      <c r="DC11" s="45" t="s">
        <v>52</v>
      </c>
      <c r="DD11" s="45" t="s">
        <v>52</v>
      </c>
      <c r="DE11" s="45" t="s">
        <v>52</v>
      </c>
      <c r="DF11" s="45" t="s">
        <v>52</v>
      </c>
      <c r="DG11" s="45"/>
      <c r="DH11" s="46"/>
      <c r="DI11" s="46"/>
      <c r="DJ11" s="45" t="s">
        <v>4</v>
      </c>
      <c r="DK11" s="45" t="s">
        <v>5</v>
      </c>
      <c r="DL11" s="45" t="s">
        <v>6</v>
      </c>
      <c r="DM11" s="45"/>
      <c r="DN11" s="45"/>
      <c r="DO11" s="46" t="s">
        <v>4</v>
      </c>
      <c r="DP11" s="46" t="s">
        <v>5</v>
      </c>
      <c r="DQ11" s="45" t="s">
        <v>6</v>
      </c>
      <c r="DR11" s="45" t="s">
        <v>44</v>
      </c>
      <c r="DS11" s="45"/>
      <c r="DT11" s="45" t="s">
        <v>4</v>
      </c>
      <c r="DU11" s="44" t="s">
        <v>5</v>
      </c>
      <c r="DV11" s="46" t="s">
        <v>6</v>
      </c>
      <c r="DW11" s="46"/>
      <c r="DX11" s="45" t="s">
        <v>24</v>
      </c>
      <c r="DY11" s="45" t="s">
        <v>4</v>
      </c>
      <c r="DZ11" s="45" t="s">
        <v>5</v>
      </c>
      <c r="EA11" s="45" t="s">
        <v>6</v>
      </c>
      <c r="EB11" s="44"/>
      <c r="EC11" s="46"/>
      <c r="ED11" s="46" t="s">
        <v>4</v>
      </c>
      <c r="EE11" s="45" t="s">
        <v>5</v>
      </c>
      <c r="EF11" s="45" t="s">
        <v>6</v>
      </c>
      <c r="EG11" s="45" t="s">
        <v>24</v>
      </c>
      <c r="EH11" s="44"/>
      <c r="EI11" s="45" t="s">
        <v>4</v>
      </c>
      <c r="EJ11" s="46" t="s">
        <v>5</v>
      </c>
      <c r="EK11" s="46" t="s">
        <v>6</v>
      </c>
      <c r="EL11" s="45"/>
      <c r="EM11" s="45"/>
      <c r="EN11" s="45" t="s">
        <v>4</v>
      </c>
      <c r="EO11" s="45" t="s">
        <v>5</v>
      </c>
      <c r="EP11" s="45" t="s">
        <v>6</v>
      </c>
      <c r="EQ11" s="46"/>
      <c r="ER11" s="46"/>
      <c r="ES11" s="44"/>
      <c r="ET11" s="45" t="s">
        <v>47</v>
      </c>
      <c r="EU11" s="45"/>
      <c r="EV11" s="45"/>
      <c r="EW11" s="45"/>
      <c r="EX11" s="46"/>
      <c r="EY11" s="46"/>
      <c r="EZ11" s="45"/>
      <c r="FA11" s="45"/>
      <c r="FB11" s="45"/>
      <c r="FC11" s="45"/>
      <c r="FD11" s="45"/>
      <c r="FE11" s="46"/>
      <c r="FF11" s="46"/>
      <c r="FG11" s="45" t="s">
        <v>4</v>
      </c>
      <c r="FH11" s="45" t="s">
        <v>5</v>
      </c>
      <c r="FI11" s="45" t="s">
        <v>6</v>
      </c>
      <c r="FJ11" s="45"/>
      <c r="FK11" s="45"/>
      <c r="FL11" s="46" t="s">
        <v>4</v>
      </c>
      <c r="FM11" s="46" t="s">
        <v>5</v>
      </c>
      <c r="FN11" s="45" t="s">
        <v>6</v>
      </c>
      <c r="FO11" s="45"/>
      <c r="FP11" s="45"/>
      <c r="FQ11" s="45" t="s">
        <v>4</v>
      </c>
      <c r="FR11" s="45" t="s">
        <v>5</v>
      </c>
      <c r="FS11" s="46" t="s">
        <v>6</v>
      </c>
      <c r="FT11" s="46"/>
      <c r="FU11" s="45"/>
      <c r="FV11" s="45" t="s">
        <v>4</v>
      </c>
      <c r="FW11" s="45" t="s">
        <v>5</v>
      </c>
      <c r="FX11" s="45" t="s">
        <v>6</v>
      </c>
      <c r="FY11" s="45"/>
      <c r="FZ11" s="46"/>
      <c r="GA11" s="46" t="s">
        <v>4</v>
      </c>
      <c r="GB11" s="45" t="s">
        <v>5</v>
      </c>
      <c r="GC11" s="45" t="s">
        <v>6</v>
      </c>
      <c r="GD11" s="45"/>
      <c r="GE11" s="45"/>
      <c r="GF11" s="45" t="s">
        <v>4</v>
      </c>
      <c r="GG11" s="46" t="s">
        <v>5</v>
      </c>
      <c r="GH11" s="46" t="s">
        <v>6</v>
      </c>
      <c r="GI11" s="45" t="s">
        <v>9</v>
      </c>
      <c r="GJ11" s="45" t="s">
        <v>9</v>
      </c>
      <c r="GK11" s="45" t="s">
        <v>9</v>
      </c>
      <c r="GL11" s="45" t="s">
        <v>9</v>
      </c>
      <c r="GM11" s="45" t="s">
        <v>9</v>
      </c>
      <c r="GN11" s="46"/>
      <c r="GO11" s="46"/>
      <c r="GP11" s="45" t="s">
        <v>9</v>
      </c>
      <c r="GQ11" s="44"/>
      <c r="GR11" s="45" t="s">
        <v>9</v>
      </c>
      <c r="GS11" s="45" t="s">
        <v>9</v>
      </c>
      <c r="GT11" s="45" t="s">
        <v>9</v>
      </c>
      <c r="GU11" s="46"/>
      <c r="GV11" s="46"/>
      <c r="GW11" s="45" t="s">
        <v>9</v>
      </c>
      <c r="GX11" s="45" t="s">
        <v>9</v>
      </c>
      <c r="GY11" s="45" t="s">
        <v>9</v>
      </c>
      <c r="GZ11" s="45" t="s">
        <v>9</v>
      </c>
      <c r="HA11" s="45" t="s">
        <v>9</v>
      </c>
      <c r="HB11" s="46"/>
      <c r="HC11" s="46"/>
      <c r="HD11" s="45" t="s">
        <v>4</v>
      </c>
      <c r="HE11" s="45" t="s">
        <v>5</v>
      </c>
      <c r="HF11" s="45" t="s">
        <v>6</v>
      </c>
      <c r="HG11" s="45"/>
      <c r="HH11" s="45" t="s">
        <v>46</v>
      </c>
      <c r="HI11" s="46" t="s">
        <v>4</v>
      </c>
      <c r="HJ11" s="46" t="s">
        <v>5</v>
      </c>
      <c r="HK11" s="45" t="s">
        <v>6</v>
      </c>
      <c r="HL11" s="45"/>
      <c r="HM11" s="45"/>
      <c r="HN11" s="45" t="s">
        <v>4</v>
      </c>
      <c r="HO11" s="45" t="s">
        <v>5</v>
      </c>
      <c r="HP11" s="46" t="s">
        <v>6</v>
      </c>
      <c r="HQ11" s="46"/>
      <c r="HR11" s="45"/>
      <c r="HS11" s="45" t="s">
        <v>4</v>
      </c>
      <c r="HT11" s="45" t="s">
        <v>5</v>
      </c>
      <c r="HU11" s="45" t="s">
        <v>5</v>
      </c>
      <c r="HV11" s="45"/>
      <c r="HW11" s="46"/>
      <c r="HX11" s="46" t="s">
        <v>4</v>
      </c>
      <c r="HY11" s="45" t="s">
        <v>5</v>
      </c>
      <c r="HZ11" s="45" t="s">
        <v>5</v>
      </c>
      <c r="IA11" s="45"/>
      <c r="IB11" s="45"/>
      <c r="IC11" s="45" t="s">
        <v>4</v>
      </c>
      <c r="ID11" s="46" t="s">
        <v>5</v>
      </c>
      <c r="IE11" s="46" t="s">
        <v>6</v>
      </c>
      <c r="IF11" s="45"/>
      <c r="IG11" s="45"/>
      <c r="IH11" s="45" t="s">
        <v>4</v>
      </c>
      <c r="II11" s="45" t="s">
        <v>5</v>
      </c>
      <c r="IJ11" s="45" t="s">
        <v>6</v>
      </c>
      <c r="IK11" s="46"/>
      <c r="IL11" s="46"/>
      <c r="IM11" s="45"/>
      <c r="IN11" s="45"/>
      <c r="IO11" s="45"/>
      <c r="IP11" s="45"/>
      <c r="IQ11" s="45"/>
      <c r="IR11" s="46"/>
      <c r="IS11" s="46"/>
      <c r="IT11" s="45"/>
      <c r="IU11" s="45"/>
      <c r="IV11" s="45"/>
      <c r="IW11" s="45"/>
      <c r="IX11" s="45"/>
      <c r="IY11" s="46"/>
      <c r="IZ11" s="46"/>
      <c r="JA11" s="45" t="s">
        <v>4</v>
      </c>
      <c r="JB11" s="45" t="s">
        <v>5</v>
      </c>
      <c r="JC11" s="45" t="s">
        <v>6</v>
      </c>
      <c r="JD11" s="45"/>
      <c r="JE11" s="45"/>
      <c r="JF11" s="46" t="s">
        <v>4</v>
      </c>
      <c r="JG11" s="46" t="s">
        <v>5</v>
      </c>
      <c r="JH11" s="45" t="s">
        <v>6</v>
      </c>
      <c r="JI11" s="45"/>
      <c r="JJ11" s="45" t="s">
        <v>44</v>
      </c>
      <c r="JK11" s="45" t="s">
        <v>4</v>
      </c>
      <c r="JL11" s="45" t="s">
        <v>5</v>
      </c>
      <c r="JM11" s="46" t="s">
        <v>6</v>
      </c>
      <c r="JN11" s="46"/>
      <c r="JO11" s="45" t="s">
        <v>24</v>
      </c>
      <c r="JP11" s="45" t="s">
        <v>4</v>
      </c>
      <c r="JQ11" s="45" t="s">
        <v>5</v>
      </c>
      <c r="JR11" s="45" t="s">
        <v>6</v>
      </c>
      <c r="JS11" s="45"/>
      <c r="JT11" s="46"/>
      <c r="JU11" s="46" t="s">
        <v>4</v>
      </c>
      <c r="JV11" s="45" t="s">
        <v>5</v>
      </c>
      <c r="JW11" s="45" t="s">
        <v>6</v>
      </c>
      <c r="JX11" s="45"/>
      <c r="JY11" s="45" t="s">
        <v>44</v>
      </c>
      <c r="JZ11" s="45" t="s">
        <v>4</v>
      </c>
      <c r="KA11" s="46" t="s">
        <v>5</v>
      </c>
      <c r="KB11" s="46" t="s">
        <v>6</v>
      </c>
      <c r="KC11" s="45"/>
      <c r="KD11" s="45" t="s">
        <v>24</v>
      </c>
      <c r="KE11" s="45" t="s">
        <v>4</v>
      </c>
      <c r="KF11" s="45" t="s">
        <v>5</v>
      </c>
      <c r="KG11" s="45" t="s">
        <v>6</v>
      </c>
      <c r="KH11" s="46"/>
      <c r="KI11" s="46"/>
      <c r="KJ11" s="45"/>
      <c r="KK11" s="45" t="s">
        <v>44</v>
      </c>
      <c r="KL11" s="45" t="s">
        <v>52</v>
      </c>
      <c r="KM11" s="45" t="s">
        <v>52</v>
      </c>
      <c r="KN11" s="45"/>
      <c r="KO11" s="46"/>
      <c r="KP11" s="46"/>
      <c r="KQ11" s="45"/>
      <c r="KR11" s="45"/>
      <c r="KS11" s="45"/>
      <c r="KT11" s="45"/>
      <c r="KU11" s="45"/>
      <c r="KV11" s="46"/>
      <c r="KW11" s="46"/>
      <c r="KX11" s="45" t="s">
        <v>4</v>
      </c>
      <c r="KY11" s="45" t="s">
        <v>5</v>
      </c>
      <c r="KZ11" s="45" t="s">
        <v>6</v>
      </c>
      <c r="LA11" s="45"/>
      <c r="LB11" s="45"/>
      <c r="LC11" s="46" t="s">
        <v>4</v>
      </c>
      <c r="LD11" s="46" t="s">
        <v>5</v>
      </c>
      <c r="LE11" s="45" t="s">
        <v>6</v>
      </c>
      <c r="LF11" s="45"/>
      <c r="LG11" s="44"/>
      <c r="LH11" s="45" t="s">
        <v>4</v>
      </c>
      <c r="LI11" s="45" t="s">
        <v>5</v>
      </c>
      <c r="LJ11" s="46" t="s">
        <v>6</v>
      </c>
      <c r="LK11" s="46"/>
      <c r="LL11" s="45" t="s">
        <v>24</v>
      </c>
      <c r="LM11" s="45" t="s">
        <v>4</v>
      </c>
      <c r="LN11" s="45" t="s">
        <v>5</v>
      </c>
      <c r="LO11" s="45" t="s">
        <v>6</v>
      </c>
      <c r="LP11" s="45"/>
      <c r="LQ11" s="46"/>
      <c r="LR11" s="46" t="s">
        <v>4</v>
      </c>
      <c r="LS11" s="45" t="s">
        <v>5</v>
      </c>
      <c r="LT11" s="45" t="s">
        <v>6</v>
      </c>
      <c r="LU11" s="45"/>
      <c r="LV11" s="45" t="s">
        <v>24</v>
      </c>
      <c r="LW11" s="45" t="s">
        <v>4</v>
      </c>
      <c r="LX11" s="46" t="s">
        <v>5</v>
      </c>
      <c r="LY11" s="46" t="s">
        <v>6</v>
      </c>
      <c r="LZ11" s="45"/>
      <c r="MA11" s="45" t="s">
        <v>24</v>
      </c>
      <c r="MB11" s="45" t="s">
        <v>4</v>
      </c>
      <c r="MC11" s="45" t="s">
        <v>5</v>
      </c>
      <c r="MD11" s="45" t="s">
        <v>6</v>
      </c>
      <c r="ME11" s="46"/>
      <c r="MF11" s="46"/>
      <c r="MG11" s="45"/>
      <c r="MH11" s="45"/>
      <c r="MI11" s="45"/>
      <c r="MJ11" s="45"/>
      <c r="MK11" s="45"/>
      <c r="ML11" s="46"/>
      <c r="MM11" s="46"/>
      <c r="MN11" s="45"/>
      <c r="MO11" s="45"/>
      <c r="MP11" s="45"/>
      <c r="MQ11" s="45"/>
      <c r="MR11" s="45"/>
      <c r="MS11" s="46"/>
      <c r="MT11" s="46"/>
      <c r="MU11" s="45" t="s">
        <v>4</v>
      </c>
      <c r="MV11" s="45" t="s">
        <v>5</v>
      </c>
      <c r="MW11" s="45" t="s">
        <v>6</v>
      </c>
      <c r="MX11" s="45"/>
      <c r="MY11" s="44"/>
      <c r="MZ11" s="46" t="s">
        <v>4</v>
      </c>
      <c r="NA11" s="46" t="s">
        <v>5</v>
      </c>
      <c r="NB11" s="45" t="s">
        <v>6</v>
      </c>
      <c r="NC11" s="45"/>
      <c r="ND11" s="45"/>
      <c r="NE11" s="45" t="s">
        <v>4</v>
      </c>
      <c r="NK11" s="65">
        <f>COUNTIFS(E11:NE11, "j",E2:NE2, $G$2)</f>
        <v>8</v>
      </c>
      <c r="NL11" s="65"/>
      <c r="NM11" s="65">
        <f>COUNTIFS(E11:NE11, "n",E2:NE2, $G$2)</f>
        <v>7</v>
      </c>
      <c r="NN11" s="65"/>
      <c r="NO11" s="65">
        <f>COUNTIFS(E11:NE11, "JS",E2:NE2, $G$2)</f>
        <v>0</v>
      </c>
      <c r="NP11" s="65"/>
      <c r="NQ11" s="65">
        <f>COUNTIFS(E11:NE11, "NS",E2:NE2, $G$2)</f>
        <v>0</v>
      </c>
      <c r="NR11" s="65"/>
      <c r="NS11" s="52"/>
      <c r="NT11" s="52"/>
      <c r="NU11" s="52"/>
      <c r="NV11" s="52"/>
      <c r="NW11" s="52"/>
      <c r="NX11" s="52"/>
      <c r="NY11" s="52"/>
      <c r="NZ11" s="52"/>
      <c r="OA11" s="52"/>
      <c r="OB11" s="52"/>
      <c r="OC11" s="52"/>
      <c r="OD11" s="52"/>
      <c r="OF11" s="52"/>
      <c r="OG11" s="52"/>
      <c r="OH11" s="52"/>
      <c r="OI11" s="52"/>
      <c r="OJ11" s="52"/>
      <c r="OK11" s="52"/>
      <c r="OL11" s="11"/>
    </row>
    <row r="12" spans="2:442" ht="16.5" thickBot="1" x14ac:dyDescent="0.3">
      <c r="C12" s="18" t="s">
        <v>130</v>
      </c>
      <c r="D12">
        <f>BILAN!L17</f>
        <v>1</v>
      </c>
      <c r="E12" s="44"/>
      <c r="F12" s="45"/>
      <c r="G12" s="46"/>
      <c r="H12" s="46"/>
      <c r="I12" s="45" t="s">
        <v>52</v>
      </c>
      <c r="J12" s="45" t="s">
        <v>52</v>
      </c>
      <c r="K12" s="45" t="s">
        <v>52</v>
      </c>
      <c r="L12" s="45" t="s">
        <v>52</v>
      </c>
      <c r="M12" s="45" t="s">
        <v>52</v>
      </c>
      <c r="N12" s="46"/>
      <c r="O12" s="46"/>
      <c r="P12" s="45" t="s">
        <v>4</v>
      </c>
      <c r="Q12" s="45" t="s">
        <v>5</v>
      </c>
      <c r="R12" s="45" t="s">
        <v>6</v>
      </c>
      <c r="S12" s="45"/>
      <c r="T12" s="45"/>
      <c r="U12" s="46" t="s">
        <v>4</v>
      </c>
      <c r="V12" s="46" t="s">
        <v>5</v>
      </c>
      <c r="W12" s="45" t="s">
        <v>6</v>
      </c>
      <c r="X12" s="45"/>
      <c r="Y12" s="45" t="s">
        <v>24</v>
      </c>
      <c r="Z12" s="45" t="s">
        <v>4</v>
      </c>
      <c r="AA12" s="45" t="s">
        <v>5</v>
      </c>
      <c r="AB12" s="46" t="s">
        <v>6</v>
      </c>
      <c r="AC12" s="46"/>
      <c r="AD12" s="45"/>
      <c r="AE12" s="45" t="s">
        <v>4</v>
      </c>
      <c r="AF12" s="45" t="s">
        <v>5</v>
      </c>
      <c r="AG12" s="45" t="s">
        <v>6</v>
      </c>
      <c r="AH12" s="45"/>
      <c r="AI12" s="45"/>
      <c r="AJ12" s="46" t="s">
        <v>4</v>
      </c>
      <c r="AK12" s="45" t="s">
        <v>5</v>
      </c>
      <c r="AL12" s="45" t="s">
        <v>6</v>
      </c>
      <c r="AM12" s="45"/>
      <c r="AN12" s="45" t="s">
        <v>24</v>
      </c>
      <c r="AO12" s="45" t="s">
        <v>4</v>
      </c>
      <c r="AP12" s="46" t="s">
        <v>5</v>
      </c>
      <c r="AQ12" s="46" t="s">
        <v>6</v>
      </c>
      <c r="AR12" s="45"/>
      <c r="AS12" s="45" t="s">
        <v>24</v>
      </c>
      <c r="AT12" s="45" t="s">
        <v>4</v>
      </c>
      <c r="AU12" s="45" t="s">
        <v>5</v>
      </c>
      <c r="AV12" s="45" t="s">
        <v>6</v>
      </c>
      <c r="AW12" s="46"/>
      <c r="AX12" s="46"/>
      <c r="AY12" s="45"/>
      <c r="AZ12" s="45"/>
      <c r="BA12" s="45"/>
      <c r="BB12" s="45"/>
      <c r="BC12" s="45"/>
      <c r="BD12" s="46"/>
      <c r="BE12" s="46"/>
      <c r="BF12" s="45" t="s">
        <v>24</v>
      </c>
      <c r="BG12" s="45" t="s">
        <v>24</v>
      </c>
      <c r="BH12" s="45" t="s">
        <v>24</v>
      </c>
      <c r="BI12" s="45"/>
      <c r="BJ12" s="45"/>
      <c r="BK12" s="46"/>
      <c r="BL12" s="46"/>
      <c r="BM12" s="45" t="s">
        <v>4</v>
      </c>
      <c r="BN12" s="45" t="s">
        <v>5</v>
      </c>
      <c r="BO12" s="45" t="s">
        <v>6</v>
      </c>
      <c r="BP12" s="45"/>
      <c r="BQ12" s="45"/>
      <c r="BR12" s="46" t="s">
        <v>4</v>
      </c>
      <c r="BS12" s="46" t="s">
        <v>5</v>
      </c>
      <c r="BT12" s="45" t="s">
        <v>6</v>
      </c>
      <c r="BU12" s="45"/>
      <c r="BV12" s="45" t="s">
        <v>24</v>
      </c>
      <c r="BW12" s="45" t="s">
        <v>4</v>
      </c>
      <c r="BX12" s="45" t="s">
        <v>5</v>
      </c>
      <c r="BY12" s="46" t="s">
        <v>6</v>
      </c>
      <c r="BZ12" s="46"/>
      <c r="CA12" s="45"/>
      <c r="CB12" s="45" t="s">
        <v>4</v>
      </c>
      <c r="CC12" s="45" t="s">
        <v>5</v>
      </c>
      <c r="CD12" s="45" t="s">
        <v>6</v>
      </c>
      <c r="CE12" s="45"/>
      <c r="CF12" s="46"/>
      <c r="CG12" s="46" t="s">
        <v>4</v>
      </c>
      <c r="CH12" s="45" t="s">
        <v>5</v>
      </c>
      <c r="CI12" s="45" t="s">
        <v>6</v>
      </c>
      <c r="CJ12" s="45"/>
      <c r="CK12" s="45" t="s">
        <v>24</v>
      </c>
      <c r="CL12" s="45" t="s">
        <v>4</v>
      </c>
      <c r="CM12" s="46" t="s">
        <v>5</v>
      </c>
      <c r="CN12" s="46" t="s">
        <v>6</v>
      </c>
      <c r="CO12" s="45"/>
      <c r="CP12" s="45"/>
      <c r="CQ12" s="45" t="s">
        <v>4</v>
      </c>
      <c r="CR12" s="45" t="s">
        <v>5</v>
      </c>
      <c r="CS12" s="45" t="s">
        <v>6</v>
      </c>
      <c r="CT12" s="46"/>
      <c r="CU12" s="46"/>
      <c r="CV12" s="44"/>
      <c r="CW12" s="45"/>
      <c r="CX12" s="45"/>
      <c r="CY12" s="45"/>
      <c r="CZ12" s="45"/>
      <c r="DA12" s="46"/>
      <c r="DB12" s="46"/>
      <c r="DC12" s="45"/>
      <c r="DD12" s="45"/>
      <c r="DE12" s="45"/>
      <c r="DF12" s="45"/>
      <c r="DG12" s="45"/>
      <c r="DH12" s="46"/>
      <c r="DI12" s="46"/>
      <c r="DJ12" s="45" t="s">
        <v>4</v>
      </c>
      <c r="DK12" s="45" t="s">
        <v>5</v>
      </c>
      <c r="DL12" s="45" t="s">
        <v>6</v>
      </c>
      <c r="DM12" s="45"/>
      <c r="DN12" s="45"/>
      <c r="DO12" s="46" t="s">
        <v>4</v>
      </c>
      <c r="DP12" s="46" t="s">
        <v>5</v>
      </c>
      <c r="DQ12" s="45" t="s">
        <v>6</v>
      </c>
      <c r="DR12" s="45" t="s">
        <v>44</v>
      </c>
      <c r="DS12" s="45"/>
      <c r="DT12" s="45" t="s">
        <v>4</v>
      </c>
      <c r="DU12" s="44" t="s">
        <v>5</v>
      </c>
      <c r="DV12" s="46" t="s">
        <v>6</v>
      </c>
      <c r="DW12" s="46"/>
      <c r="DX12" s="45" t="s">
        <v>24</v>
      </c>
      <c r="DY12" s="45" t="s">
        <v>4</v>
      </c>
      <c r="DZ12" s="45" t="s">
        <v>5</v>
      </c>
      <c r="EA12" s="45" t="s">
        <v>6</v>
      </c>
      <c r="EB12" s="44"/>
      <c r="EC12" s="46"/>
      <c r="ED12" s="46" t="s">
        <v>4</v>
      </c>
      <c r="EE12" s="45" t="s">
        <v>5</v>
      </c>
      <c r="EF12" s="45" t="s">
        <v>6</v>
      </c>
      <c r="EG12" s="45" t="s">
        <v>24</v>
      </c>
      <c r="EH12" s="44"/>
      <c r="EI12" s="45" t="s">
        <v>4</v>
      </c>
      <c r="EJ12" s="46" t="s">
        <v>5</v>
      </c>
      <c r="EK12" s="46" t="s">
        <v>6</v>
      </c>
      <c r="EL12" s="45"/>
      <c r="EM12" s="45"/>
      <c r="EN12" s="45" t="s">
        <v>4</v>
      </c>
      <c r="EO12" s="45" t="s">
        <v>5</v>
      </c>
      <c r="EP12" s="45" t="s">
        <v>6</v>
      </c>
      <c r="EQ12" s="46"/>
      <c r="ER12" s="46"/>
      <c r="ES12" s="44"/>
      <c r="ET12" s="45"/>
      <c r="EU12" s="45"/>
      <c r="EV12" s="45"/>
      <c r="EW12" s="45"/>
      <c r="EX12" s="46" t="s">
        <v>46</v>
      </c>
      <c r="EY12" s="46"/>
      <c r="EZ12" s="45"/>
      <c r="FA12" s="45"/>
      <c r="FB12" s="45"/>
      <c r="FC12" s="45"/>
      <c r="FD12" s="45"/>
      <c r="FE12" s="46"/>
      <c r="FF12" s="46"/>
      <c r="FG12" s="45" t="s">
        <v>4</v>
      </c>
      <c r="FH12" s="45" t="s">
        <v>5</v>
      </c>
      <c r="FI12" s="45" t="s">
        <v>6</v>
      </c>
      <c r="FJ12" s="45"/>
      <c r="FK12" s="45"/>
      <c r="FL12" s="46" t="s">
        <v>4</v>
      </c>
      <c r="FM12" s="46" t="s">
        <v>5</v>
      </c>
      <c r="FN12" s="45" t="s">
        <v>6</v>
      </c>
      <c r="FO12" s="45"/>
      <c r="FP12" s="45"/>
      <c r="FQ12" s="45" t="s">
        <v>4</v>
      </c>
      <c r="FR12" s="45" t="s">
        <v>5</v>
      </c>
      <c r="FS12" s="46" t="s">
        <v>6</v>
      </c>
      <c r="FT12" s="46"/>
      <c r="FU12" s="45" t="s">
        <v>44</v>
      </c>
      <c r="FV12" s="45" t="s">
        <v>4</v>
      </c>
      <c r="FW12" s="45" t="s">
        <v>5</v>
      </c>
      <c r="FX12" s="45" t="s">
        <v>6</v>
      </c>
      <c r="FY12" s="45"/>
      <c r="FZ12" s="46"/>
      <c r="GA12" s="46" t="s">
        <v>4</v>
      </c>
      <c r="GB12" s="45" t="s">
        <v>5</v>
      </c>
      <c r="GC12" s="45" t="s">
        <v>6</v>
      </c>
      <c r="GD12" s="45"/>
      <c r="GE12" s="45" t="s">
        <v>44</v>
      </c>
      <c r="GF12" s="45" t="s">
        <v>4</v>
      </c>
      <c r="GG12" s="46" t="s">
        <v>5</v>
      </c>
      <c r="GH12" s="46" t="s">
        <v>6</v>
      </c>
      <c r="GI12" s="45" t="s">
        <v>9</v>
      </c>
      <c r="GJ12" s="45" t="s">
        <v>9</v>
      </c>
      <c r="GK12" s="45" t="s">
        <v>9</v>
      </c>
      <c r="GL12" s="45" t="s">
        <v>9</v>
      </c>
      <c r="GM12" s="45" t="s">
        <v>9</v>
      </c>
      <c r="GN12" s="46"/>
      <c r="GO12" s="46"/>
      <c r="GP12" s="45" t="s">
        <v>9</v>
      </c>
      <c r="GQ12" s="44"/>
      <c r="GR12" s="45" t="s">
        <v>9</v>
      </c>
      <c r="GS12" s="45" t="s">
        <v>9</v>
      </c>
      <c r="GT12" s="45" t="s">
        <v>9</v>
      </c>
      <c r="GU12" s="46"/>
      <c r="GV12" s="46"/>
      <c r="GW12" s="45" t="s">
        <v>9</v>
      </c>
      <c r="GX12" s="45" t="s">
        <v>9</v>
      </c>
      <c r="GY12" s="45" t="s">
        <v>9</v>
      </c>
      <c r="GZ12" s="45" t="s">
        <v>9</v>
      </c>
      <c r="HA12" s="45" t="s">
        <v>9</v>
      </c>
      <c r="HB12" s="46"/>
      <c r="HC12" s="46"/>
      <c r="HD12" s="45" t="s">
        <v>4</v>
      </c>
      <c r="HE12" s="45" t="s">
        <v>5</v>
      </c>
      <c r="HF12" s="45" t="s">
        <v>6</v>
      </c>
      <c r="HG12" s="45"/>
      <c r="HH12" s="45"/>
      <c r="HI12" s="46" t="s">
        <v>4</v>
      </c>
      <c r="HJ12" s="46" t="s">
        <v>5</v>
      </c>
      <c r="HK12" s="45" t="s">
        <v>6</v>
      </c>
      <c r="HL12" s="45"/>
      <c r="HM12" s="45"/>
      <c r="HN12" s="45" t="s">
        <v>4</v>
      </c>
      <c r="HO12" s="45" t="s">
        <v>5</v>
      </c>
      <c r="HP12" s="46" t="s">
        <v>6</v>
      </c>
      <c r="HQ12" s="46"/>
      <c r="HR12" s="45"/>
      <c r="HS12" s="45" t="s">
        <v>4</v>
      </c>
      <c r="HT12" s="45" t="s">
        <v>5</v>
      </c>
      <c r="HU12" s="45" t="s">
        <v>5</v>
      </c>
      <c r="HV12" s="45"/>
      <c r="HW12" s="46"/>
      <c r="HX12" s="46" t="s">
        <v>4</v>
      </c>
      <c r="HY12" s="45" t="s">
        <v>5</v>
      </c>
      <c r="HZ12" s="45" t="s">
        <v>5</v>
      </c>
      <c r="IA12" s="45"/>
      <c r="IB12" s="45"/>
      <c r="IC12" s="45" t="s">
        <v>4</v>
      </c>
      <c r="ID12" s="46" t="s">
        <v>5</v>
      </c>
      <c r="IE12" s="46" t="s">
        <v>6</v>
      </c>
      <c r="IF12" s="45"/>
      <c r="IG12" s="45" t="s">
        <v>44</v>
      </c>
      <c r="IH12" s="45" t="s">
        <v>4</v>
      </c>
      <c r="II12" s="45" t="s">
        <v>5</v>
      </c>
      <c r="IJ12" s="45" t="s">
        <v>6</v>
      </c>
      <c r="IK12" s="46"/>
      <c r="IL12" s="46"/>
      <c r="IM12" s="45"/>
      <c r="IN12" s="45"/>
      <c r="IO12" s="45"/>
      <c r="IP12" s="45"/>
      <c r="IQ12" s="45"/>
      <c r="IR12" s="46"/>
      <c r="IS12" s="46"/>
      <c r="IT12" s="45"/>
      <c r="IU12" s="45"/>
      <c r="IV12" s="45"/>
      <c r="IW12" s="45"/>
      <c r="IX12" s="45"/>
      <c r="IY12" s="46"/>
      <c r="IZ12" s="46"/>
      <c r="JA12" s="45" t="s">
        <v>4</v>
      </c>
      <c r="JB12" s="45" t="s">
        <v>5</v>
      </c>
      <c r="JC12" s="45" t="s">
        <v>6</v>
      </c>
      <c r="JD12" s="45"/>
      <c r="JE12" s="45"/>
      <c r="JF12" s="46" t="s">
        <v>4</v>
      </c>
      <c r="JG12" s="46" t="s">
        <v>5</v>
      </c>
      <c r="JH12" s="45" t="s">
        <v>6</v>
      </c>
      <c r="JI12" s="45"/>
      <c r="JJ12" s="45" t="s">
        <v>44</v>
      </c>
      <c r="JK12" s="45" t="s">
        <v>4</v>
      </c>
      <c r="JL12" s="45" t="s">
        <v>5</v>
      </c>
      <c r="JM12" s="46" t="s">
        <v>6</v>
      </c>
      <c r="JN12" s="46"/>
      <c r="JO12" s="45" t="s">
        <v>44</v>
      </c>
      <c r="JP12" s="45" t="s">
        <v>4</v>
      </c>
      <c r="JQ12" s="45" t="s">
        <v>5</v>
      </c>
      <c r="JR12" s="45" t="s">
        <v>6</v>
      </c>
      <c r="JS12" s="45"/>
      <c r="JT12" s="46"/>
      <c r="JU12" s="46" t="s">
        <v>4</v>
      </c>
      <c r="JV12" s="45" t="s">
        <v>5</v>
      </c>
      <c r="JW12" s="45" t="s">
        <v>6</v>
      </c>
      <c r="JX12" s="45"/>
      <c r="JY12" s="45" t="s">
        <v>44</v>
      </c>
      <c r="JZ12" s="45" t="s">
        <v>4</v>
      </c>
      <c r="KA12" s="46" t="s">
        <v>5</v>
      </c>
      <c r="KB12" s="46" t="s">
        <v>6</v>
      </c>
      <c r="KC12" s="45"/>
      <c r="KD12" s="45"/>
      <c r="KE12" s="45" t="s">
        <v>4</v>
      </c>
      <c r="KF12" s="45" t="s">
        <v>5</v>
      </c>
      <c r="KG12" s="45" t="s">
        <v>6</v>
      </c>
      <c r="KH12" s="46"/>
      <c r="KI12" s="46"/>
      <c r="KJ12" s="45"/>
      <c r="KK12" s="45" t="s">
        <v>44</v>
      </c>
      <c r="KL12" s="45"/>
      <c r="KM12" s="45"/>
      <c r="KN12" s="45"/>
      <c r="KO12" s="46"/>
      <c r="KP12" s="46"/>
      <c r="KQ12" s="45" t="s">
        <v>9</v>
      </c>
      <c r="KR12" s="45" t="s">
        <v>9</v>
      </c>
      <c r="KS12" s="45" t="s">
        <v>9</v>
      </c>
      <c r="KT12" s="45" t="s">
        <v>9</v>
      </c>
      <c r="KU12" s="45" t="s">
        <v>9</v>
      </c>
      <c r="KV12" s="46"/>
      <c r="KW12" s="46"/>
      <c r="KX12" s="45" t="s">
        <v>4</v>
      </c>
      <c r="KY12" s="45" t="s">
        <v>5</v>
      </c>
      <c r="KZ12" s="45" t="s">
        <v>6</v>
      </c>
      <c r="LA12" s="45" t="s">
        <v>52</v>
      </c>
      <c r="LB12" s="45"/>
      <c r="LC12" s="46" t="s">
        <v>4</v>
      </c>
      <c r="LD12" s="46" t="s">
        <v>5</v>
      </c>
      <c r="LE12" s="45" t="s">
        <v>6</v>
      </c>
      <c r="LF12" s="45"/>
      <c r="LG12" s="44"/>
      <c r="LH12" s="45" t="s">
        <v>4</v>
      </c>
      <c r="LI12" s="45" t="s">
        <v>5</v>
      </c>
      <c r="LJ12" s="46" t="s">
        <v>6</v>
      </c>
      <c r="LK12" s="46"/>
      <c r="LL12" s="45"/>
      <c r="LM12" s="45" t="s">
        <v>4</v>
      </c>
      <c r="LN12" s="45" t="s">
        <v>5</v>
      </c>
      <c r="LO12" s="45" t="s">
        <v>6</v>
      </c>
      <c r="LP12" s="45"/>
      <c r="LQ12" s="46"/>
      <c r="LR12" s="46" t="s">
        <v>4</v>
      </c>
      <c r="LS12" s="45" t="s">
        <v>5</v>
      </c>
      <c r="LT12" s="45" t="s">
        <v>6</v>
      </c>
      <c r="LU12" s="45"/>
      <c r="LV12" s="45"/>
      <c r="LW12" s="45" t="s">
        <v>4</v>
      </c>
      <c r="LX12" s="46" t="s">
        <v>5</v>
      </c>
      <c r="LY12" s="46" t="s">
        <v>6</v>
      </c>
      <c r="LZ12" s="45"/>
      <c r="MA12" s="45" t="s">
        <v>24</v>
      </c>
      <c r="MB12" s="45" t="s">
        <v>4</v>
      </c>
      <c r="MC12" s="45" t="s">
        <v>5</v>
      </c>
      <c r="MD12" s="45" t="s">
        <v>6</v>
      </c>
      <c r="ME12" s="46"/>
      <c r="MF12" s="46"/>
      <c r="MG12" s="46"/>
      <c r="MH12" s="46"/>
      <c r="MI12" s="45"/>
      <c r="MJ12" s="45"/>
      <c r="MK12" s="45"/>
      <c r="ML12" s="46"/>
      <c r="MM12" s="46"/>
      <c r="MN12" s="45"/>
      <c r="MO12" s="45"/>
      <c r="MP12" s="45"/>
      <c r="MQ12" s="45"/>
      <c r="MR12" s="45"/>
      <c r="MS12" s="46"/>
      <c r="MT12" s="46"/>
      <c r="MU12" s="45" t="s">
        <v>4</v>
      </c>
      <c r="MV12" s="45" t="s">
        <v>5</v>
      </c>
      <c r="MW12" s="45" t="s">
        <v>6</v>
      </c>
      <c r="MX12" s="45"/>
      <c r="MY12" s="44"/>
      <c r="MZ12" s="46" t="s">
        <v>4</v>
      </c>
      <c r="NA12" s="46" t="s">
        <v>5</v>
      </c>
      <c r="NB12" s="45" t="s">
        <v>44</v>
      </c>
      <c r="NC12" s="45"/>
      <c r="ND12" s="45"/>
      <c r="NE12" s="45" t="s">
        <v>4</v>
      </c>
      <c r="NK12" s="65">
        <f>COUNTIFS(E12:NE12, "j",E2:NE2, $G$2)</f>
        <v>8</v>
      </c>
      <c r="NL12" s="65"/>
      <c r="NM12" s="65">
        <f>COUNTIFS(E12:NE12, "n",E2:NE2, $G$2)</f>
        <v>7</v>
      </c>
      <c r="NN12" s="65"/>
      <c r="NO12" s="65">
        <f>COUNTIFS(E12:NE12, "JS",E2:NE2, $G$2)</f>
        <v>1</v>
      </c>
      <c r="NP12" s="65"/>
      <c r="NQ12" s="65">
        <f>COUNTIFS(E12:NE12, "NS",E2:NE2, $G$2)</f>
        <v>0</v>
      </c>
      <c r="NR12" s="65"/>
      <c r="NS12" s="52"/>
      <c r="NT12" s="52"/>
      <c r="NU12" s="52"/>
      <c r="NV12" s="52"/>
      <c r="NW12" s="52"/>
      <c r="NX12" s="52"/>
      <c r="NY12" s="52"/>
      <c r="NZ12" s="52"/>
      <c r="OA12" s="52"/>
      <c r="OB12" s="52"/>
      <c r="OC12" s="52"/>
      <c r="OD12" s="52"/>
      <c r="OE12" s="52"/>
      <c r="OF12" s="52"/>
      <c r="OG12" s="52"/>
      <c r="OH12" s="52"/>
      <c r="OI12" s="52"/>
      <c r="OJ12" s="52"/>
      <c r="OK12" s="52"/>
      <c r="OL12" s="11"/>
    </row>
    <row r="13" spans="2:442" ht="16.5" thickBot="1" x14ac:dyDescent="0.3">
      <c r="C13" s="18" t="s">
        <v>131</v>
      </c>
      <c r="D13">
        <f>BILAN!L18</f>
        <v>-1</v>
      </c>
      <c r="E13" s="44" t="s">
        <v>5</v>
      </c>
      <c r="F13" s="45" t="s">
        <v>6</v>
      </c>
      <c r="G13" s="46"/>
      <c r="H13" s="46"/>
      <c r="I13" s="45"/>
      <c r="J13" s="45"/>
      <c r="K13" s="45"/>
      <c r="L13" s="45"/>
      <c r="M13" s="45"/>
      <c r="N13" s="46"/>
      <c r="O13" s="46"/>
      <c r="P13" s="45"/>
      <c r="Q13" s="45"/>
      <c r="R13" s="45"/>
      <c r="S13" s="45"/>
      <c r="T13" s="45"/>
      <c r="U13" s="46"/>
      <c r="V13" s="46"/>
      <c r="W13" s="45" t="s">
        <v>4</v>
      </c>
      <c r="X13" s="45" t="s">
        <v>5</v>
      </c>
      <c r="Y13" s="45" t="s">
        <v>6</v>
      </c>
      <c r="Z13" s="45"/>
      <c r="AA13" s="45"/>
      <c r="AB13" s="46" t="s">
        <v>4</v>
      </c>
      <c r="AC13" s="46" t="s">
        <v>5</v>
      </c>
      <c r="AD13" s="45" t="s">
        <v>6</v>
      </c>
      <c r="AE13" s="45"/>
      <c r="AF13" s="45" t="s">
        <v>24</v>
      </c>
      <c r="AG13" s="45" t="s">
        <v>4</v>
      </c>
      <c r="AH13" s="45" t="s">
        <v>5</v>
      </c>
      <c r="AI13" s="46" t="s">
        <v>6</v>
      </c>
      <c r="AJ13" s="46"/>
      <c r="AK13" s="45"/>
      <c r="AL13" s="45" t="s">
        <v>4</v>
      </c>
      <c r="AM13" s="45" t="s">
        <v>5</v>
      </c>
      <c r="AN13" s="45" t="s">
        <v>6</v>
      </c>
      <c r="AO13" s="45" t="s">
        <v>6</v>
      </c>
      <c r="AP13" s="46"/>
      <c r="AQ13" s="46" t="s">
        <v>4</v>
      </c>
      <c r="AR13" s="45" t="s">
        <v>5</v>
      </c>
      <c r="AS13" s="45" t="s">
        <v>6</v>
      </c>
      <c r="AT13" s="45"/>
      <c r="AU13" s="45" t="s">
        <v>24</v>
      </c>
      <c r="AV13" s="45" t="s">
        <v>4</v>
      </c>
      <c r="AW13" s="46" t="s">
        <v>5</v>
      </c>
      <c r="AX13" s="46" t="s">
        <v>6</v>
      </c>
      <c r="AY13" s="45" t="s">
        <v>30</v>
      </c>
      <c r="AZ13" s="45" t="s">
        <v>30</v>
      </c>
      <c r="BA13" s="45" t="s">
        <v>30</v>
      </c>
      <c r="BB13" s="45" t="s">
        <v>30</v>
      </c>
      <c r="BC13" s="45" t="s">
        <v>30</v>
      </c>
      <c r="BD13" s="45" t="s">
        <v>30</v>
      </c>
      <c r="BE13" s="45" t="s">
        <v>30</v>
      </c>
      <c r="BF13" s="45"/>
      <c r="BG13" s="45"/>
      <c r="BH13" s="45"/>
      <c r="BI13" s="45"/>
      <c r="BJ13" s="45"/>
      <c r="BK13" s="46"/>
      <c r="BL13" s="46"/>
      <c r="BM13" s="45"/>
      <c r="BN13" s="45" t="s">
        <v>24</v>
      </c>
      <c r="BO13" s="45"/>
      <c r="BP13" s="45" t="s">
        <v>24</v>
      </c>
      <c r="BQ13" s="45"/>
      <c r="BR13" s="46"/>
      <c r="BS13" s="46"/>
      <c r="BT13" s="45" t="s">
        <v>4</v>
      </c>
      <c r="BU13" s="45" t="s">
        <v>5</v>
      </c>
      <c r="BV13" s="45" t="s">
        <v>6</v>
      </c>
      <c r="BW13" s="45"/>
      <c r="BX13" s="45"/>
      <c r="BY13" s="46" t="s">
        <v>4</v>
      </c>
      <c r="BZ13" s="46" t="s">
        <v>5</v>
      </c>
      <c r="CA13" s="45" t="s">
        <v>6</v>
      </c>
      <c r="CB13" s="45"/>
      <c r="CC13" s="45" t="s">
        <v>24</v>
      </c>
      <c r="CD13" s="45" t="s">
        <v>4</v>
      </c>
      <c r="CE13" s="45" t="s">
        <v>5</v>
      </c>
      <c r="CF13" s="46" t="s">
        <v>6</v>
      </c>
      <c r="CG13" s="46"/>
      <c r="CH13" s="45" t="s">
        <v>24</v>
      </c>
      <c r="CI13" s="45" t="s">
        <v>4</v>
      </c>
      <c r="CJ13" s="45" t="s">
        <v>5</v>
      </c>
      <c r="CK13" s="45" t="s">
        <v>6</v>
      </c>
      <c r="CL13" s="45"/>
      <c r="CM13" s="46"/>
      <c r="CN13" s="46" t="s">
        <v>4</v>
      </c>
      <c r="CO13" s="45" t="s">
        <v>5</v>
      </c>
      <c r="CP13" s="45" t="s">
        <v>6</v>
      </c>
      <c r="CQ13" s="45"/>
      <c r="CR13" s="45" t="s">
        <v>24</v>
      </c>
      <c r="CS13" s="45" t="s">
        <v>4</v>
      </c>
      <c r="CT13" s="46" t="s">
        <v>5</v>
      </c>
      <c r="CU13" s="46" t="s">
        <v>6</v>
      </c>
      <c r="CV13" s="44"/>
      <c r="CW13" s="45" t="s">
        <v>24</v>
      </c>
      <c r="CX13" s="45" t="s">
        <v>4</v>
      </c>
      <c r="CY13" s="45" t="s">
        <v>5</v>
      </c>
      <c r="CZ13" s="45" t="s">
        <v>6</v>
      </c>
      <c r="DA13" s="46"/>
      <c r="DB13" s="46"/>
      <c r="DC13" s="45"/>
      <c r="DD13" s="45"/>
      <c r="DE13" s="45"/>
      <c r="DF13" s="45"/>
      <c r="DG13" s="45"/>
      <c r="DH13" s="46"/>
      <c r="DI13" s="46"/>
      <c r="DJ13" s="45"/>
      <c r="DK13" s="45"/>
      <c r="DL13" s="45"/>
      <c r="DM13" s="45"/>
      <c r="DN13" s="45"/>
      <c r="DO13" s="46"/>
      <c r="DP13" s="46"/>
      <c r="DQ13" s="45" t="s">
        <v>4</v>
      </c>
      <c r="DR13" s="45" t="s">
        <v>5</v>
      </c>
      <c r="DS13" s="45" t="s">
        <v>6</v>
      </c>
      <c r="DT13" s="45"/>
      <c r="DU13" s="44"/>
      <c r="DV13" s="46" t="s">
        <v>4</v>
      </c>
      <c r="DW13" s="46" t="s">
        <v>5</v>
      </c>
      <c r="DX13" s="45" t="s">
        <v>6</v>
      </c>
      <c r="DY13" s="45"/>
      <c r="DZ13" s="45"/>
      <c r="EA13" s="45" t="s">
        <v>4</v>
      </c>
      <c r="EB13" s="44" t="s">
        <v>5</v>
      </c>
      <c r="EC13" s="46" t="s">
        <v>6</v>
      </c>
      <c r="ED13" s="46"/>
      <c r="EE13" s="45" t="s">
        <v>24</v>
      </c>
      <c r="EF13" s="45" t="s">
        <v>4</v>
      </c>
      <c r="EG13" s="45" t="s">
        <v>5</v>
      </c>
      <c r="EH13" s="44" t="s">
        <v>6</v>
      </c>
      <c r="EI13" s="45"/>
      <c r="EJ13" s="46"/>
      <c r="EK13" s="46" t="s">
        <v>4</v>
      </c>
      <c r="EL13" s="45" t="s">
        <v>5</v>
      </c>
      <c r="EM13" s="45" t="s">
        <v>6</v>
      </c>
      <c r="EN13" s="45"/>
      <c r="EO13" s="45" t="s">
        <v>24</v>
      </c>
      <c r="EP13" s="45" t="s">
        <v>4</v>
      </c>
      <c r="EQ13" s="46" t="s">
        <v>5</v>
      </c>
      <c r="ER13" s="46" t="s">
        <v>6</v>
      </c>
      <c r="ES13" s="44"/>
      <c r="ET13" s="45"/>
      <c r="EU13" s="45" t="s">
        <v>4</v>
      </c>
      <c r="EV13" s="45" t="s">
        <v>5</v>
      </c>
      <c r="EW13" s="45" t="s">
        <v>6</v>
      </c>
      <c r="EX13" s="46"/>
      <c r="EY13" s="46"/>
      <c r="EZ13" s="45"/>
      <c r="FA13" s="45"/>
      <c r="FB13" s="45"/>
      <c r="FC13" s="45"/>
      <c r="FD13" s="45"/>
      <c r="FE13" s="46"/>
      <c r="FF13" s="46"/>
      <c r="FG13" s="45"/>
      <c r="FH13" s="45"/>
      <c r="FI13" s="45"/>
      <c r="FJ13" s="45"/>
      <c r="FK13" s="45"/>
      <c r="FL13" s="46"/>
      <c r="FM13" s="46"/>
      <c r="FN13" s="45" t="s">
        <v>4</v>
      </c>
      <c r="FO13" s="45" t="s">
        <v>5</v>
      </c>
      <c r="FP13" s="45" t="s">
        <v>6</v>
      </c>
      <c r="FQ13" s="45"/>
      <c r="FR13" s="45"/>
      <c r="FS13" s="46" t="s">
        <v>4</v>
      </c>
      <c r="FT13" s="46" t="s">
        <v>5</v>
      </c>
      <c r="FU13" s="45" t="s">
        <v>6</v>
      </c>
      <c r="FV13" s="45"/>
      <c r="FW13" s="45" t="s">
        <v>24</v>
      </c>
      <c r="FX13" s="45" t="s">
        <v>4</v>
      </c>
      <c r="FY13" s="45" t="s">
        <v>5</v>
      </c>
      <c r="FZ13" s="46" t="s">
        <v>6</v>
      </c>
      <c r="GA13" s="46"/>
      <c r="GB13" s="45"/>
      <c r="GC13" s="45" t="s">
        <v>4</v>
      </c>
      <c r="GD13" s="45" t="s">
        <v>5</v>
      </c>
      <c r="GE13" s="45" t="s">
        <v>5</v>
      </c>
      <c r="GF13" s="45"/>
      <c r="GG13" s="46"/>
      <c r="GH13" s="46" t="s">
        <v>4</v>
      </c>
      <c r="GI13" s="45" t="s">
        <v>5</v>
      </c>
      <c r="GJ13" s="45" t="s">
        <v>6</v>
      </c>
      <c r="GK13" s="45"/>
      <c r="GL13" s="45"/>
      <c r="GM13" s="45" t="s">
        <v>4</v>
      </c>
      <c r="GN13" s="46" t="s">
        <v>5</v>
      </c>
      <c r="GO13" s="46" t="s">
        <v>6</v>
      </c>
      <c r="GP13" s="45" t="s">
        <v>9</v>
      </c>
      <c r="GQ13" s="44"/>
      <c r="GR13" s="45" t="s">
        <v>9</v>
      </c>
      <c r="GS13" s="45" t="s">
        <v>9</v>
      </c>
      <c r="GT13" s="45" t="s">
        <v>9</v>
      </c>
      <c r="GU13" s="46"/>
      <c r="GV13" s="46"/>
      <c r="GW13" s="45" t="s">
        <v>9</v>
      </c>
      <c r="GX13" s="45" t="s">
        <v>9</v>
      </c>
      <c r="GY13" s="45" t="s">
        <v>9</v>
      </c>
      <c r="GZ13" s="45" t="s">
        <v>9</v>
      </c>
      <c r="HA13" s="45" t="s">
        <v>9</v>
      </c>
      <c r="HB13" s="46"/>
      <c r="HC13" s="46"/>
      <c r="HD13" s="45" t="s">
        <v>9</v>
      </c>
      <c r="HE13" s="45" t="s">
        <v>9</v>
      </c>
      <c r="HF13" s="45" t="s">
        <v>9</v>
      </c>
      <c r="HG13" s="45" t="s">
        <v>9</v>
      </c>
      <c r="HH13" s="45" t="s">
        <v>9</v>
      </c>
      <c r="HI13" s="46"/>
      <c r="HJ13" s="46"/>
      <c r="HK13" s="45" t="s">
        <v>4</v>
      </c>
      <c r="HL13" s="45" t="s">
        <v>5</v>
      </c>
      <c r="HM13" s="45"/>
      <c r="HN13" s="45"/>
      <c r="HO13" s="45"/>
      <c r="HP13" s="46" t="s">
        <v>4</v>
      </c>
      <c r="HQ13" s="46" t="s">
        <v>5</v>
      </c>
      <c r="HR13" s="45" t="s">
        <v>6</v>
      </c>
      <c r="HS13" s="45"/>
      <c r="HT13" s="45" t="s">
        <v>4</v>
      </c>
      <c r="HU13" s="45" t="s">
        <v>4</v>
      </c>
      <c r="HV13" s="45" t="s">
        <v>5</v>
      </c>
      <c r="HW13" s="46" t="s">
        <v>6</v>
      </c>
      <c r="HX13" s="46"/>
      <c r="HY13" s="45" t="s">
        <v>4</v>
      </c>
      <c r="HZ13" s="45" t="s">
        <v>4</v>
      </c>
      <c r="IA13" s="45" t="s">
        <v>5</v>
      </c>
      <c r="IB13" s="45" t="s">
        <v>6</v>
      </c>
      <c r="IC13" s="45"/>
      <c r="ID13" s="46"/>
      <c r="IE13" s="46" t="s">
        <v>4</v>
      </c>
      <c r="IF13" s="45" t="s">
        <v>5</v>
      </c>
      <c r="IG13" s="45" t="s">
        <v>5</v>
      </c>
      <c r="IH13" s="45"/>
      <c r="II13" s="45"/>
      <c r="IJ13" s="45" t="s">
        <v>4</v>
      </c>
      <c r="IK13" s="46" t="s">
        <v>5</v>
      </c>
      <c r="IL13" s="46" t="s">
        <v>6</v>
      </c>
      <c r="IM13" s="45"/>
      <c r="IN13" s="45"/>
      <c r="IO13" s="45" t="s">
        <v>4</v>
      </c>
      <c r="IP13" s="45" t="s">
        <v>5</v>
      </c>
      <c r="IQ13" s="45" t="s">
        <v>6</v>
      </c>
      <c r="IR13" s="46"/>
      <c r="IS13" s="46"/>
      <c r="IT13" s="45"/>
      <c r="IU13" s="45"/>
      <c r="IV13" s="45"/>
      <c r="IW13" s="45"/>
      <c r="IX13" s="45"/>
      <c r="IY13" s="46"/>
      <c r="IZ13" s="46"/>
      <c r="JA13" s="45"/>
      <c r="JB13" s="45"/>
      <c r="JC13" s="45"/>
      <c r="JD13" s="45"/>
      <c r="JE13" s="45"/>
      <c r="JF13" s="46"/>
      <c r="JG13" s="46"/>
      <c r="JH13" s="45" t="s">
        <v>4</v>
      </c>
      <c r="JI13" s="45" t="s">
        <v>5</v>
      </c>
      <c r="JJ13" s="45" t="s">
        <v>6</v>
      </c>
      <c r="JK13" s="45"/>
      <c r="JL13" s="45"/>
      <c r="JM13" s="46" t="s">
        <v>4</v>
      </c>
      <c r="JN13" s="46" t="s">
        <v>5</v>
      </c>
      <c r="JO13" s="45" t="s">
        <v>6</v>
      </c>
      <c r="JP13" s="45"/>
      <c r="JQ13" s="45" t="s">
        <v>24</v>
      </c>
      <c r="JR13" s="45" t="s">
        <v>4</v>
      </c>
      <c r="JS13" s="45" t="s">
        <v>5</v>
      </c>
      <c r="JT13" s="46" t="s">
        <v>6</v>
      </c>
      <c r="JU13" s="46" t="s">
        <v>7</v>
      </c>
      <c r="JV13" s="45"/>
      <c r="JW13" s="45" t="s">
        <v>4</v>
      </c>
      <c r="JX13" s="45" t="s">
        <v>5</v>
      </c>
      <c r="JY13" s="45" t="s">
        <v>6</v>
      </c>
      <c r="JZ13" s="45" t="s">
        <v>24</v>
      </c>
      <c r="KA13" s="46"/>
      <c r="KB13" s="46" t="s">
        <v>4</v>
      </c>
      <c r="KC13" s="45" t="s">
        <v>5</v>
      </c>
      <c r="KD13" s="45" t="s">
        <v>6</v>
      </c>
      <c r="KE13" s="45"/>
      <c r="KF13" s="45" t="s">
        <v>24</v>
      </c>
      <c r="KG13" s="45" t="s">
        <v>4</v>
      </c>
      <c r="KH13" s="46" t="s">
        <v>5</v>
      </c>
      <c r="KI13" s="46" t="s">
        <v>6</v>
      </c>
      <c r="KJ13" s="45"/>
      <c r="KK13" s="45"/>
      <c r="KL13" s="45" t="s">
        <v>4</v>
      </c>
      <c r="KM13" s="45" t="s">
        <v>5</v>
      </c>
      <c r="KN13" s="45" t="s">
        <v>6</v>
      </c>
      <c r="KO13" s="46"/>
      <c r="KP13" s="46"/>
      <c r="KQ13" s="45" t="s">
        <v>9</v>
      </c>
      <c r="KR13" s="45" t="s">
        <v>9</v>
      </c>
      <c r="KS13" s="45" t="s">
        <v>9</v>
      </c>
      <c r="KT13" s="45" t="s">
        <v>9</v>
      </c>
      <c r="KU13" s="45" t="s">
        <v>9</v>
      </c>
      <c r="KV13" s="46"/>
      <c r="KW13" s="46"/>
      <c r="KX13" s="45" t="s">
        <v>9</v>
      </c>
      <c r="KY13" s="45" t="s">
        <v>9</v>
      </c>
      <c r="KZ13" s="45" t="s">
        <v>9</v>
      </c>
      <c r="LA13" s="45" t="s">
        <v>9</v>
      </c>
      <c r="LB13" s="45" t="s">
        <v>9</v>
      </c>
      <c r="LC13" s="46"/>
      <c r="LD13" s="46"/>
      <c r="LE13" s="45" t="s">
        <v>4</v>
      </c>
      <c r="LF13" s="45" t="s">
        <v>5</v>
      </c>
      <c r="LG13" s="44" t="s">
        <v>6</v>
      </c>
      <c r="LH13" s="45"/>
      <c r="LI13" s="45"/>
      <c r="LJ13" s="46" t="s">
        <v>4</v>
      </c>
      <c r="LK13" s="46" t="s">
        <v>5</v>
      </c>
      <c r="LL13" s="45" t="s">
        <v>6</v>
      </c>
      <c r="LM13" s="45" t="s">
        <v>52</v>
      </c>
      <c r="LN13" s="45" t="s">
        <v>24</v>
      </c>
      <c r="LO13" s="45" t="s">
        <v>4</v>
      </c>
      <c r="LP13" s="45" t="s">
        <v>5</v>
      </c>
      <c r="LQ13" s="46" t="s">
        <v>6</v>
      </c>
      <c r="LR13" s="46"/>
      <c r="LS13" s="45"/>
      <c r="LT13" s="45" t="s">
        <v>4</v>
      </c>
      <c r="LU13" s="45" t="s">
        <v>5</v>
      </c>
      <c r="LV13" s="45" t="s">
        <v>6</v>
      </c>
      <c r="LW13" s="45" t="s">
        <v>24</v>
      </c>
      <c r="LX13" s="46"/>
      <c r="LY13" s="46" t="s">
        <v>4</v>
      </c>
      <c r="LZ13" s="45" t="s">
        <v>5</v>
      </c>
      <c r="MA13" s="45" t="s">
        <v>6</v>
      </c>
      <c r="MB13" s="45"/>
      <c r="MC13" s="45"/>
      <c r="MD13" s="45" t="s">
        <v>4</v>
      </c>
      <c r="ME13" s="46" t="s">
        <v>5</v>
      </c>
      <c r="MF13" s="46" t="s">
        <v>6</v>
      </c>
      <c r="MG13" s="45"/>
      <c r="MH13" s="45" t="s">
        <v>24</v>
      </c>
      <c r="MI13" s="45" t="s">
        <v>4</v>
      </c>
      <c r="MJ13" s="45" t="s">
        <v>5</v>
      </c>
      <c r="MK13" s="45" t="s">
        <v>6</v>
      </c>
      <c r="ML13" s="46"/>
      <c r="MM13" s="46"/>
      <c r="MN13" s="45"/>
      <c r="MO13" s="45"/>
      <c r="MP13" s="45"/>
      <c r="MQ13" s="45"/>
      <c r="MR13" s="45"/>
      <c r="MS13" s="46"/>
      <c r="MT13" s="46"/>
      <c r="MU13" s="45"/>
      <c r="MV13" s="45"/>
      <c r="MW13" s="45"/>
      <c r="MX13" s="45"/>
      <c r="MY13" s="44"/>
      <c r="MZ13" s="46"/>
      <c r="NA13" s="46"/>
      <c r="NB13" s="45" t="s">
        <v>4</v>
      </c>
      <c r="NC13" s="45" t="s">
        <v>5</v>
      </c>
      <c r="ND13" s="45" t="s">
        <v>6</v>
      </c>
      <c r="NE13" s="45"/>
      <c r="NK13" s="65">
        <f>COUNTIFS(E13:NE13, "j",E2:NE2, $G$2)</f>
        <v>7</v>
      </c>
      <c r="NL13" s="65"/>
      <c r="NM13" s="65">
        <f>COUNTIFS(E13:NE13, "n",E2:NE2, $G$2)</f>
        <v>7</v>
      </c>
      <c r="NN13" s="65"/>
      <c r="NO13" s="65">
        <f>COUNTIFS(E13:NE13, "JS",E2:NE2, $G$2)</f>
        <v>0</v>
      </c>
      <c r="NP13" s="65"/>
      <c r="NQ13" s="65">
        <f>COUNTIFS(E13:NE13, "NS",$E$2:$NE$2, $G$2)</f>
        <v>0</v>
      </c>
      <c r="NR13" s="65"/>
      <c r="NS13" s="52"/>
      <c r="NT13" s="52"/>
      <c r="NU13" s="52"/>
      <c r="NV13" s="52"/>
      <c r="NW13" s="52"/>
      <c r="NX13" s="52"/>
      <c r="NY13" s="52"/>
      <c r="NZ13" s="52"/>
      <c r="OA13" s="52"/>
      <c r="OB13" s="52"/>
      <c r="OC13" s="52"/>
      <c r="OD13" s="52"/>
      <c r="OE13" s="52"/>
      <c r="OF13" s="52"/>
      <c r="OG13" s="52"/>
      <c r="OH13" s="52"/>
      <c r="OI13" s="52"/>
      <c r="OJ13" s="52"/>
      <c r="OK13" s="52"/>
      <c r="OL13" s="11"/>
    </row>
    <row r="14" spans="2:442" ht="16.5" thickBot="1" x14ac:dyDescent="0.3">
      <c r="C14" s="18" t="s">
        <v>132</v>
      </c>
      <c r="D14">
        <f>BILAN!L19</f>
        <v>0</v>
      </c>
      <c r="E14" s="44" t="s">
        <v>5</v>
      </c>
      <c r="F14" s="45" t="s">
        <v>6</v>
      </c>
      <c r="G14" s="46"/>
      <c r="H14" s="46"/>
      <c r="I14" s="45"/>
      <c r="J14" s="45"/>
      <c r="K14" s="45"/>
      <c r="L14" s="45"/>
      <c r="M14" s="45"/>
      <c r="N14" s="46"/>
      <c r="O14" s="46"/>
      <c r="P14" s="45"/>
      <c r="Q14" s="45"/>
      <c r="R14" s="45"/>
      <c r="S14" s="45"/>
      <c r="T14" s="45"/>
      <c r="U14" s="46"/>
      <c r="V14" s="46"/>
      <c r="W14" s="45" t="s">
        <v>4</v>
      </c>
      <c r="X14" s="45" t="s">
        <v>5</v>
      </c>
      <c r="Y14" s="45" t="s">
        <v>6</v>
      </c>
      <c r="Z14" s="45"/>
      <c r="AA14" s="45"/>
      <c r="AB14" s="46" t="s">
        <v>4</v>
      </c>
      <c r="AC14" s="46" t="s">
        <v>5</v>
      </c>
      <c r="AD14" s="45" t="s">
        <v>6</v>
      </c>
      <c r="AE14" s="45"/>
      <c r="AF14" s="45" t="s">
        <v>24</v>
      </c>
      <c r="AG14" s="45" t="s">
        <v>4</v>
      </c>
      <c r="AH14" s="45" t="s">
        <v>5</v>
      </c>
      <c r="AI14" s="46" t="s">
        <v>6</v>
      </c>
      <c r="AJ14" s="46"/>
      <c r="AK14" s="45"/>
      <c r="AL14" s="45" t="s">
        <v>4</v>
      </c>
      <c r="AM14" s="45" t="s">
        <v>5</v>
      </c>
      <c r="AN14" s="45" t="s">
        <v>6</v>
      </c>
      <c r="AO14" s="45" t="s">
        <v>6</v>
      </c>
      <c r="AP14" s="46"/>
      <c r="AQ14" s="46" t="s">
        <v>4</v>
      </c>
      <c r="AR14" s="45" t="s">
        <v>5</v>
      </c>
      <c r="AS14" s="45" t="s">
        <v>6</v>
      </c>
      <c r="AT14" s="45"/>
      <c r="AU14" s="45" t="s">
        <v>24</v>
      </c>
      <c r="AV14" s="45" t="s">
        <v>4</v>
      </c>
      <c r="AW14" s="46" t="s">
        <v>5</v>
      </c>
      <c r="AX14" s="46" t="s">
        <v>6</v>
      </c>
      <c r="AY14" s="45"/>
      <c r="AZ14" s="45"/>
      <c r="BA14" s="45" t="s">
        <v>4</v>
      </c>
      <c r="BB14" s="45" t="s">
        <v>5</v>
      </c>
      <c r="BC14" s="45" t="s">
        <v>6</v>
      </c>
      <c r="BD14" s="46"/>
      <c r="BE14" s="46"/>
      <c r="BF14" s="45" t="s">
        <v>24</v>
      </c>
      <c r="BG14" s="45" t="s">
        <v>24</v>
      </c>
      <c r="BH14" s="45" t="s">
        <v>24</v>
      </c>
      <c r="BI14" s="45"/>
      <c r="BJ14" s="45"/>
      <c r="BK14" s="46"/>
      <c r="BL14" s="46"/>
      <c r="BM14" s="45"/>
      <c r="BN14" s="45" t="s">
        <v>24</v>
      </c>
      <c r="BO14" s="45"/>
      <c r="BP14" s="45" t="s">
        <v>24</v>
      </c>
      <c r="BQ14" s="45"/>
      <c r="BR14" s="46"/>
      <c r="BS14" s="46"/>
      <c r="BT14" s="45" t="s">
        <v>4</v>
      </c>
      <c r="BU14" s="45" t="s">
        <v>5</v>
      </c>
      <c r="BV14" s="45" t="s">
        <v>6</v>
      </c>
      <c r="BW14" s="45"/>
      <c r="BX14" s="45"/>
      <c r="BY14" s="46" t="s">
        <v>4</v>
      </c>
      <c r="BZ14" s="46" t="s">
        <v>5</v>
      </c>
      <c r="CA14" s="45" t="s">
        <v>6</v>
      </c>
      <c r="CB14" s="45"/>
      <c r="CC14" s="45" t="s">
        <v>24</v>
      </c>
      <c r="CD14" s="45" t="s">
        <v>4</v>
      </c>
      <c r="CE14" s="45" t="s">
        <v>5</v>
      </c>
      <c r="CF14" s="46" t="s">
        <v>6</v>
      </c>
      <c r="CG14" s="46"/>
      <c r="CH14" s="45" t="s">
        <v>24</v>
      </c>
      <c r="CI14" s="45" t="s">
        <v>4</v>
      </c>
      <c r="CJ14" s="45" t="s">
        <v>5</v>
      </c>
      <c r="CK14" s="45" t="s">
        <v>6</v>
      </c>
      <c r="CL14" s="45"/>
      <c r="CM14" s="46"/>
      <c r="CN14" s="46" t="s">
        <v>4</v>
      </c>
      <c r="CO14" s="45" t="s">
        <v>5</v>
      </c>
      <c r="CP14" s="45" t="s">
        <v>6</v>
      </c>
      <c r="CQ14" s="45"/>
      <c r="CR14" s="45" t="s">
        <v>24</v>
      </c>
      <c r="CS14" s="45" t="s">
        <v>4</v>
      </c>
      <c r="CT14" s="46" t="s">
        <v>5</v>
      </c>
      <c r="CU14" s="46" t="s">
        <v>6</v>
      </c>
      <c r="CV14" s="44"/>
      <c r="CW14" s="45" t="s">
        <v>24</v>
      </c>
      <c r="CX14" s="45" t="s">
        <v>4</v>
      </c>
      <c r="CY14" s="45" t="s">
        <v>5</v>
      </c>
      <c r="CZ14" s="45" t="s">
        <v>6</v>
      </c>
      <c r="DA14" s="46"/>
      <c r="DB14" s="46"/>
      <c r="DC14" s="45"/>
      <c r="DD14" s="45"/>
      <c r="DE14" s="45"/>
      <c r="DF14" s="45"/>
      <c r="DG14" s="45"/>
      <c r="DH14" s="46"/>
      <c r="DI14" s="46"/>
      <c r="DJ14" s="45"/>
      <c r="DK14" s="45" t="s">
        <v>29</v>
      </c>
      <c r="DL14" s="45"/>
      <c r="DM14" s="45"/>
      <c r="DN14" s="45"/>
      <c r="DO14" s="46"/>
      <c r="DP14" s="46"/>
      <c r="DQ14" s="45" t="s">
        <v>4</v>
      </c>
      <c r="DR14" s="45" t="s">
        <v>5</v>
      </c>
      <c r="DS14" s="45" t="s">
        <v>6</v>
      </c>
      <c r="DT14" s="45"/>
      <c r="DU14" s="44"/>
      <c r="DV14" s="46" t="s">
        <v>4</v>
      </c>
      <c r="DW14" s="46" t="s">
        <v>5</v>
      </c>
      <c r="DX14" s="45" t="s">
        <v>6</v>
      </c>
      <c r="DY14" s="45"/>
      <c r="DZ14" s="45"/>
      <c r="EA14" s="45" t="s">
        <v>4</v>
      </c>
      <c r="EB14" s="44" t="s">
        <v>5</v>
      </c>
      <c r="EC14" s="46" t="s">
        <v>6</v>
      </c>
      <c r="ED14" s="46"/>
      <c r="EE14" s="45" t="s">
        <v>24</v>
      </c>
      <c r="EF14" s="45" t="s">
        <v>4</v>
      </c>
      <c r="EG14" s="45" t="s">
        <v>5</v>
      </c>
      <c r="EH14" s="44" t="s">
        <v>6</v>
      </c>
      <c r="EI14" s="45"/>
      <c r="EJ14" s="46"/>
      <c r="EK14" s="46" t="s">
        <v>4</v>
      </c>
      <c r="EL14" s="45" t="s">
        <v>5</v>
      </c>
      <c r="EM14" s="45" t="s">
        <v>6</v>
      </c>
      <c r="EN14" s="45"/>
      <c r="EO14" s="45" t="s">
        <v>24</v>
      </c>
      <c r="EP14" s="45" t="s">
        <v>4</v>
      </c>
      <c r="EQ14" s="46" t="s">
        <v>5</v>
      </c>
      <c r="ER14" s="46" t="s">
        <v>6</v>
      </c>
      <c r="ES14" s="44"/>
      <c r="ET14" s="45"/>
      <c r="EU14" s="45" t="s">
        <v>4</v>
      </c>
      <c r="EV14" s="45" t="s">
        <v>5</v>
      </c>
      <c r="EW14" s="45" t="s">
        <v>6</v>
      </c>
      <c r="EX14" s="46"/>
      <c r="EY14" s="46"/>
      <c r="EZ14" s="45"/>
      <c r="FA14" s="45"/>
      <c r="FB14" s="45"/>
      <c r="FC14" s="45"/>
      <c r="FD14" s="45"/>
      <c r="FE14" s="46"/>
      <c r="FF14" s="46"/>
      <c r="FG14" s="45"/>
      <c r="FH14" s="45" t="s">
        <v>29</v>
      </c>
      <c r="FI14" s="45"/>
      <c r="FJ14" s="45"/>
      <c r="FK14" s="45"/>
      <c r="FL14" s="46"/>
      <c r="FM14" s="46"/>
      <c r="FN14" s="45" t="s">
        <v>4</v>
      </c>
      <c r="FO14" s="45" t="s">
        <v>5</v>
      </c>
      <c r="FP14" s="45" t="s">
        <v>6</v>
      </c>
      <c r="FQ14" s="45"/>
      <c r="FR14" s="45"/>
      <c r="FS14" s="46" t="s">
        <v>4</v>
      </c>
      <c r="FT14" s="46" t="s">
        <v>5</v>
      </c>
      <c r="FU14" s="45" t="s">
        <v>6</v>
      </c>
      <c r="FV14" s="45"/>
      <c r="FW14" s="45" t="s">
        <v>24</v>
      </c>
      <c r="FX14" s="45" t="s">
        <v>4</v>
      </c>
      <c r="FY14" s="45" t="s">
        <v>5</v>
      </c>
      <c r="FZ14" s="46" t="s">
        <v>6</v>
      </c>
      <c r="GA14" s="46"/>
      <c r="GB14" s="45"/>
      <c r="GC14" s="45" t="s">
        <v>4</v>
      </c>
      <c r="GD14" s="45" t="s">
        <v>5</v>
      </c>
      <c r="GE14" s="45" t="s">
        <v>5</v>
      </c>
      <c r="GF14" s="45"/>
      <c r="GG14" s="46"/>
      <c r="GH14" s="46" t="s">
        <v>4</v>
      </c>
      <c r="GI14" s="45" t="s">
        <v>5</v>
      </c>
      <c r="GJ14" s="45" t="s">
        <v>6</v>
      </c>
      <c r="GK14" s="45"/>
      <c r="GL14" s="45"/>
      <c r="GM14" s="45" t="s">
        <v>4</v>
      </c>
      <c r="GN14" s="46" t="s">
        <v>5</v>
      </c>
      <c r="GO14" s="46" t="s">
        <v>6</v>
      </c>
      <c r="GP14" s="45" t="s">
        <v>9</v>
      </c>
      <c r="GQ14" s="44"/>
      <c r="GR14" s="45" t="s">
        <v>9</v>
      </c>
      <c r="GS14" s="45" t="s">
        <v>9</v>
      </c>
      <c r="GT14" s="45" t="s">
        <v>9</v>
      </c>
      <c r="GU14" s="46"/>
      <c r="GV14" s="46"/>
      <c r="GW14" s="45" t="s">
        <v>9</v>
      </c>
      <c r="GX14" s="45" t="s">
        <v>9</v>
      </c>
      <c r="GY14" s="45" t="s">
        <v>9</v>
      </c>
      <c r="GZ14" s="45" t="s">
        <v>9</v>
      </c>
      <c r="HA14" s="45" t="s">
        <v>9</v>
      </c>
      <c r="HB14" s="46"/>
      <c r="HC14" s="46"/>
      <c r="HD14" s="45" t="s">
        <v>9</v>
      </c>
      <c r="HE14" s="45" t="s">
        <v>9</v>
      </c>
      <c r="HF14" s="45" t="s">
        <v>9</v>
      </c>
      <c r="HG14" s="45" t="s">
        <v>9</v>
      </c>
      <c r="HH14" s="45" t="s">
        <v>9</v>
      </c>
      <c r="HI14" s="46"/>
      <c r="HJ14" s="46"/>
      <c r="HK14" s="45" t="s">
        <v>4</v>
      </c>
      <c r="HL14" s="45" t="s">
        <v>5</v>
      </c>
      <c r="HM14" s="45" t="s">
        <v>6</v>
      </c>
      <c r="HN14" s="45"/>
      <c r="HO14" s="45"/>
      <c r="HP14" s="46" t="s">
        <v>4</v>
      </c>
      <c r="HQ14" s="46" t="s">
        <v>5</v>
      </c>
      <c r="HR14" s="45" t="s">
        <v>6</v>
      </c>
      <c r="HS14" s="45"/>
      <c r="HT14" s="45" t="s">
        <v>4</v>
      </c>
      <c r="HU14" s="45" t="s">
        <v>4</v>
      </c>
      <c r="HV14" s="45" t="s">
        <v>5</v>
      </c>
      <c r="HW14" s="46" t="s">
        <v>6</v>
      </c>
      <c r="HX14" s="46"/>
      <c r="HY14" s="45" t="s">
        <v>4</v>
      </c>
      <c r="HZ14" s="45" t="s">
        <v>4</v>
      </c>
      <c r="IA14" s="45" t="s">
        <v>5</v>
      </c>
      <c r="IB14" s="45" t="s">
        <v>6</v>
      </c>
      <c r="IC14" s="45"/>
      <c r="ID14" s="46"/>
      <c r="IE14" s="46" t="s">
        <v>4</v>
      </c>
      <c r="IF14" s="45" t="s">
        <v>5</v>
      </c>
      <c r="IG14" s="45" t="s">
        <v>5</v>
      </c>
      <c r="IH14" s="45"/>
      <c r="II14" s="45"/>
      <c r="IJ14" s="45" t="s">
        <v>4</v>
      </c>
      <c r="IK14" s="46" t="s">
        <v>5</v>
      </c>
      <c r="IL14" s="46" t="s">
        <v>6</v>
      </c>
      <c r="IM14" s="45"/>
      <c r="IN14" s="45"/>
      <c r="IO14" s="45" t="s">
        <v>4</v>
      </c>
      <c r="IP14" s="45" t="s">
        <v>5</v>
      </c>
      <c r="IQ14" s="45" t="s">
        <v>6</v>
      </c>
      <c r="IR14" s="46"/>
      <c r="IS14" s="46"/>
      <c r="IT14" s="45"/>
      <c r="IU14" s="45"/>
      <c r="IV14" s="45"/>
      <c r="IW14" s="45"/>
      <c r="IX14" s="45"/>
      <c r="IY14" s="46"/>
      <c r="IZ14" s="46"/>
      <c r="JA14" s="45" t="s">
        <v>9</v>
      </c>
      <c r="JB14" s="45" t="s">
        <v>9</v>
      </c>
      <c r="JC14" s="45" t="s">
        <v>9</v>
      </c>
      <c r="JD14" s="45" t="s">
        <v>9</v>
      </c>
      <c r="JE14" s="45" t="s">
        <v>9</v>
      </c>
      <c r="JF14" s="46"/>
      <c r="JG14" s="46"/>
      <c r="JH14" s="45" t="s">
        <v>4</v>
      </c>
      <c r="JI14" s="45" t="s">
        <v>5</v>
      </c>
      <c r="JJ14" s="45" t="s">
        <v>6</v>
      </c>
      <c r="JK14" s="45"/>
      <c r="JL14" s="45"/>
      <c r="JM14" s="46" t="s">
        <v>4</v>
      </c>
      <c r="JN14" s="46" t="s">
        <v>5</v>
      </c>
      <c r="JO14" s="45" t="s">
        <v>6</v>
      </c>
      <c r="JP14" s="45"/>
      <c r="JQ14" s="45" t="s">
        <v>24</v>
      </c>
      <c r="JR14" s="45" t="s">
        <v>4</v>
      </c>
      <c r="JS14" s="45" t="s">
        <v>5</v>
      </c>
      <c r="JT14" s="46" t="s">
        <v>6</v>
      </c>
      <c r="JU14" s="46"/>
      <c r="JV14" s="45"/>
      <c r="JW14" s="45" t="s">
        <v>4</v>
      </c>
      <c r="JX14" s="45" t="s">
        <v>5</v>
      </c>
      <c r="JY14" s="45" t="s">
        <v>6</v>
      </c>
      <c r="JZ14" s="45" t="s">
        <v>24</v>
      </c>
      <c r="KA14" s="46"/>
      <c r="KB14" s="46" t="s">
        <v>4</v>
      </c>
      <c r="KC14" s="45" t="s">
        <v>5</v>
      </c>
      <c r="KD14" s="45" t="s">
        <v>6</v>
      </c>
      <c r="KE14" s="45"/>
      <c r="KF14" s="45" t="s">
        <v>24</v>
      </c>
      <c r="KG14" s="45" t="s">
        <v>4</v>
      </c>
      <c r="KH14" s="46" t="s">
        <v>5</v>
      </c>
      <c r="KI14" s="46" t="s">
        <v>6</v>
      </c>
      <c r="KJ14" s="45"/>
      <c r="KK14" s="45"/>
      <c r="KL14" s="45" t="s">
        <v>4</v>
      </c>
      <c r="KM14" s="45" t="s">
        <v>5</v>
      </c>
      <c r="KN14" s="45" t="s">
        <v>6</v>
      </c>
      <c r="KO14" s="46"/>
      <c r="KP14" s="46"/>
      <c r="KQ14" s="45" t="s">
        <v>9</v>
      </c>
      <c r="KR14" s="45" t="s">
        <v>9</v>
      </c>
      <c r="KS14" s="45" t="s">
        <v>9</v>
      </c>
      <c r="KT14" s="45" t="s">
        <v>9</v>
      </c>
      <c r="KU14" s="45" t="s">
        <v>9</v>
      </c>
      <c r="KV14" s="46"/>
      <c r="KW14" s="46"/>
      <c r="KX14" s="45"/>
      <c r="KY14" s="45" t="s">
        <v>29</v>
      </c>
      <c r="KZ14" s="45"/>
      <c r="LA14" s="45"/>
      <c r="LB14" s="45"/>
      <c r="LC14" s="46"/>
      <c r="LD14" s="46"/>
      <c r="LE14" s="45" t="s">
        <v>4</v>
      </c>
      <c r="LF14" s="45" t="s">
        <v>5</v>
      </c>
      <c r="LG14" s="44" t="s">
        <v>6</v>
      </c>
      <c r="LH14" s="45"/>
      <c r="LI14" s="45"/>
      <c r="LJ14" s="46" t="s">
        <v>4</v>
      </c>
      <c r="LK14" s="46" t="s">
        <v>5</v>
      </c>
      <c r="LL14" s="45" t="s">
        <v>6</v>
      </c>
      <c r="LM14" s="45"/>
      <c r="LN14" s="45" t="s">
        <v>24</v>
      </c>
      <c r="LO14" s="45" t="s">
        <v>4</v>
      </c>
      <c r="LP14" s="45" t="s">
        <v>5</v>
      </c>
      <c r="LQ14" s="46" t="s">
        <v>6</v>
      </c>
      <c r="LR14" s="46"/>
      <c r="LS14" s="45"/>
      <c r="LT14" s="45" t="s">
        <v>4</v>
      </c>
      <c r="LU14" s="45" t="s">
        <v>5</v>
      </c>
      <c r="LV14" s="45" t="s">
        <v>6</v>
      </c>
      <c r="LW14" s="45" t="s">
        <v>24</v>
      </c>
      <c r="LX14" s="46"/>
      <c r="LY14" s="46" t="s">
        <v>4</v>
      </c>
      <c r="LZ14" s="45" t="s">
        <v>5</v>
      </c>
      <c r="MA14" s="45" t="s">
        <v>6</v>
      </c>
      <c r="MB14" s="45"/>
      <c r="MC14" s="45"/>
      <c r="MD14" s="45" t="s">
        <v>4</v>
      </c>
      <c r="ME14" s="46" t="s">
        <v>5</v>
      </c>
      <c r="MF14" s="46" t="s">
        <v>6</v>
      </c>
      <c r="MG14" s="45"/>
      <c r="MH14" s="45" t="s">
        <v>24</v>
      </c>
      <c r="MI14" s="45" t="s">
        <v>4</v>
      </c>
      <c r="MJ14" s="45" t="s">
        <v>5</v>
      </c>
      <c r="MK14" s="45" t="s">
        <v>6</v>
      </c>
      <c r="ML14" s="46"/>
      <c r="MM14" s="46"/>
      <c r="MN14" s="45"/>
      <c r="MO14" s="45"/>
      <c r="MP14" s="45"/>
      <c r="MQ14" s="45"/>
      <c r="MR14" s="45"/>
      <c r="MS14" s="46"/>
      <c r="MT14" s="46"/>
      <c r="MU14" s="45" t="s">
        <v>44</v>
      </c>
      <c r="MV14" s="45" t="s">
        <v>44</v>
      </c>
      <c r="MW14" s="45"/>
      <c r="MX14" s="45"/>
      <c r="MY14" s="44"/>
      <c r="MZ14" s="46"/>
      <c r="NA14" s="46"/>
      <c r="NB14" s="45" t="s">
        <v>4</v>
      </c>
      <c r="NC14" s="45" t="s">
        <v>5</v>
      </c>
      <c r="ND14" s="45" t="s">
        <v>6</v>
      </c>
      <c r="NE14" s="45" t="s">
        <v>9</v>
      </c>
      <c r="NK14" s="65">
        <f>COUNTIFS(E14:NE14, "j",E2:NE2, $G$2)</f>
        <v>7</v>
      </c>
      <c r="NL14" s="65"/>
      <c r="NM14" s="65">
        <f>COUNTIFS(E14:NE14, "n",E2:NE2, $G$2)</f>
        <v>7</v>
      </c>
      <c r="NN14" s="65"/>
      <c r="NO14" s="65">
        <f>COUNTIFS(E14:NE14, "JS",E2:NE2, $G$2)</f>
        <v>0</v>
      </c>
      <c r="NP14" s="65"/>
      <c r="NQ14" s="65">
        <f>COUNTIFS(E14:NE14, "NS",$E$5:$NE$5, $G$2)</f>
        <v>0</v>
      </c>
      <c r="NR14" s="65"/>
      <c r="NS14" s="52"/>
      <c r="NT14" s="52"/>
      <c r="NU14" s="52"/>
      <c r="NV14" s="52"/>
      <c r="NW14" s="52"/>
      <c r="NX14" s="52"/>
      <c r="NY14" s="52"/>
      <c r="NZ14" s="52"/>
      <c r="OA14" s="52"/>
      <c r="OB14" s="52"/>
      <c r="OC14" s="52"/>
      <c r="OD14" s="52"/>
      <c r="OE14" s="52"/>
      <c r="OF14" s="52"/>
      <c r="OG14" s="52"/>
      <c r="OH14" s="52"/>
      <c r="OI14" s="52"/>
      <c r="OJ14" s="52"/>
      <c r="OK14" s="52"/>
      <c r="OL14" s="11"/>
    </row>
    <row r="15" spans="2:442" ht="16.5" thickBot="1" x14ac:dyDescent="0.3">
      <c r="C15" s="18" t="s">
        <v>133</v>
      </c>
      <c r="D15">
        <f>BILAN!L20</f>
        <v>0</v>
      </c>
      <c r="E15" s="44" t="s">
        <v>5</v>
      </c>
      <c r="F15" s="45" t="s">
        <v>6</v>
      </c>
      <c r="G15" s="46"/>
      <c r="H15" s="46"/>
      <c r="I15" s="45"/>
      <c r="J15" s="45"/>
      <c r="K15" s="45"/>
      <c r="L15" s="45"/>
      <c r="M15" s="45"/>
      <c r="N15" s="46"/>
      <c r="O15" s="46"/>
      <c r="P15" s="45"/>
      <c r="Q15" s="45"/>
      <c r="R15" s="45"/>
      <c r="S15" s="45"/>
      <c r="T15" s="45"/>
      <c r="U15" s="46"/>
      <c r="V15" s="46"/>
      <c r="W15" s="45" t="s">
        <v>4</v>
      </c>
      <c r="X15" s="45" t="s">
        <v>5</v>
      </c>
      <c r="Y15" s="45" t="s">
        <v>6</v>
      </c>
      <c r="Z15" s="45"/>
      <c r="AA15" s="45"/>
      <c r="AB15" s="46" t="s">
        <v>4</v>
      </c>
      <c r="AC15" s="46" t="s">
        <v>5</v>
      </c>
      <c r="AD15" s="45" t="s">
        <v>6</v>
      </c>
      <c r="AE15" s="45"/>
      <c r="AF15" s="45" t="s">
        <v>24</v>
      </c>
      <c r="AG15" s="45" t="s">
        <v>4</v>
      </c>
      <c r="AH15" s="45" t="s">
        <v>5</v>
      </c>
      <c r="AI15" s="46" t="s">
        <v>6</v>
      </c>
      <c r="AJ15" s="46"/>
      <c r="AK15" s="45"/>
      <c r="AL15" s="45" t="s">
        <v>4</v>
      </c>
      <c r="AM15" s="45" t="s">
        <v>5</v>
      </c>
      <c r="AN15" s="45" t="s">
        <v>6</v>
      </c>
      <c r="AO15" s="45" t="s">
        <v>6</v>
      </c>
      <c r="AP15" s="46"/>
      <c r="AQ15" s="46" t="s">
        <v>4</v>
      </c>
      <c r="AR15" s="45" t="s">
        <v>5</v>
      </c>
      <c r="AS15" s="45" t="s">
        <v>6</v>
      </c>
      <c r="AT15" s="45"/>
      <c r="AU15" s="45" t="s">
        <v>24</v>
      </c>
      <c r="AV15" s="45" t="s">
        <v>4</v>
      </c>
      <c r="AW15" s="46" t="s">
        <v>5</v>
      </c>
      <c r="AX15" s="46" t="s">
        <v>6</v>
      </c>
      <c r="AY15" s="45"/>
      <c r="AZ15" s="45"/>
      <c r="BA15" s="45" t="s">
        <v>4</v>
      </c>
      <c r="BB15" s="45" t="s">
        <v>5</v>
      </c>
      <c r="BC15" s="45" t="s">
        <v>6</v>
      </c>
      <c r="BD15" s="46"/>
      <c r="BE15" s="46"/>
      <c r="BF15" s="45"/>
      <c r="BG15" s="45"/>
      <c r="BH15" s="45"/>
      <c r="BI15" s="45"/>
      <c r="BJ15" s="45"/>
      <c r="BK15" s="46"/>
      <c r="BL15" s="46"/>
      <c r="BM15" s="45"/>
      <c r="BN15" s="45" t="s">
        <v>24</v>
      </c>
      <c r="BO15" s="45"/>
      <c r="BP15" s="45" t="s">
        <v>24</v>
      </c>
      <c r="BQ15" s="45"/>
      <c r="BR15" s="46"/>
      <c r="BS15" s="46"/>
      <c r="BT15" s="45" t="s">
        <v>4</v>
      </c>
      <c r="BU15" s="45" t="s">
        <v>5</v>
      </c>
      <c r="BV15" s="45" t="s">
        <v>6</v>
      </c>
      <c r="BW15" s="45"/>
      <c r="BX15" s="45"/>
      <c r="BY15" s="46" t="s">
        <v>4</v>
      </c>
      <c r="BZ15" s="46" t="s">
        <v>5</v>
      </c>
      <c r="CA15" s="45" t="s">
        <v>6</v>
      </c>
      <c r="CB15" s="45"/>
      <c r="CC15" s="45" t="s">
        <v>24</v>
      </c>
      <c r="CD15" s="45" t="s">
        <v>4</v>
      </c>
      <c r="CE15" s="45" t="s">
        <v>5</v>
      </c>
      <c r="CF15" s="46" t="s">
        <v>6</v>
      </c>
      <c r="CG15" s="46"/>
      <c r="CH15" s="45" t="s">
        <v>24</v>
      </c>
      <c r="CI15" s="45" t="s">
        <v>4</v>
      </c>
      <c r="CJ15" s="45" t="s">
        <v>5</v>
      </c>
      <c r="CK15" s="45" t="s">
        <v>6</v>
      </c>
      <c r="CL15" s="45"/>
      <c r="CM15" s="46"/>
      <c r="CN15" s="46" t="s">
        <v>4</v>
      </c>
      <c r="CO15" s="45" t="s">
        <v>5</v>
      </c>
      <c r="CP15" s="45" t="s">
        <v>6</v>
      </c>
      <c r="CQ15" s="45"/>
      <c r="CR15" s="45" t="s">
        <v>24</v>
      </c>
      <c r="CS15" s="45" t="s">
        <v>4</v>
      </c>
      <c r="CT15" s="46" t="s">
        <v>5</v>
      </c>
      <c r="CU15" s="46" t="s">
        <v>6</v>
      </c>
      <c r="CV15" s="44"/>
      <c r="CW15" s="45" t="s">
        <v>24</v>
      </c>
      <c r="CX15" s="45" t="s">
        <v>4</v>
      </c>
      <c r="CY15" s="45" t="s">
        <v>5</v>
      </c>
      <c r="CZ15" s="45" t="s">
        <v>6</v>
      </c>
      <c r="DA15" s="46"/>
      <c r="DB15" s="46"/>
      <c r="DC15" s="45"/>
      <c r="DD15" s="45"/>
      <c r="DE15" s="45"/>
      <c r="DF15" s="45"/>
      <c r="DG15" s="45"/>
      <c r="DH15" s="46"/>
      <c r="DI15" s="46"/>
      <c r="DJ15" s="45"/>
      <c r="DK15" s="45"/>
      <c r="DL15" s="45"/>
      <c r="DM15" s="45"/>
      <c r="DN15" s="45"/>
      <c r="DO15" s="46"/>
      <c r="DP15" s="46"/>
      <c r="DQ15" s="45" t="s">
        <v>4</v>
      </c>
      <c r="DR15" s="45" t="s">
        <v>5</v>
      </c>
      <c r="DS15" s="45" t="s">
        <v>6</v>
      </c>
      <c r="DT15" s="45"/>
      <c r="DU15" s="44"/>
      <c r="DV15" s="46" t="s">
        <v>4</v>
      </c>
      <c r="DW15" s="46" t="s">
        <v>5</v>
      </c>
      <c r="DX15" s="45" t="s">
        <v>6</v>
      </c>
      <c r="DY15" s="45"/>
      <c r="DZ15" s="45"/>
      <c r="EA15" s="45" t="s">
        <v>4</v>
      </c>
      <c r="EB15" s="44" t="s">
        <v>5</v>
      </c>
      <c r="EC15" s="46" t="s">
        <v>6</v>
      </c>
      <c r="ED15" s="46"/>
      <c r="EE15" s="45" t="s">
        <v>24</v>
      </c>
      <c r="EF15" s="45" t="s">
        <v>4</v>
      </c>
      <c r="EG15" s="45" t="s">
        <v>5</v>
      </c>
      <c r="EH15" s="44" t="s">
        <v>6</v>
      </c>
      <c r="EI15" s="45"/>
      <c r="EJ15" s="46"/>
      <c r="EK15" s="46" t="s">
        <v>4</v>
      </c>
      <c r="EL15" s="45" t="s">
        <v>5</v>
      </c>
      <c r="EM15" s="45" t="s">
        <v>6</v>
      </c>
      <c r="EN15" s="45"/>
      <c r="EO15" s="45" t="s">
        <v>24</v>
      </c>
      <c r="EP15" s="45" t="s">
        <v>4</v>
      </c>
      <c r="EQ15" s="46" t="s">
        <v>5</v>
      </c>
      <c r="ER15" s="46" t="s">
        <v>6</v>
      </c>
      <c r="ES15" s="44"/>
      <c r="ET15" s="45"/>
      <c r="EU15" s="45" t="s">
        <v>4</v>
      </c>
      <c r="EV15" s="45" t="s">
        <v>5</v>
      </c>
      <c r="EW15" s="45" t="s">
        <v>6</v>
      </c>
      <c r="EX15" s="46"/>
      <c r="EY15" s="46" t="s">
        <v>47</v>
      </c>
      <c r="EZ15" s="45"/>
      <c r="FA15" s="45"/>
      <c r="FB15" s="45"/>
      <c r="FC15" s="45"/>
      <c r="FD15" s="45"/>
      <c r="FE15" s="46"/>
      <c r="FF15" s="46"/>
      <c r="FG15" s="45"/>
      <c r="FH15" s="45"/>
      <c r="FI15" s="45"/>
      <c r="FJ15" s="45"/>
      <c r="FK15" s="45"/>
      <c r="FL15" s="46"/>
      <c r="FM15" s="46"/>
      <c r="FN15" s="45" t="s">
        <v>4</v>
      </c>
      <c r="FO15" s="45" t="s">
        <v>5</v>
      </c>
      <c r="FP15" s="45" t="s">
        <v>6</v>
      </c>
      <c r="FQ15" s="45"/>
      <c r="FR15" s="45"/>
      <c r="FS15" s="46" t="s">
        <v>4</v>
      </c>
      <c r="FT15" s="46" t="s">
        <v>5</v>
      </c>
      <c r="FU15" s="45" t="s">
        <v>6</v>
      </c>
      <c r="FV15" s="45"/>
      <c r="FW15" s="45" t="s">
        <v>24</v>
      </c>
      <c r="FX15" s="45" t="s">
        <v>4</v>
      </c>
      <c r="FY15" s="45" t="s">
        <v>5</v>
      </c>
      <c r="FZ15" s="46" t="s">
        <v>6</v>
      </c>
      <c r="GA15" s="46"/>
      <c r="GB15" s="45"/>
      <c r="GC15" s="45" t="s">
        <v>4</v>
      </c>
      <c r="GD15" s="45" t="s">
        <v>5</v>
      </c>
      <c r="GE15" s="45" t="s">
        <v>5</v>
      </c>
      <c r="GF15" s="45"/>
      <c r="GG15" s="46"/>
      <c r="GH15" s="46" t="s">
        <v>4</v>
      </c>
      <c r="GI15" s="45" t="s">
        <v>5</v>
      </c>
      <c r="GJ15" s="45" t="s">
        <v>6</v>
      </c>
      <c r="GK15" s="45"/>
      <c r="GL15" s="45"/>
      <c r="GM15" s="45" t="s">
        <v>4</v>
      </c>
      <c r="GN15" s="46" t="s">
        <v>5</v>
      </c>
      <c r="GO15" s="46" t="s">
        <v>6</v>
      </c>
      <c r="GP15" s="45" t="s">
        <v>9</v>
      </c>
      <c r="GQ15" s="44"/>
      <c r="GR15" s="45" t="s">
        <v>9</v>
      </c>
      <c r="GS15" s="45" t="s">
        <v>9</v>
      </c>
      <c r="GT15" s="45" t="s">
        <v>9</v>
      </c>
      <c r="GU15" s="46"/>
      <c r="GV15" s="46"/>
      <c r="GW15" s="45" t="s">
        <v>9</v>
      </c>
      <c r="GX15" s="45" t="s">
        <v>9</v>
      </c>
      <c r="GY15" s="45" t="s">
        <v>9</v>
      </c>
      <c r="GZ15" s="45" t="s">
        <v>9</v>
      </c>
      <c r="HA15" s="45" t="s">
        <v>9</v>
      </c>
      <c r="HB15" s="46"/>
      <c r="HC15" s="46"/>
      <c r="HD15" s="45" t="s">
        <v>9</v>
      </c>
      <c r="HE15" s="45" t="s">
        <v>9</v>
      </c>
      <c r="HF15" s="45" t="s">
        <v>9</v>
      </c>
      <c r="HG15" s="45" t="s">
        <v>9</v>
      </c>
      <c r="HH15" s="45" t="s">
        <v>9</v>
      </c>
      <c r="HI15" s="46"/>
      <c r="HJ15" s="46"/>
      <c r="HK15" s="45" t="s">
        <v>4</v>
      </c>
      <c r="HL15" s="45" t="s">
        <v>5</v>
      </c>
      <c r="HM15" s="45" t="s">
        <v>6</v>
      </c>
      <c r="HN15" s="45"/>
      <c r="HO15" s="45"/>
      <c r="HP15" s="46" t="s">
        <v>4</v>
      </c>
      <c r="HQ15" s="46" t="s">
        <v>5</v>
      </c>
      <c r="HR15" s="45" t="s">
        <v>6</v>
      </c>
      <c r="HS15" s="45"/>
      <c r="HT15" s="45" t="s">
        <v>4</v>
      </c>
      <c r="HU15" s="45" t="s">
        <v>4</v>
      </c>
      <c r="HV15" s="45" t="s">
        <v>5</v>
      </c>
      <c r="HW15" s="46" t="s">
        <v>6</v>
      </c>
      <c r="HX15" s="46"/>
      <c r="HY15" s="45" t="s">
        <v>4</v>
      </c>
      <c r="HZ15" s="45" t="s">
        <v>4</v>
      </c>
      <c r="IA15" s="45" t="s">
        <v>5</v>
      </c>
      <c r="IB15" s="45" t="s">
        <v>6</v>
      </c>
      <c r="IC15" s="45"/>
      <c r="ID15" s="46"/>
      <c r="IE15" s="46" t="s">
        <v>4</v>
      </c>
      <c r="IF15" s="45" t="s">
        <v>5</v>
      </c>
      <c r="IG15" s="45" t="s">
        <v>5</v>
      </c>
      <c r="IH15" s="45"/>
      <c r="II15" s="45"/>
      <c r="IJ15" s="45" t="s">
        <v>4</v>
      </c>
      <c r="IK15" s="46" t="s">
        <v>5</v>
      </c>
      <c r="IL15" s="46" t="s">
        <v>6</v>
      </c>
      <c r="IM15" s="45"/>
      <c r="IN15" s="45"/>
      <c r="IO15" s="45" t="s">
        <v>4</v>
      </c>
      <c r="IP15" s="45" t="s">
        <v>5</v>
      </c>
      <c r="IQ15" s="45" t="s">
        <v>6</v>
      </c>
      <c r="IR15" s="46"/>
      <c r="IS15" s="46"/>
      <c r="IT15" s="45"/>
      <c r="IU15" s="45"/>
      <c r="IV15" s="45"/>
      <c r="IW15" s="45"/>
      <c r="IX15" s="45"/>
      <c r="IY15" s="46"/>
      <c r="IZ15" s="46"/>
      <c r="JA15" s="45" t="s">
        <v>9</v>
      </c>
      <c r="JB15" s="45" t="s">
        <v>9</v>
      </c>
      <c r="JC15" s="45" t="s">
        <v>9</v>
      </c>
      <c r="JD15" s="45" t="s">
        <v>9</v>
      </c>
      <c r="JE15" s="45" t="s">
        <v>9</v>
      </c>
      <c r="JF15" s="46"/>
      <c r="JG15" s="46"/>
      <c r="JH15" s="45" t="s">
        <v>4</v>
      </c>
      <c r="JI15" s="45" t="s">
        <v>5</v>
      </c>
      <c r="JJ15" s="45" t="s">
        <v>6</v>
      </c>
      <c r="JK15" s="45"/>
      <c r="JL15" s="45"/>
      <c r="JM15" s="46" t="s">
        <v>4</v>
      </c>
      <c r="JN15" s="46" t="s">
        <v>5</v>
      </c>
      <c r="JO15" s="45" t="s">
        <v>6</v>
      </c>
      <c r="JP15" s="45"/>
      <c r="JQ15" s="45" t="s">
        <v>24</v>
      </c>
      <c r="JR15" s="45" t="s">
        <v>4</v>
      </c>
      <c r="JS15" s="45" t="s">
        <v>5</v>
      </c>
      <c r="JT15" s="46" t="s">
        <v>6</v>
      </c>
      <c r="JU15" s="46"/>
      <c r="JV15" s="45"/>
      <c r="JW15" s="45" t="s">
        <v>4</v>
      </c>
      <c r="JX15" s="45" t="s">
        <v>5</v>
      </c>
      <c r="JY15" s="45" t="s">
        <v>6</v>
      </c>
      <c r="JZ15" s="45" t="s">
        <v>24</v>
      </c>
      <c r="KA15" s="46"/>
      <c r="KB15" s="46" t="s">
        <v>4</v>
      </c>
      <c r="KC15" s="45" t="s">
        <v>5</v>
      </c>
      <c r="KD15" s="45" t="s">
        <v>6</v>
      </c>
      <c r="KE15" s="45"/>
      <c r="KF15" s="45" t="s">
        <v>24</v>
      </c>
      <c r="KG15" s="45" t="s">
        <v>4</v>
      </c>
      <c r="KH15" s="46" t="s">
        <v>5</v>
      </c>
      <c r="KI15" s="46" t="s">
        <v>6</v>
      </c>
      <c r="KJ15" s="45"/>
      <c r="KK15" s="45"/>
      <c r="KL15" s="45" t="s">
        <v>4</v>
      </c>
      <c r="KM15" s="45" t="s">
        <v>5</v>
      </c>
      <c r="KN15" s="45" t="s">
        <v>6</v>
      </c>
      <c r="KO15" s="46"/>
      <c r="KP15" s="46"/>
      <c r="KQ15" s="45" t="s">
        <v>9</v>
      </c>
      <c r="KR15" s="45" t="s">
        <v>9</v>
      </c>
      <c r="KS15" s="45" t="s">
        <v>9</v>
      </c>
      <c r="KT15" s="45" t="s">
        <v>9</v>
      </c>
      <c r="KU15" s="45" t="s">
        <v>9</v>
      </c>
      <c r="KV15" s="46"/>
      <c r="KW15" s="46"/>
      <c r="KX15" s="45"/>
      <c r="KY15" s="45"/>
      <c r="KZ15" s="45"/>
      <c r="LA15" s="45"/>
      <c r="LB15" s="45"/>
      <c r="LC15" s="46"/>
      <c r="LD15" s="46"/>
      <c r="LE15" s="45" t="s">
        <v>4</v>
      </c>
      <c r="LF15" s="45" t="s">
        <v>5</v>
      </c>
      <c r="LG15" s="44" t="s">
        <v>6</v>
      </c>
      <c r="LH15" s="45"/>
      <c r="LI15" s="45"/>
      <c r="LJ15" s="46" t="s">
        <v>4</v>
      </c>
      <c r="LK15" s="46" t="s">
        <v>5</v>
      </c>
      <c r="LL15" s="45" t="s">
        <v>6</v>
      </c>
      <c r="LM15" s="45"/>
      <c r="LN15" s="45" t="s">
        <v>24</v>
      </c>
      <c r="LO15" s="45" t="s">
        <v>4</v>
      </c>
      <c r="LP15" s="45" t="s">
        <v>5</v>
      </c>
      <c r="LQ15" s="46" t="s">
        <v>6</v>
      </c>
      <c r="LR15" s="46"/>
      <c r="LS15" s="45"/>
      <c r="LT15" s="45" t="s">
        <v>4</v>
      </c>
      <c r="LU15" s="45" t="s">
        <v>5</v>
      </c>
      <c r="LV15" s="45" t="s">
        <v>6</v>
      </c>
      <c r="LW15" s="45" t="s">
        <v>24</v>
      </c>
      <c r="LX15" s="46"/>
      <c r="LY15" s="46" t="s">
        <v>4</v>
      </c>
      <c r="LZ15" s="45" t="s">
        <v>5</v>
      </c>
      <c r="MA15" s="45" t="s">
        <v>6</v>
      </c>
      <c r="MB15" s="45"/>
      <c r="MC15" s="45"/>
      <c r="MD15" s="45" t="s">
        <v>4</v>
      </c>
      <c r="ME15" s="46" t="s">
        <v>5</v>
      </c>
      <c r="MF15" s="46" t="s">
        <v>6</v>
      </c>
      <c r="MG15" s="45"/>
      <c r="MH15" s="45" t="s">
        <v>24</v>
      </c>
      <c r="MI15" s="45" t="s">
        <v>4</v>
      </c>
      <c r="MJ15" s="45" t="s">
        <v>5</v>
      </c>
      <c r="MK15" s="45" t="s">
        <v>6</v>
      </c>
      <c r="ML15" s="46"/>
      <c r="MM15" s="46"/>
      <c r="MN15" s="45"/>
      <c r="MO15" s="45"/>
      <c r="MP15" s="45"/>
      <c r="MQ15" s="45"/>
      <c r="MR15" s="45"/>
      <c r="MS15" s="46"/>
      <c r="MT15" s="46"/>
      <c r="MU15" s="45" t="s">
        <v>49</v>
      </c>
      <c r="MV15" s="45" t="s">
        <v>49</v>
      </c>
      <c r="MW15" s="45" t="s">
        <v>49</v>
      </c>
      <c r="MX15" s="45" t="s">
        <v>49</v>
      </c>
      <c r="MY15" s="44"/>
      <c r="MZ15" s="46"/>
      <c r="NA15" s="46"/>
      <c r="NB15" s="45" t="s">
        <v>4</v>
      </c>
      <c r="NC15" s="45" t="s">
        <v>5</v>
      </c>
      <c r="ND15" s="45" t="s">
        <v>6</v>
      </c>
      <c r="NE15" s="45" t="s">
        <v>9</v>
      </c>
      <c r="NK15" s="65">
        <f>COUNTIFS(E15:NE15, "j",E2:NE2, $G$2)</f>
        <v>7</v>
      </c>
      <c r="NL15" s="65"/>
      <c r="NM15" s="65">
        <f>COUNTIFS(E15:NE15, "n",E2:NE2, $G$2)</f>
        <v>7</v>
      </c>
      <c r="NN15" s="65"/>
      <c r="NO15" s="65">
        <f>COUNTIFS(E15:NE15, "JS",E2:NE2, $G$2)</f>
        <v>0</v>
      </c>
      <c r="NP15" s="65"/>
      <c r="NQ15" s="65">
        <f t="shared" ref="NQ15:NQ31" si="0">COUNTIFS(E15:NE15, "NS",$E$2:$NE$2, $G$2)</f>
        <v>0</v>
      </c>
      <c r="NR15" s="65"/>
      <c r="NS15" s="52"/>
      <c r="NT15" s="52"/>
      <c r="NU15" s="52"/>
      <c r="NV15" s="52"/>
      <c r="NW15" s="52"/>
      <c r="NX15" s="52"/>
      <c r="NY15" s="52"/>
      <c r="NZ15" s="52"/>
      <c r="OA15" s="52"/>
      <c r="OB15" s="52"/>
      <c r="OC15" s="52"/>
      <c r="OD15" s="52"/>
      <c r="OE15" s="52"/>
      <c r="OF15" s="52"/>
      <c r="OG15" s="52"/>
      <c r="OH15" s="52"/>
      <c r="OI15" s="52"/>
      <c r="OJ15" s="52"/>
      <c r="OK15" s="52"/>
      <c r="OL15" s="11"/>
    </row>
    <row r="16" spans="2:442" ht="16.5" thickBot="1" x14ac:dyDescent="0.3">
      <c r="C16" s="18" t="s">
        <v>134</v>
      </c>
      <c r="D16">
        <f>BILAN!L21</f>
        <v>0</v>
      </c>
      <c r="E16" s="44" t="s">
        <v>5</v>
      </c>
      <c r="F16" s="45" t="s">
        <v>6</v>
      </c>
      <c r="G16" s="46"/>
      <c r="H16" s="46"/>
      <c r="I16" s="45"/>
      <c r="J16" s="45"/>
      <c r="K16" s="45"/>
      <c r="L16" s="45"/>
      <c r="M16" s="45"/>
      <c r="N16" s="46"/>
      <c r="O16" s="46"/>
      <c r="P16" s="45"/>
      <c r="Q16" s="45"/>
      <c r="R16" s="45"/>
      <c r="S16" s="45"/>
      <c r="T16" s="45"/>
      <c r="U16" s="46"/>
      <c r="V16" s="46"/>
      <c r="W16" s="45" t="s">
        <v>4</v>
      </c>
      <c r="X16" s="45" t="s">
        <v>5</v>
      </c>
      <c r="Y16" s="45" t="s">
        <v>6</v>
      </c>
      <c r="Z16" s="45"/>
      <c r="AA16" s="45"/>
      <c r="AB16" s="46" t="s">
        <v>4</v>
      </c>
      <c r="AC16" s="46" t="s">
        <v>5</v>
      </c>
      <c r="AD16" s="45" t="s">
        <v>6</v>
      </c>
      <c r="AE16" s="45"/>
      <c r="AF16" s="45" t="s">
        <v>24</v>
      </c>
      <c r="AG16" s="45" t="s">
        <v>4</v>
      </c>
      <c r="AH16" s="45" t="s">
        <v>5</v>
      </c>
      <c r="AI16" s="46" t="s">
        <v>6</v>
      </c>
      <c r="AJ16" s="46"/>
      <c r="AK16" s="45"/>
      <c r="AL16" s="45" t="s">
        <v>4</v>
      </c>
      <c r="AM16" s="45" t="s">
        <v>5</v>
      </c>
      <c r="AN16" s="45" t="s">
        <v>6</v>
      </c>
      <c r="AO16" s="45" t="s">
        <v>6</v>
      </c>
      <c r="AP16" s="46"/>
      <c r="AQ16" s="46" t="s">
        <v>4</v>
      </c>
      <c r="AR16" s="45" t="s">
        <v>5</v>
      </c>
      <c r="AS16" s="45" t="s">
        <v>6</v>
      </c>
      <c r="AT16" s="45"/>
      <c r="AU16" s="45" t="s">
        <v>24</v>
      </c>
      <c r="AV16" s="45" t="s">
        <v>4</v>
      </c>
      <c r="AW16" s="46" t="s">
        <v>5</v>
      </c>
      <c r="AX16" s="46" t="s">
        <v>6</v>
      </c>
      <c r="AY16" s="45"/>
      <c r="AZ16" s="45"/>
      <c r="BA16" s="45" t="s">
        <v>4</v>
      </c>
      <c r="BB16" s="45" t="s">
        <v>5</v>
      </c>
      <c r="BC16" s="45" t="s">
        <v>6</v>
      </c>
      <c r="BD16" s="46"/>
      <c r="BE16" s="46"/>
      <c r="BF16" s="45"/>
      <c r="BG16" s="45"/>
      <c r="BH16" s="45"/>
      <c r="BI16" s="45"/>
      <c r="BJ16" s="45"/>
      <c r="BK16" s="46"/>
      <c r="BL16" s="46"/>
      <c r="BM16" s="45"/>
      <c r="BN16" s="45" t="s">
        <v>24</v>
      </c>
      <c r="BO16" s="45"/>
      <c r="BP16" s="45" t="s">
        <v>24</v>
      </c>
      <c r="BQ16" s="45"/>
      <c r="BR16" s="46"/>
      <c r="BS16" s="46"/>
      <c r="BT16" s="45" t="s">
        <v>4</v>
      </c>
      <c r="BU16" s="45" t="s">
        <v>5</v>
      </c>
      <c r="BV16" s="45" t="s">
        <v>6</v>
      </c>
      <c r="BW16" s="45"/>
      <c r="BX16" s="45"/>
      <c r="BY16" s="46" t="s">
        <v>4</v>
      </c>
      <c r="BZ16" s="46" t="s">
        <v>5</v>
      </c>
      <c r="CA16" s="45" t="s">
        <v>6</v>
      </c>
      <c r="CB16" s="45"/>
      <c r="CC16" s="45" t="s">
        <v>24</v>
      </c>
      <c r="CD16" s="45" t="s">
        <v>4</v>
      </c>
      <c r="CE16" s="45" t="s">
        <v>5</v>
      </c>
      <c r="CF16" s="46" t="s">
        <v>6</v>
      </c>
      <c r="CG16" s="46"/>
      <c r="CH16" s="45" t="s">
        <v>24</v>
      </c>
      <c r="CI16" s="45" t="s">
        <v>4</v>
      </c>
      <c r="CJ16" s="45" t="s">
        <v>5</v>
      </c>
      <c r="CK16" s="45" t="s">
        <v>6</v>
      </c>
      <c r="CL16" s="45"/>
      <c r="CM16" s="46"/>
      <c r="CN16" s="46" t="s">
        <v>4</v>
      </c>
      <c r="CO16" s="45" t="s">
        <v>5</v>
      </c>
      <c r="CP16" s="45" t="s">
        <v>6</v>
      </c>
      <c r="CQ16" s="45"/>
      <c r="CR16" s="45" t="s">
        <v>24</v>
      </c>
      <c r="CS16" s="45" t="s">
        <v>4</v>
      </c>
      <c r="CT16" s="46" t="s">
        <v>5</v>
      </c>
      <c r="CU16" s="46" t="s">
        <v>6</v>
      </c>
      <c r="CV16" s="44"/>
      <c r="CW16" s="45" t="s">
        <v>24</v>
      </c>
      <c r="CX16" s="45" t="s">
        <v>4</v>
      </c>
      <c r="CY16" s="45" t="s">
        <v>5</v>
      </c>
      <c r="CZ16" s="45" t="s">
        <v>6</v>
      </c>
      <c r="DA16" s="46"/>
      <c r="DB16" s="46"/>
      <c r="DC16" s="45"/>
      <c r="DD16" s="45"/>
      <c r="DE16" s="45"/>
      <c r="DF16" s="45"/>
      <c r="DG16" s="45"/>
      <c r="DH16" s="46"/>
      <c r="DI16" s="46"/>
      <c r="DJ16" s="45"/>
      <c r="DK16" s="45"/>
      <c r="DL16" s="45"/>
      <c r="DM16" s="45"/>
      <c r="DN16" s="45"/>
      <c r="DO16" s="46"/>
      <c r="DP16" s="46"/>
      <c r="DQ16" s="45" t="s">
        <v>4</v>
      </c>
      <c r="DR16" s="45" t="s">
        <v>5</v>
      </c>
      <c r="DS16" s="45" t="s">
        <v>6</v>
      </c>
      <c r="DT16" s="45"/>
      <c r="DU16" s="44"/>
      <c r="DV16" s="46" t="s">
        <v>4</v>
      </c>
      <c r="DW16" s="46" t="s">
        <v>5</v>
      </c>
      <c r="DX16" s="45" t="s">
        <v>6</v>
      </c>
      <c r="DY16" s="45"/>
      <c r="DZ16" s="45"/>
      <c r="EA16" s="45" t="s">
        <v>4</v>
      </c>
      <c r="EB16" s="44" t="s">
        <v>5</v>
      </c>
      <c r="EC16" s="46" t="s">
        <v>6</v>
      </c>
      <c r="ED16" s="46"/>
      <c r="EE16" s="45" t="s">
        <v>24</v>
      </c>
      <c r="EF16" s="45" t="s">
        <v>4</v>
      </c>
      <c r="EG16" s="45" t="s">
        <v>5</v>
      </c>
      <c r="EH16" s="44" t="s">
        <v>6</v>
      </c>
      <c r="EI16" s="45"/>
      <c r="EJ16" s="46"/>
      <c r="EK16" s="46" t="s">
        <v>4</v>
      </c>
      <c r="EL16" s="45" t="s">
        <v>5</v>
      </c>
      <c r="EM16" s="45" t="s">
        <v>6</v>
      </c>
      <c r="EN16" s="45"/>
      <c r="EO16" s="45" t="s">
        <v>24</v>
      </c>
      <c r="EP16" s="45" t="s">
        <v>4</v>
      </c>
      <c r="EQ16" s="46" t="s">
        <v>5</v>
      </c>
      <c r="ER16" s="46" t="s">
        <v>6</v>
      </c>
      <c r="ES16" s="44"/>
      <c r="ET16" s="45"/>
      <c r="EU16" s="45" t="s">
        <v>4</v>
      </c>
      <c r="EV16" s="45" t="s">
        <v>5</v>
      </c>
      <c r="EW16" s="45" t="s">
        <v>6</v>
      </c>
      <c r="EX16" s="46"/>
      <c r="EY16" s="46"/>
      <c r="EZ16" s="45"/>
      <c r="FA16" s="45"/>
      <c r="FB16" s="45"/>
      <c r="FC16" s="45"/>
      <c r="FD16" s="45"/>
      <c r="FE16" s="46"/>
      <c r="FF16" s="46"/>
      <c r="FG16" s="45"/>
      <c r="FH16" s="45"/>
      <c r="FI16" s="45"/>
      <c r="FJ16" s="45"/>
      <c r="FK16" s="45"/>
      <c r="FL16" s="46"/>
      <c r="FM16" s="46"/>
      <c r="FN16" s="45" t="s">
        <v>4</v>
      </c>
      <c r="FO16" s="45" t="s">
        <v>5</v>
      </c>
      <c r="FP16" s="45" t="s">
        <v>6</v>
      </c>
      <c r="FQ16" s="45"/>
      <c r="FR16" s="45"/>
      <c r="FS16" s="46" t="s">
        <v>4</v>
      </c>
      <c r="FT16" s="46" t="s">
        <v>5</v>
      </c>
      <c r="FU16" s="45" t="s">
        <v>6</v>
      </c>
      <c r="FV16" s="45"/>
      <c r="FW16" s="45" t="s">
        <v>24</v>
      </c>
      <c r="FX16" s="45" t="s">
        <v>4</v>
      </c>
      <c r="FY16" s="45" t="s">
        <v>5</v>
      </c>
      <c r="FZ16" s="46" t="s">
        <v>6</v>
      </c>
      <c r="GA16" s="46"/>
      <c r="GB16" s="45"/>
      <c r="GC16" s="45" t="s">
        <v>4</v>
      </c>
      <c r="GD16" s="45" t="s">
        <v>5</v>
      </c>
      <c r="GE16" s="45" t="s">
        <v>5</v>
      </c>
      <c r="GF16" s="45"/>
      <c r="GG16" s="46"/>
      <c r="GH16" s="46" t="s">
        <v>4</v>
      </c>
      <c r="GI16" s="45" t="s">
        <v>5</v>
      </c>
      <c r="GJ16" s="45" t="s">
        <v>6</v>
      </c>
      <c r="GK16" s="45"/>
      <c r="GL16" s="45"/>
      <c r="GM16" s="45" t="s">
        <v>4</v>
      </c>
      <c r="GN16" s="46" t="s">
        <v>5</v>
      </c>
      <c r="GO16" s="46" t="s">
        <v>6</v>
      </c>
      <c r="GP16" s="45" t="s">
        <v>9</v>
      </c>
      <c r="GQ16" s="44"/>
      <c r="GR16" s="45" t="s">
        <v>9</v>
      </c>
      <c r="GS16" s="45" t="s">
        <v>9</v>
      </c>
      <c r="GT16" s="45" t="s">
        <v>9</v>
      </c>
      <c r="GU16" s="46"/>
      <c r="GV16" s="46"/>
      <c r="GW16" s="45" t="s">
        <v>9</v>
      </c>
      <c r="GX16" s="45" t="s">
        <v>9</v>
      </c>
      <c r="GY16" s="45" t="s">
        <v>9</v>
      </c>
      <c r="GZ16" s="45" t="s">
        <v>9</v>
      </c>
      <c r="HA16" s="45" t="s">
        <v>9</v>
      </c>
      <c r="HB16" s="46"/>
      <c r="HC16" s="46"/>
      <c r="HD16" s="45" t="s">
        <v>9</v>
      </c>
      <c r="HE16" s="45" t="s">
        <v>9</v>
      </c>
      <c r="HF16" s="45" t="s">
        <v>9</v>
      </c>
      <c r="HG16" s="45" t="s">
        <v>9</v>
      </c>
      <c r="HH16" s="45" t="s">
        <v>9</v>
      </c>
      <c r="HI16" s="46"/>
      <c r="HJ16" s="46"/>
      <c r="HK16" s="45" t="s">
        <v>4</v>
      </c>
      <c r="HL16" s="45" t="s">
        <v>5</v>
      </c>
      <c r="HM16" s="45" t="s">
        <v>6</v>
      </c>
      <c r="HN16" s="45" t="s">
        <v>8</v>
      </c>
      <c r="HO16" s="45"/>
      <c r="HP16" s="46" t="s">
        <v>4</v>
      </c>
      <c r="HQ16" s="46" t="s">
        <v>5</v>
      </c>
      <c r="HR16" s="45" t="s">
        <v>6</v>
      </c>
      <c r="HS16" s="45"/>
      <c r="HT16" s="45" t="s">
        <v>4</v>
      </c>
      <c r="HU16" s="45" t="s">
        <v>4</v>
      </c>
      <c r="HV16" s="45" t="s">
        <v>5</v>
      </c>
      <c r="HW16" s="46" t="s">
        <v>6</v>
      </c>
      <c r="HX16" s="46"/>
      <c r="HY16" s="45" t="s">
        <v>4</v>
      </c>
      <c r="HZ16" s="45" t="s">
        <v>4</v>
      </c>
      <c r="IA16" s="45" t="s">
        <v>5</v>
      </c>
      <c r="IB16" s="45" t="s">
        <v>6</v>
      </c>
      <c r="IC16" s="45"/>
      <c r="ID16" s="46"/>
      <c r="IE16" s="46" t="s">
        <v>4</v>
      </c>
      <c r="IF16" s="45" t="s">
        <v>5</v>
      </c>
      <c r="IG16" s="45" t="s">
        <v>5</v>
      </c>
      <c r="IH16" s="45"/>
      <c r="II16" s="45"/>
      <c r="IJ16" s="45" t="s">
        <v>4</v>
      </c>
      <c r="IK16" s="46" t="s">
        <v>5</v>
      </c>
      <c r="IL16" s="46" t="s">
        <v>6</v>
      </c>
      <c r="IM16" s="45"/>
      <c r="IN16" s="45"/>
      <c r="IO16" s="45" t="s">
        <v>4</v>
      </c>
      <c r="IP16" s="45" t="s">
        <v>5</v>
      </c>
      <c r="IQ16" s="45" t="s">
        <v>6</v>
      </c>
      <c r="IR16" s="46"/>
      <c r="IS16" s="46"/>
      <c r="IT16" s="45"/>
      <c r="IU16" s="45"/>
      <c r="IV16" s="45"/>
      <c r="IW16" s="45"/>
      <c r="IX16" s="45"/>
      <c r="IY16" s="46"/>
      <c r="IZ16" s="46"/>
      <c r="JA16" s="45" t="s">
        <v>9</v>
      </c>
      <c r="JB16" s="45" t="s">
        <v>9</v>
      </c>
      <c r="JC16" s="45" t="s">
        <v>9</v>
      </c>
      <c r="JD16" s="45" t="s">
        <v>9</v>
      </c>
      <c r="JE16" s="45" t="s">
        <v>9</v>
      </c>
      <c r="JF16" s="46"/>
      <c r="JG16" s="46"/>
      <c r="JH16" s="45" t="s">
        <v>4</v>
      </c>
      <c r="JI16" s="45" t="s">
        <v>5</v>
      </c>
      <c r="JJ16" s="45" t="s">
        <v>6</v>
      </c>
      <c r="JK16" s="45"/>
      <c r="JL16" s="45"/>
      <c r="JM16" s="46" t="s">
        <v>4</v>
      </c>
      <c r="JN16" s="46" t="s">
        <v>5</v>
      </c>
      <c r="JO16" s="45" t="s">
        <v>6</v>
      </c>
      <c r="JP16" s="45"/>
      <c r="JQ16" s="45" t="s">
        <v>24</v>
      </c>
      <c r="JR16" s="45" t="s">
        <v>4</v>
      </c>
      <c r="JS16" s="45" t="s">
        <v>5</v>
      </c>
      <c r="JT16" s="46" t="s">
        <v>6</v>
      </c>
      <c r="JU16" s="46"/>
      <c r="JV16" s="45"/>
      <c r="JW16" s="45" t="s">
        <v>4</v>
      </c>
      <c r="JX16" s="45" t="s">
        <v>5</v>
      </c>
      <c r="JY16" s="45" t="s">
        <v>6</v>
      </c>
      <c r="JZ16" s="45" t="s">
        <v>24</v>
      </c>
      <c r="KA16" s="46"/>
      <c r="KB16" s="46" t="s">
        <v>4</v>
      </c>
      <c r="KC16" s="45" t="s">
        <v>5</v>
      </c>
      <c r="KD16" s="45" t="s">
        <v>6</v>
      </c>
      <c r="KE16" s="45"/>
      <c r="KF16" s="45" t="s">
        <v>24</v>
      </c>
      <c r="KG16" s="45" t="s">
        <v>4</v>
      </c>
      <c r="KH16" s="46" t="s">
        <v>5</v>
      </c>
      <c r="KI16" s="46" t="s">
        <v>6</v>
      </c>
      <c r="KJ16" s="45"/>
      <c r="KK16" s="45"/>
      <c r="KL16" s="45" t="s">
        <v>4</v>
      </c>
      <c r="KM16" s="45" t="s">
        <v>5</v>
      </c>
      <c r="KN16" s="45" t="s">
        <v>6</v>
      </c>
      <c r="KO16" s="46"/>
      <c r="KP16" s="46"/>
      <c r="KQ16" s="45" t="s">
        <v>9</v>
      </c>
      <c r="KR16" s="45" t="s">
        <v>9</v>
      </c>
      <c r="KS16" s="45" t="s">
        <v>9</v>
      </c>
      <c r="KT16" s="45" t="s">
        <v>9</v>
      </c>
      <c r="KU16" s="45" t="s">
        <v>9</v>
      </c>
      <c r="KV16" s="46"/>
      <c r="KW16" s="46"/>
      <c r="KX16" s="45"/>
      <c r="KY16" s="45"/>
      <c r="KZ16" s="45"/>
      <c r="LA16" s="45"/>
      <c r="LB16" s="45"/>
      <c r="LC16" s="46"/>
      <c r="LD16" s="46"/>
      <c r="LE16" s="45" t="s">
        <v>4</v>
      </c>
      <c r="LF16" s="45" t="s">
        <v>5</v>
      </c>
      <c r="LG16" s="44" t="s">
        <v>6</v>
      </c>
      <c r="LH16" s="45"/>
      <c r="LI16" s="45"/>
      <c r="LJ16" s="46" t="s">
        <v>4</v>
      </c>
      <c r="LK16" s="46" t="s">
        <v>5</v>
      </c>
      <c r="LL16" s="45" t="s">
        <v>6</v>
      </c>
      <c r="LM16" s="45"/>
      <c r="LN16" s="45" t="s">
        <v>24</v>
      </c>
      <c r="LO16" s="45" t="s">
        <v>4</v>
      </c>
      <c r="LP16" s="45" t="s">
        <v>5</v>
      </c>
      <c r="LQ16" s="46" t="s">
        <v>6</v>
      </c>
      <c r="LR16" s="46"/>
      <c r="LS16" s="45"/>
      <c r="LT16" s="45" t="s">
        <v>4</v>
      </c>
      <c r="LU16" s="45" t="s">
        <v>5</v>
      </c>
      <c r="LV16" s="45" t="s">
        <v>6</v>
      </c>
      <c r="LW16" s="45" t="s">
        <v>24</v>
      </c>
      <c r="LX16" s="46"/>
      <c r="LY16" s="46" t="s">
        <v>4</v>
      </c>
      <c r="LZ16" s="45" t="s">
        <v>5</v>
      </c>
      <c r="MA16" s="45" t="s">
        <v>6</v>
      </c>
      <c r="MB16" s="45"/>
      <c r="MC16" s="45"/>
      <c r="MD16" s="45" t="s">
        <v>4</v>
      </c>
      <c r="ME16" s="46" t="s">
        <v>5</v>
      </c>
      <c r="MF16" s="46" t="s">
        <v>6</v>
      </c>
      <c r="MG16" s="45"/>
      <c r="MH16" s="45" t="s">
        <v>24</v>
      </c>
      <c r="MI16" s="45" t="s">
        <v>4</v>
      </c>
      <c r="MJ16" s="45" t="s">
        <v>5</v>
      </c>
      <c r="MK16" s="45" t="s">
        <v>6</v>
      </c>
      <c r="ML16" s="46"/>
      <c r="MM16" s="46"/>
      <c r="MN16" s="45"/>
      <c r="MO16" s="45"/>
      <c r="MP16" s="45"/>
      <c r="MQ16" s="45"/>
      <c r="MR16" s="45"/>
      <c r="MS16" s="46"/>
      <c r="MT16" s="46"/>
      <c r="MU16" s="45" t="s">
        <v>49</v>
      </c>
      <c r="MV16" s="45" t="s">
        <v>49</v>
      </c>
      <c r="MW16" s="45" t="s">
        <v>49</v>
      </c>
      <c r="MX16" s="45" t="s">
        <v>49</v>
      </c>
      <c r="MY16" s="44"/>
      <c r="MZ16" s="46"/>
      <c r="NA16" s="46"/>
      <c r="NB16" s="45" t="s">
        <v>4</v>
      </c>
      <c r="NC16" s="45" t="s">
        <v>5</v>
      </c>
      <c r="ND16" s="45" t="s">
        <v>6</v>
      </c>
      <c r="NE16" s="45" t="s">
        <v>9</v>
      </c>
      <c r="NK16" s="65">
        <f>COUNTIFS(E16:NE16, "j",E2:NE2, $G$2)</f>
        <v>7</v>
      </c>
      <c r="NL16" s="65"/>
      <c r="NM16" s="65">
        <f>COUNTIFS(E16:NE16, "n",E2:NE2, $G$2)</f>
        <v>7</v>
      </c>
      <c r="NN16" s="65"/>
      <c r="NO16" s="65">
        <f>COUNTIFS(E16:NE16, "JS",E2:NE2, $G$2)</f>
        <v>0</v>
      </c>
      <c r="NP16" s="65"/>
      <c r="NQ16" s="65">
        <f t="shared" si="0"/>
        <v>0</v>
      </c>
      <c r="NR16" s="65"/>
      <c r="NS16" s="52"/>
      <c r="NT16" s="52"/>
      <c r="NU16" s="52"/>
      <c r="NV16" s="52"/>
      <c r="NW16" s="52"/>
      <c r="NX16" s="52"/>
      <c r="NY16" s="52"/>
      <c r="NZ16" s="52"/>
      <c r="OA16" s="52"/>
      <c r="OB16" s="52"/>
      <c r="OC16" s="52"/>
      <c r="OD16" s="52"/>
      <c r="OE16" s="52"/>
      <c r="OF16" s="52"/>
      <c r="OG16" s="52"/>
      <c r="OH16" s="52"/>
      <c r="OI16" s="52"/>
      <c r="OJ16" s="52"/>
      <c r="OK16" s="52"/>
      <c r="OL16" s="11"/>
    </row>
    <row r="17" spans="3:402" ht="16.5" thickBot="1" x14ac:dyDescent="0.3">
      <c r="C17" s="18" t="s">
        <v>135</v>
      </c>
      <c r="D17">
        <f>BILAN!L22</f>
        <v>1</v>
      </c>
      <c r="E17" s="44" t="s">
        <v>27</v>
      </c>
      <c r="F17" s="45"/>
      <c r="G17" s="46"/>
      <c r="H17" s="46" t="s">
        <v>4</v>
      </c>
      <c r="I17" s="45" t="s">
        <v>5</v>
      </c>
      <c r="J17" s="45" t="s">
        <v>6</v>
      </c>
      <c r="K17" s="45"/>
      <c r="L17" s="45" t="s">
        <v>44</v>
      </c>
      <c r="M17" s="45" t="s">
        <v>4</v>
      </c>
      <c r="N17" s="46" t="s">
        <v>5</v>
      </c>
      <c r="O17" s="46" t="s">
        <v>6</v>
      </c>
      <c r="P17" s="45"/>
      <c r="Q17" s="45" t="s">
        <v>24</v>
      </c>
      <c r="R17" s="45" t="s">
        <v>4</v>
      </c>
      <c r="S17" s="45" t="s">
        <v>5</v>
      </c>
      <c r="T17" s="45" t="s">
        <v>6</v>
      </c>
      <c r="U17" s="46"/>
      <c r="V17" s="46"/>
      <c r="W17" s="45"/>
      <c r="X17" s="45"/>
      <c r="Y17" s="45"/>
      <c r="Z17" s="45"/>
      <c r="AA17" s="45"/>
      <c r="AB17" s="46"/>
      <c r="AC17" s="46"/>
      <c r="AD17" s="45"/>
      <c r="AE17" s="45"/>
      <c r="AF17" s="45"/>
      <c r="AG17" s="45"/>
      <c r="AH17" s="45"/>
      <c r="AI17" s="46"/>
      <c r="AJ17" s="46"/>
      <c r="AK17" s="45" t="s">
        <v>4</v>
      </c>
      <c r="AL17" s="45" t="s">
        <v>5</v>
      </c>
      <c r="AM17" s="45" t="s">
        <v>6</v>
      </c>
      <c r="AN17" s="45"/>
      <c r="AO17" s="45"/>
      <c r="AP17" s="45" t="s">
        <v>4</v>
      </c>
      <c r="AQ17" s="45" t="s">
        <v>5</v>
      </c>
      <c r="AR17" s="45" t="s">
        <v>6</v>
      </c>
      <c r="AS17" s="45"/>
      <c r="AT17" s="45" t="s">
        <v>24</v>
      </c>
      <c r="AU17" s="45" t="s">
        <v>4</v>
      </c>
      <c r="AV17" s="45" t="s">
        <v>5</v>
      </c>
      <c r="AW17" s="46" t="s">
        <v>6</v>
      </c>
      <c r="AX17" s="46"/>
      <c r="AY17" s="45" t="s">
        <v>24</v>
      </c>
      <c r="AZ17" s="45" t="s">
        <v>4</v>
      </c>
      <c r="BA17" s="45" t="s">
        <v>5</v>
      </c>
      <c r="BB17" s="45" t="s">
        <v>6</v>
      </c>
      <c r="BC17" s="45"/>
      <c r="BD17" s="46"/>
      <c r="BE17" s="46" t="s">
        <v>4</v>
      </c>
      <c r="BF17" s="45" t="s">
        <v>5</v>
      </c>
      <c r="BG17" s="45" t="s">
        <v>6</v>
      </c>
      <c r="BH17" s="45"/>
      <c r="BI17" s="45"/>
      <c r="BJ17" s="45" t="s">
        <v>122</v>
      </c>
      <c r="BK17" s="46" t="s">
        <v>5</v>
      </c>
      <c r="BL17" s="46" t="s">
        <v>6</v>
      </c>
      <c r="BM17" s="45"/>
      <c r="BN17" s="45"/>
      <c r="BO17" s="45" t="s">
        <v>4</v>
      </c>
      <c r="BP17" s="45" t="s">
        <v>5</v>
      </c>
      <c r="BQ17" s="45" t="s">
        <v>6</v>
      </c>
      <c r="BR17" s="46"/>
      <c r="BS17" s="46"/>
      <c r="BT17" s="45"/>
      <c r="BU17" s="45"/>
      <c r="BV17" s="45"/>
      <c r="BW17" s="45"/>
      <c r="BX17" s="45"/>
      <c r="BY17" s="46"/>
      <c r="BZ17" s="46"/>
      <c r="CA17" s="45"/>
      <c r="CB17" s="45"/>
      <c r="CC17" s="45"/>
      <c r="CD17" s="45"/>
      <c r="CE17" s="45"/>
      <c r="CF17" s="46"/>
      <c r="CG17" s="46"/>
      <c r="CH17" s="45" t="s">
        <v>4</v>
      </c>
      <c r="CI17" s="45" t="s">
        <v>5</v>
      </c>
      <c r="CJ17" s="45" t="s">
        <v>6</v>
      </c>
      <c r="CK17" s="45"/>
      <c r="CL17" s="45"/>
      <c r="CM17" s="46" t="s">
        <v>4</v>
      </c>
      <c r="CN17" s="46" t="s">
        <v>5</v>
      </c>
      <c r="CO17" s="45" t="s">
        <v>6</v>
      </c>
      <c r="CP17" s="45"/>
      <c r="CQ17" s="45"/>
      <c r="CR17" s="45" t="s">
        <v>4</v>
      </c>
      <c r="CS17" s="45" t="s">
        <v>5</v>
      </c>
      <c r="CT17" s="46" t="s">
        <v>6</v>
      </c>
      <c r="CU17" s="46"/>
      <c r="CV17" s="44"/>
      <c r="CW17" s="45" t="s">
        <v>4</v>
      </c>
      <c r="CX17" s="45" t="s">
        <v>5</v>
      </c>
      <c r="CY17" s="45" t="s">
        <v>6</v>
      </c>
      <c r="CZ17" s="45" t="s">
        <v>24</v>
      </c>
      <c r="DA17" s="46"/>
      <c r="DB17" s="46" t="s">
        <v>4</v>
      </c>
      <c r="DC17" s="45" t="s">
        <v>5</v>
      </c>
      <c r="DD17" s="45" t="s">
        <v>6</v>
      </c>
      <c r="DE17" s="45"/>
      <c r="DF17" s="45" t="s">
        <v>24</v>
      </c>
      <c r="DG17" s="45" t="s">
        <v>4</v>
      </c>
      <c r="DH17" s="45" t="s">
        <v>5</v>
      </c>
      <c r="DI17" s="46" t="s">
        <v>6</v>
      </c>
      <c r="DJ17" s="45"/>
      <c r="DK17" s="45" t="s">
        <v>24</v>
      </c>
      <c r="DL17" s="45" t="s">
        <v>4</v>
      </c>
      <c r="DM17" s="45" t="s">
        <v>5</v>
      </c>
      <c r="DN17" s="45" t="s">
        <v>6</v>
      </c>
      <c r="DO17" s="46"/>
      <c r="DP17" s="46"/>
      <c r="DQ17" s="45"/>
      <c r="DR17" s="45"/>
      <c r="DS17" s="45"/>
      <c r="DT17" s="45"/>
      <c r="DU17" s="44"/>
      <c r="DV17" s="46"/>
      <c r="DW17" s="46"/>
      <c r="DX17" s="45"/>
      <c r="DY17" s="45"/>
      <c r="DZ17" s="45"/>
      <c r="EA17" s="45"/>
      <c r="EB17" s="44"/>
      <c r="EC17" s="46"/>
      <c r="ED17" s="46"/>
      <c r="EE17" s="45" t="s">
        <v>4</v>
      </c>
      <c r="EF17" s="45" t="s">
        <v>5</v>
      </c>
      <c r="EG17" s="45" t="s">
        <v>6</v>
      </c>
      <c r="EH17" s="44"/>
      <c r="EI17" s="45"/>
      <c r="EJ17" s="46" t="s">
        <v>4</v>
      </c>
      <c r="EK17" s="46" t="s">
        <v>5</v>
      </c>
      <c r="EL17" s="45" t="s">
        <v>6</v>
      </c>
      <c r="EM17" s="45"/>
      <c r="EN17" s="45" t="s">
        <v>24</v>
      </c>
      <c r="EO17" s="45" t="s">
        <v>4</v>
      </c>
      <c r="EP17" s="45" t="s">
        <v>5</v>
      </c>
      <c r="EQ17" s="46" t="s">
        <v>6</v>
      </c>
      <c r="ER17" s="46"/>
      <c r="ES17" s="44"/>
      <c r="ET17" s="45" t="s">
        <v>4</v>
      </c>
      <c r="EU17" s="45" t="s">
        <v>5</v>
      </c>
      <c r="EV17" s="45" t="s">
        <v>6</v>
      </c>
      <c r="EW17" s="45" t="s">
        <v>24</v>
      </c>
      <c r="EX17" s="46"/>
      <c r="EY17" s="46" t="s">
        <v>4</v>
      </c>
      <c r="EZ17" s="45" t="s">
        <v>5</v>
      </c>
      <c r="FA17" s="45" t="s">
        <v>6</v>
      </c>
      <c r="FB17" s="45"/>
      <c r="FC17" s="45"/>
      <c r="FD17" s="45" t="s">
        <v>4</v>
      </c>
      <c r="FE17" s="46" t="s">
        <v>5</v>
      </c>
      <c r="FF17" s="46" t="s">
        <v>6</v>
      </c>
      <c r="FG17" s="45"/>
      <c r="FH17" s="45" t="s">
        <v>24</v>
      </c>
      <c r="FI17" s="45" t="s">
        <v>4</v>
      </c>
      <c r="FJ17" s="45" t="s">
        <v>5</v>
      </c>
      <c r="FK17" s="45" t="s">
        <v>6</v>
      </c>
      <c r="FL17" s="46"/>
      <c r="FM17" s="46"/>
      <c r="FN17" s="45"/>
      <c r="FO17" s="45"/>
      <c r="FP17" s="45"/>
      <c r="FQ17" s="45"/>
      <c r="FR17" s="45"/>
      <c r="FS17" s="46"/>
      <c r="FT17" s="46"/>
      <c r="FU17" s="45" t="s">
        <v>52</v>
      </c>
      <c r="FV17" s="45" t="s">
        <v>52</v>
      </c>
      <c r="FW17" s="45" t="s">
        <v>52</v>
      </c>
      <c r="FX17" s="45" t="s">
        <v>52</v>
      </c>
      <c r="FY17" s="45" t="s">
        <v>52</v>
      </c>
      <c r="FZ17" s="46"/>
      <c r="GA17" s="46"/>
      <c r="GB17" s="45" t="s">
        <v>4</v>
      </c>
      <c r="GC17" s="45" t="s">
        <v>5</v>
      </c>
      <c r="GD17" s="45" t="s">
        <v>6</v>
      </c>
      <c r="GE17" s="45"/>
      <c r="GF17" s="45"/>
      <c r="GG17" s="46" t="s">
        <v>4</v>
      </c>
      <c r="GH17" s="46" t="s">
        <v>5</v>
      </c>
      <c r="GI17" s="45" t="s">
        <v>6</v>
      </c>
      <c r="GJ17" s="45"/>
      <c r="GK17" s="45" t="s">
        <v>4</v>
      </c>
      <c r="GL17" s="45" t="s">
        <v>4</v>
      </c>
      <c r="GM17" s="45" t="s">
        <v>5</v>
      </c>
      <c r="GN17" s="46" t="s">
        <v>6</v>
      </c>
      <c r="GO17" s="46"/>
      <c r="GP17" s="45"/>
      <c r="GQ17" s="44" t="s">
        <v>4</v>
      </c>
      <c r="GR17" s="45" t="s">
        <v>5</v>
      </c>
      <c r="GS17" s="45" t="s">
        <v>5</v>
      </c>
      <c r="GT17" s="45"/>
      <c r="GU17" s="46"/>
      <c r="GV17" s="46" t="s">
        <v>4</v>
      </c>
      <c r="GW17" s="45" t="s">
        <v>5</v>
      </c>
      <c r="GX17" s="45" t="s">
        <v>6</v>
      </c>
      <c r="GY17" s="45"/>
      <c r="GZ17" s="45"/>
      <c r="HA17" s="45" t="s">
        <v>4</v>
      </c>
      <c r="HB17" s="46" t="s">
        <v>5</v>
      </c>
      <c r="HC17" s="46" t="s">
        <v>6</v>
      </c>
      <c r="HD17" s="45"/>
      <c r="HE17" s="45"/>
      <c r="HF17" s="45" t="s">
        <v>4</v>
      </c>
      <c r="HG17" s="45" t="s">
        <v>5</v>
      </c>
      <c r="HH17" s="45" t="s">
        <v>6</v>
      </c>
      <c r="HI17" s="46" t="s">
        <v>47</v>
      </c>
      <c r="HJ17" s="46"/>
      <c r="HK17" s="45" t="s">
        <v>9</v>
      </c>
      <c r="HL17" s="45" t="s">
        <v>9</v>
      </c>
      <c r="HM17" s="45" t="s">
        <v>9</v>
      </c>
      <c r="HN17" s="45" t="s">
        <v>9</v>
      </c>
      <c r="HO17" s="45" t="s">
        <v>9</v>
      </c>
      <c r="HP17" s="46"/>
      <c r="HQ17" s="46"/>
      <c r="HR17" s="45" t="s">
        <v>9</v>
      </c>
      <c r="HS17" s="45" t="s">
        <v>9</v>
      </c>
      <c r="HT17" s="45" t="s">
        <v>9</v>
      </c>
      <c r="HU17" s="45" t="s">
        <v>9</v>
      </c>
      <c r="HV17" s="45" t="s">
        <v>9</v>
      </c>
      <c r="HW17" s="46"/>
      <c r="HX17" s="46"/>
      <c r="HY17" s="45" t="s">
        <v>9</v>
      </c>
      <c r="HZ17" s="45" t="s">
        <v>9</v>
      </c>
      <c r="IA17" s="45" t="s">
        <v>9</v>
      </c>
      <c r="IB17" s="45" t="s">
        <v>9</v>
      </c>
      <c r="IC17" s="45" t="s">
        <v>9</v>
      </c>
      <c r="ID17" s="46" t="s">
        <v>4</v>
      </c>
      <c r="IE17" s="46" t="s">
        <v>5</v>
      </c>
      <c r="IF17" s="45" t="s">
        <v>6</v>
      </c>
      <c r="IG17" s="45"/>
      <c r="IH17" s="45"/>
      <c r="II17" s="45" t="s">
        <v>4</v>
      </c>
      <c r="IJ17" s="45" t="s">
        <v>5</v>
      </c>
      <c r="IK17" s="46" t="s">
        <v>6</v>
      </c>
      <c r="IL17" s="46"/>
      <c r="IM17" s="45"/>
      <c r="IN17" s="45" t="s">
        <v>4</v>
      </c>
      <c r="IO17" s="45" t="s">
        <v>5</v>
      </c>
      <c r="IP17" s="45" t="s">
        <v>6</v>
      </c>
      <c r="IQ17" s="45"/>
      <c r="IR17" s="46"/>
      <c r="IS17" s="46" t="s">
        <v>4</v>
      </c>
      <c r="IT17" s="45" t="s">
        <v>5</v>
      </c>
      <c r="IU17" s="45" t="s">
        <v>6</v>
      </c>
      <c r="IV17" s="45"/>
      <c r="IW17" s="45" t="s">
        <v>24</v>
      </c>
      <c r="IX17" s="45" t="s">
        <v>4</v>
      </c>
      <c r="IY17" s="46" t="s">
        <v>5</v>
      </c>
      <c r="IZ17" s="46" t="s">
        <v>6</v>
      </c>
      <c r="JA17" s="45"/>
      <c r="JB17" s="45" t="s">
        <v>24</v>
      </c>
      <c r="JC17" s="45" t="s">
        <v>4</v>
      </c>
      <c r="JD17" s="45" t="s">
        <v>5</v>
      </c>
      <c r="JE17" s="45" t="s">
        <v>6</v>
      </c>
      <c r="JF17" s="46"/>
      <c r="JG17" s="46"/>
      <c r="JH17" s="45"/>
      <c r="JI17" s="45"/>
      <c r="JJ17" s="45"/>
      <c r="JK17" s="45"/>
      <c r="JL17" s="45"/>
      <c r="JM17" s="46"/>
      <c r="JN17" s="46"/>
      <c r="JO17" s="45"/>
      <c r="JP17" s="45"/>
      <c r="JQ17" s="45"/>
      <c r="JR17" s="45"/>
      <c r="JS17" s="45"/>
      <c r="JT17" s="46"/>
      <c r="JU17" s="46"/>
      <c r="JV17" s="45" t="s">
        <v>4</v>
      </c>
      <c r="JW17" s="45" t="s">
        <v>5</v>
      </c>
      <c r="JX17" s="45" t="s">
        <v>6</v>
      </c>
      <c r="JY17" s="45"/>
      <c r="JZ17" s="45"/>
      <c r="KA17" s="46" t="s">
        <v>4</v>
      </c>
      <c r="KB17" s="46" t="s">
        <v>5</v>
      </c>
      <c r="KC17" s="45" t="s">
        <v>6</v>
      </c>
      <c r="KD17" s="45"/>
      <c r="KE17" s="45" t="s">
        <v>24</v>
      </c>
      <c r="KF17" s="45" t="s">
        <v>4</v>
      </c>
      <c r="KG17" s="45" t="s">
        <v>5</v>
      </c>
      <c r="KH17" s="46" t="s">
        <v>6</v>
      </c>
      <c r="KI17" s="46"/>
      <c r="KJ17" s="45" t="s">
        <v>24</v>
      </c>
      <c r="KK17" s="45" t="s">
        <v>4</v>
      </c>
      <c r="KL17" s="45" t="s">
        <v>5</v>
      </c>
      <c r="KM17" s="45" t="s">
        <v>6</v>
      </c>
      <c r="KN17" s="45"/>
      <c r="KO17" s="46"/>
      <c r="KP17" s="46" t="s">
        <v>4</v>
      </c>
      <c r="KQ17" s="45" t="s">
        <v>5</v>
      </c>
      <c r="KR17" s="45" t="s">
        <v>6</v>
      </c>
      <c r="KS17" s="45"/>
      <c r="KT17" s="45"/>
      <c r="KU17" s="45" t="s">
        <v>4</v>
      </c>
      <c r="KV17" s="46" t="s">
        <v>5</v>
      </c>
      <c r="KW17" s="46" t="s">
        <v>6</v>
      </c>
      <c r="KX17" s="45"/>
      <c r="KY17" s="45" t="s">
        <v>24</v>
      </c>
      <c r="KZ17" s="45" t="s">
        <v>4</v>
      </c>
      <c r="LA17" s="45" t="s">
        <v>5</v>
      </c>
      <c r="LB17" s="45" t="s">
        <v>6</v>
      </c>
      <c r="LC17" s="46"/>
      <c r="LD17" s="46"/>
      <c r="LE17" s="45"/>
      <c r="LF17" s="45"/>
      <c r="LG17" s="44"/>
      <c r="LH17" s="45"/>
      <c r="LI17" s="45"/>
      <c r="LJ17" s="46"/>
      <c r="LK17" s="46"/>
      <c r="LL17" s="45" t="s">
        <v>9</v>
      </c>
      <c r="LM17" s="45" t="s">
        <v>9</v>
      </c>
      <c r="LN17" s="45" t="s">
        <v>9</v>
      </c>
      <c r="LO17" s="45" t="s">
        <v>9</v>
      </c>
      <c r="LP17" s="45" t="s">
        <v>9</v>
      </c>
      <c r="LQ17" s="46"/>
      <c r="LR17" s="46"/>
      <c r="LS17" s="45" t="s">
        <v>4</v>
      </c>
      <c r="LT17" s="45" t="s">
        <v>5</v>
      </c>
      <c r="LU17" s="45" t="s">
        <v>6</v>
      </c>
      <c r="LV17" s="45"/>
      <c r="LW17" s="45"/>
      <c r="LX17" s="46" t="s">
        <v>4</v>
      </c>
      <c r="LY17" s="46" t="s">
        <v>5</v>
      </c>
      <c r="LZ17" s="45" t="s">
        <v>6</v>
      </c>
      <c r="MA17" s="45"/>
      <c r="MB17" s="45" t="s">
        <v>24</v>
      </c>
      <c r="MC17" s="45" t="s">
        <v>4</v>
      </c>
      <c r="MD17" s="45" t="s">
        <v>5</v>
      </c>
      <c r="ME17" s="46" t="s">
        <v>6</v>
      </c>
      <c r="MF17" s="46"/>
      <c r="MG17" s="45"/>
      <c r="MH17" s="45" t="s">
        <v>4</v>
      </c>
      <c r="MI17" s="45" t="s">
        <v>5</v>
      </c>
      <c r="MJ17" s="45" t="s">
        <v>6</v>
      </c>
      <c r="MK17" s="45"/>
      <c r="ML17" s="46"/>
      <c r="MM17" s="46" t="s">
        <v>4</v>
      </c>
      <c r="MN17" s="45" t="s">
        <v>5</v>
      </c>
      <c r="MO17" s="45" t="s">
        <v>6</v>
      </c>
      <c r="MP17" s="45"/>
      <c r="MQ17" s="45" t="s">
        <v>24</v>
      </c>
      <c r="MR17" s="45" t="s">
        <v>4</v>
      </c>
      <c r="MS17" s="46" t="s">
        <v>5</v>
      </c>
      <c r="MT17" s="46" t="s">
        <v>6</v>
      </c>
      <c r="MU17" s="45"/>
      <c r="MV17" s="45" t="s">
        <v>24</v>
      </c>
      <c r="MW17" s="45" t="s">
        <v>4</v>
      </c>
      <c r="MX17" s="45" t="s">
        <v>5</v>
      </c>
      <c r="MY17" s="44" t="s">
        <v>6</v>
      </c>
      <c r="MZ17" s="46"/>
      <c r="NA17" s="46"/>
      <c r="NB17" s="45"/>
      <c r="NC17" s="45" t="s">
        <v>24</v>
      </c>
      <c r="ND17" s="45"/>
      <c r="NE17" s="45"/>
      <c r="NK17" s="65">
        <f>COUNTIFS(E17:NE17, "j",E2:NE2, $G$2)</f>
        <v>7</v>
      </c>
      <c r="NL17" s="65"/>
      <c r="NM17" s="65">
        <f>COUNTIFS(E17:NE17, "n",E2:NE2, $G$2)</f>
        <v>8</v>
      </c>
      <c r="NN17" s="65"/>
      <c r="NO17" s="65">
        <f>COUNTIFS(E17:NE17, "JS",E2:NE2, $G$2)</f>
        <v>0</v>
      </c>
      <c r="NP17" s="65"/>
      <c r="NQ17" s="65">
        <f t="shared" si="0"/>
        <v>1</v>
      </c>
      <c r="NR17" s="65"/>
      <c r="NS17" s="52"/>
      <c r="NT17" s="52"/>
      <c r="NU17" s="52"/>
      <c r="NV17" s="52"/>
      <c r="NW17" s="52"/>
      <c r="NX17" s="52"/>
      <c r="NY17" s="52"/>
      <c r="NZ17" s="52"/>
      <c r="OA17" s="52"/>
      <c r="OB17" s="52"/>
      <c r="OC17" s="52"/>
      <c r="OD17" s="52"/>
      <c r="OE17" s="52"/>
      <c r="OF17" s="52"/>
      <c r="OG17" s="52"/>
      <c r="OH17" s="52"/>
      <c r="OI17" s="52"/>
      <c r="OJ17" s="52"/>
      <c r="OK17" s="52"/>
      <c r="OL17" s="11"/>
    </row>
    <row r="18" spans="3:402" ht="16.5" thickBot="1" x14ac:dyDescent="0.3">
      <c r="C18" s="18" t="s">
        <v>136</v>
      </c>
      <c r="D18">
        <f>BILAN!L23</f>
        <v>1</v>
      </c>
      <c r="E18" s="44" t="s">
        <v>27</v>
      </c>
      <c r="F18" s="45"/>
      <c r="G18" s="46"/>
      <c r="H18" s="46" t="s">
        <v>4</v>
      </c>
      <c r="I18" s="45" t="s">
        <v>5</v>
      </c>
      <c r="J18" s="45" t="s">
        <v>6</v>
      </c>
      <c r="K18" s="45"/>
      <c r="L18" s="45" t="s">
        <v>44</v>
      </c>
      <c r="M18" s="45" t="s">
        <v>4</v>
      </c>
      <c r="N18" s="46" t="s">
        <v>5</v>
      </c>
      <c r="O18" s="46" t="s">
        <v>6</v>
      </c>
      <c r="P18" s="45"/>
      <c r="Q18" s="45" t="s">
        <v>24</v>
      </c>
      <c r="R18" s="45" t="s">
        <v>4</v>
      </c>
      <c r="S18" s="45" t="s">
        <v>5</v>
      </c>
      <c r="T18" s="45" t="s">
        <v>6</v>
      </c>
      <c r="U18" s="46"/>
      <c r="V18" s="46"/>
      <c r="W18" s="45"/>
      <c r="X18" s="45"/>
      <c r="Y18" s="45"/>
      <c r="Z18" s="45"/>
      <c r="AA18" s="45"/>
      <c r="AB18" s="46"/>
      <c r="AC18" s="46"/>
      <c r="AD18" s="45"/>
      <c r="AE18" s="45"/>
      <c r="AF18" s="45"/>
      <c r="AG18" s="45"/>
      <c r="AH18" s="45"/>
      <c r="AI18" s="46"/>
      <c r="AJ18" s="46"/>
      <c r="AK18" s="45" t="s">
        <v>4</v>
      </c>
      <c r="AL18" s="45" t="s">
        <v>5</v>
      </c>
      <c r="AM18" s="45" t="s">
        <v>6</v>
      </c>
      <c r="AN18" s="45"/>
      <c r="AO18" s="45"/>
      <c r="AP18" s="45" t="s">
        <v>4</v>
      </c>
      <c r="AQ18" s="45" t="s">
        <v>5</v>
      </c>
      <c r="AR18" s="45" t="s">
        <v>6</v>
      </c>
      <c r="AS18" s="45"/>
      <c r="AT18" s="45" t="s">
        <v>24</v>
      </c>
      <c r="AU18" s="45" t="s">
        <v>4</v>
      </c>
      <c r="AV18" s="45" t="s">
        <v>5</v>
      </c>
      <c r="AW18" s="46" t="s">
        <v>6</v>
      </c>
      <c r="AX18" s="46"/>
      <c r="AY18" s="45" t="s">
        <v>24</v>
      </c>
      <c r="AZ18" s="45" t="s">
        <v>4</v>
      </c>
      <c r="BA18" s="45" t="s">
        <v>5</v>
      </c>
      <c r="BB18" s="45" t="s">
        <v>6</v>
      </c>
      <c r="BC18" s="45"/>
      <c r="BD18" s="46"/>
      <c r="BE18" s="46" t="s">
        <v>4</v>
      </c>
      <c r="BF18" s="45" t="s">
        <v>5</v>
      </c>
      <c r="BG18" s="45" t="s">
        <v>6</v>
      </c>
      <c r="BH18" s="45"/>
      <c r="BI18" s="45"/>
      <c r="BJ18" s="45" t="s">
        <v>4</v>
      </c>
      <c r="BK18" s="46" t="s">
        <v>5</v>
      </c>
      <c r="BL18" s="46" t="s">
        <v>6</v>
      </c>
      <c r="BM18" s="45"/>
      <c r="BN18" s="45"/>
      <c r="BO18" s="45" t="s">
        <v>4</v>
      </c>
      <c r="BP18" s="45" t="s">
        <v>5</v>
      </c>
      <c r="BQ18" s="45" t="s">
        <v>6</v>
      </c>
      <c r="BR18" s="46"/>
      <c r="BS18" s="46"/>
      <c r="BT18" s="45"/>
      <c r="BU18" s="45"/>
      <c r="BV18" s="45"/>
      <c r="BW18" s="45"/>
      <c r="BX18" s="45"/>
      <c r="BY18" s="46"/>
      <c r="BZ18" s="46"/>
      <c r="CA18" s="45"/>
      <c r="CB18" s="45" t="s">
        <v>29</v>
      </c>
      <c r="CC18" s="45"/>
      <c r="CD18" s="45"/>
      <c r="CE18" s="45"/>
      <c r="CF18" s="46"/>
      <c r="CG18" s="46"/>
      <c r="CH18" s="45" t="s">
        <v>4</v>
      </c>
      <c r="CI18" s="45" t="s">
        <v>5</v>
      </c>
      <c r="CJ18" s="45" t="s">
        <v>6</v>
      </c>
      <c r="CK18" s="45"/>
      <c r="CL18" s="45"/>
      <c r="CM18" s="46" t="s">
        <v>4</v>
      </c>
      <c r="CN18" s="46" t="s">
        <v>5</v>
      </c>
      <c r="CO18" s="45" t="s">
        <v>6</v>
      </c>
      <c r="CP18" s="45"/>
      <c r="CQ18" s="45"/>
      <c r="CR18" s="45" t="s">
        <v>4</v>
      </c>
      <c r="CS18" s="45" t="s">
        <v>5</v>
      </c>
      <c r="CT18" s="46" t="s">
        <v>6</v>
      </c>
      <c r="CU18" s="46"/>
      <c r="CV18" s="44"/>
      <c r="CW18" s="45" t="s">
        <v>4</v>
      </c>
      <c r="CX18" s="45" t="s">
        <v>5</v>
      </c>
      <c r="CY18" s="45" t="s">
        <v>6</v>
      </c>
      <c r="CZ18" s="45" t="s">
        <v>24</v>
      </c>
      <c r="DA18" s="46"/>
      <c r="DB18" s="46" t="s">
        <v>4</v>
      </c>
      <c r="DC18" s="45" t="s">
        <v>5</v>
      </c>
      <c r="DD18" s="45" t="s">
        <v>6</v>
      </c>
      <c r="DE18" s="45"/>
      <c r="DF18" s="45" t="s">
        <v>24</v>
      </c>
      <c r="DG18" s="45" t="s">
        <v>4</v>
      </c>
      <c r="DH18" s="45" t="s">
        <v>5</v>
      </c>
      <c r="DI18" s="46" t="s">
        <v>6</v>
      </c>
      <c r="DJ18" s="45"/>
      <c r="DK18" s="45" t="s">
        <v>24</v>
      </c>
      <c r="DL18" s="45" t="s">
        <v>4</v>
      </c>
      <c r="DM18" s="45" t="s">
        <v>5</v>
      </c>
      <c r="DN18" s="45" t="s">
        <v>6</v>
      </c>
      <c r="DO18" s="46"/>
      <c r="DP18" s="46"/>
      <c r="DQ18" s="45"/>
      <c r="DR18" s="45"/>
      <c r="DS18" s="45"/>
      <c r="DT18" s="45"/>
      <c r="DU18" s="44"/>
      <c r="DV18" s="46"/>
      <c r="DW18" s="46"/>
      <c r="DX18" s="45"/>
      <c r="DY18" s="45" t="s">
        <v>29</v>
      </c>
      <c r="DZ18" s="45"/>
      <c r="EA18" s="45"/>
      <c r="EB18" s="44"/>
      <c r="EC18" s="46"/>
      <c r="ED18" s="46"/>
      <c r="EE18" s="45" t="s">
        <v>4</v>
      </c>
      <c r="EF18" s="45" t="s">
        <v>5</v>
      </c>
      <c r="EG18" s="45" t="s">
        <v>6</v>
      </c>
      <c r="EH18" s="44"/>
      <c r="EI18" s="45"/>
      <c r="EJ18" s="46" t="s">
        <v>4</v>
      </c>
      <c r="EK18" s="46" t="s">
        <v>5</v>
      </c>
      <c r="EL18" s="45" t="s">
        <v>6</v>
      </c>
      <c r="EM18" s="45"/>
      <c r="EN18" s="45" t="s">
        <v>24</v>
      </c>
      <c r="EO18" s="45" t="s">
        <v>4</v>
      </c>
      <c r="EP18" s="45" t="s">
        <v>5</v>
      </c>
      <c r="EQ18" s="46" t="s">
        <v>6</v>
      </c>
      <c r="ER18" s="46"/>
      <c r="ES18" s="44"/>
      <c r="ET18" s="45" t="s">
        <v>4</v>
      </c>
      <c r="EU18" s="45" t="s">
        <v>5</v>
      </c>
      <c r="EV18" s="45" t="s">
        <v>6</v>
      </c>
      <c r="EW18" s="45" t="s">
        <v>24</v>
      </c>
      <c r="EX18" s="46"/>
      <c r="EY18" s="46" t="s">
        <v>4</v>
      </c>
      <c r="EZ18" s="45" t="s">
        <v>5</v>
      </c>
      <c r="FA18" s="45" t="s">
        <v>6</v>
      </c>
      <c r="FB18" s="45"/>
      <c r="FC18" s="45"/>
      <c r="FD18" s="45" t="s">
        <v>4</v>
      </c>
      <c r="FE18" s="46" t="s">
        <v>5</v>
      </c>
      <c r="FF18" s="46" t="s">
        <v>6</v>
      </c>
      <c r="FG18" s="45"/>
      <c r="FH18" s="45" t="s">
        <v>24</v>
      </c>
      <c r="FI18" s="45" t="s">
        <v>4</v>
      </c>
      <c r="FJ18" s="45" t="s">
        <v>5</v>
      </c>
      <c r="FK18" s="45" t="s">
        <v>6</v>
      </c>
      <c r="FL18" s="46"/>
      <c r="FM18" s="46"/>
      <c r="FN18" s="45"/>
      <c r="FO18" s="45"/>
      <c r="FP18" s="45" t="s">
        <v>7</v>
      </c>
      <c r="FQ18" s="45"/>
      <c r="FR18" s="45"/>
      <c r="FS18" s="46"/>
      <c r="FT18" s="46"/>
      <c r="FU18" s="45" t="s">
        <v>52</v>
      </c>
      <c r="FV18" s="45" t="s">
        <v>52</v>
      </c>
      <c r="FW18" s="45" t="s">
        <v>52</v>
      </c>
      <c r="FX18" s="45" t="s">
        <v>52</v>
      </c>
      <c r="FY18" s="45" t="s">
        <v>52</v>
      </c>
      <c r="FZ18" s="46"/>
      <c r="GA18" s="46"/>
      <c r="GB18" s="45" t="s">
        <v>4</v>
      </c>
      <c r="GC18" s="45" t="s">
        <v>5</v>
      </c>
      <c r="GD18" s="45" t="s">
        <v>6</v>
      </c>
      <c r="GE18" s="45"/>
      <c r="GF18" s="45"/>
      <c r="GG18" s="46" t="s">
        <v>4</v>
      </c>
      <c r="GH18" s="46" t="s">
        <v>5</v>
      </c>
      <c r="GI18" s="45" t="s">
        <v>6</v>
      </c>
      <c r="GJ18" s="45"/>
      <c r="GK18" s="45" t="s">
        <v>4</v>
      </c>
      <c r="GL18" s="45" t="s">
        <v>4</v>
      </c>
      <c r="GM18" s="45" t="s">
        <v>5</v>
      </c>
      <c r="GN18" s="46" t="s">
        <v>6</v>
      </c>
      <c r="GO18" s="46"/>
      <c r="GP18" s="45"/>
      <c r="GQ18" s="44" t="s">
        <v>4</v>
      </c>
      <c r="GR18" s="45" t="s">
        <v>5</v>
      </c>
      <c r="GS18" s="45" t="s">
        <v>5</v>
      </c>
      <c r="GT18" s="45"/>
      <c r="GU18" s="46"/>
      <c r="GV18" s="46" t="s">
        <v>4</v>
      </c>
      <c r="GW18" s="45" t="s">
        <v>5</v>
      </c>
      <c r="GX18" s="45" t="s">
        <v>6</v>
      </c>
      <c r="GY18" s="45"/>
      <c r="GZ18" s="45"/>
      <c r="HA18" s="45" t="s">
        <v>4</v>
      </c>
      <c r="HB18" s="46" t="s">
        <v>5</v>
      </c>
      <c r="HC18" s="46" t="s">
        <v>6</v>
      </c>
      <c r="HD18" s="45"/>
      <c r="HE18" s="45"/>
      <c r="HF18" s="45" t="s">
        <v>4</v>
      </c>
      <c r="HG18" s="45" t="s">
        <v>5</v>
      </c>
      <c r="HH18" s="45" t="s">
        <v>6</v>
      </c>
      <c r="HI18" s="46"/>
      <c r="HJ18" s="46"/>
      <c r="HK18" s="45" t="s">
        <v>9</v>
      </c>
      <c r="HL18" s="45" t="s">
        <v>9</v>
      </c>
      <c r="HM18" s="45" t="s">
        <v>9</v>
      </c>
      <c r="HN18" s="45" t="s">
        <v>9</v>
      </c>
      <c r="HO18" s="45" t="s">
        <v>9</v>
      </c>
      <c r="HP18" s="46"/>
      <c r="HQ18" s="46"/>
      <c r="HR18" s="45" t="s">
        <v>9</v>
      </c>
      <c r="HS18" s="45" t="s">
        <v>9</v>
      </c>
      <c r="HT18" s="45" t="s">
        <v>9</v>
      </c>
      <c r="HU18" s="45" t="s">
        <v>9</v>
      </c>
      <c r="HV18" s="45" t="s">
        <v>9</v>
      </c>
      <c r="HW18" s="46"/>
      <c r="HX18" s="46"/>
      <c r="HY18" s="45" t="s">
        <v>9</v>
      </c>
      <c r="HZ18" s="45" t="s">
        <v>9</v>
      </c>
      <c r="IA18" s="45" t="s">
        <v>9</v>
      </c>
      <c r="IB18" s="45" t="s">
        <v>9</v>
      </c>
      <c r="IC18" s="45" t="s">
        <v>9</v>
      </c>
      <c r="ID18" s="46" t="s">
        <v>4</v>
      </c>
      <c r="IE18" s="46" t="s">
        <v>5</v>
      </c>
      <c r="IF18" s="45" t="s">
        <v>6</v>
      </c>
      <c r="IG18" s="45"/>
      <c r="IH18" s="45"/>
      <c r="II18" s="45" t="s">
        <v>4</v>
      </c>
      <c r="IJ18" s="45" t="s">
        <v>5</v>
      </c>
      <c r="IK18" s="46" t="s">
        <v>6</v>
      </c>
      <c r="IL18" s="46"/>
      <c r="IM18" s="45"/>
      <c r="IN18" s="45" t="s">
        <v>4</v>
      </c>
      <c r="IO18" s="45" t="s">
        <v>5</v>
      </c>
      <c r="IP18" s="45" t="s">
        <v>6</v>
      </c>
      <c r="IQ18" s="45"/>
      <c r="IR18" s="46"/>
      <c r="IS18" s="46" t="s">
        <v>4</v>
      </c>
      <c r="IT18" s="45" t="s">
        <v>5</v>
      </c>
      <c r="IU18" s="45" t="s">
        <v>6</v>
      </c>
      <c r="IV18" s="45"/>
      <c r="IW18" s="45" t="s">
        <v>24</v>
      </c>
      <c r="IX18" s="45" t="s">
        <v>4</v>
      </c>
      <c r="IY18" s="46" t="s">
        <v>5</v>
      </c>
      <c r="IZ18" s="46" t="s">
        <v>6</v>
      </c>
      <c r="JA18" s="45"/>
      <c r="JB18" s="45" t="s">
        <v>24</v>
      </c>
      <c r="JC18" s="45" t="s">
        <v>4</v>
      </c>
      <c r="JD18" s="45" t="s">
        <v>5</v>
      </c>
      <c r="JE18" s="45" t="s">
        <v>6</v>
      </c>
      <c r="JF18" s="46"/>
      <c r="JG18" s="46"/>
      <c r="JH18" s="45"/>
      <c r="JI18" s="45"/>
      <c r="JJ18" s="45"/>
      <c r="JK18" s="45"/>
      <c r="JL18" s="45"/>
      <c r="JM18" s="46"/>
      <c r="JN18" s="46"/>
      <c r="JO18" s="45"/>
      <c r="JP18" s="45" t="s">
        <v>29</v>
      </c>
      <c r="JQ18" s="45"/>
      <c r="JR18" s="45"/>
      <c r="JS18" s="45"/>
      <c r="JT18" s="46"/>
      <c r="JU18" s="46"/>
      <c r="JV18" s="45" t="s">
        <v>4</v>
      </c>
      <c r="JW18" s="45" t="s">
        <v>5</v>
      </c>
      <c r="JX18" s="45" t="s">
        <v>6</v>
      </c>
      <c r="JY18" s="45"/>
      <c r="JZ18" s="45"/>
      <c r="KA18" s="46" t="s">
        <v>4</v>
      </c>
      <c r="KB18" s="46" t="s">
        <v>5</v>
      </c>
      <c r="KC18" s="45" t="s">
        <v>6</v>
      </c>
      <c r="KD18" s="45"/>
      <c r="KE18" s="45" t="s">
        <v>24</v>
      </c>
      <c r="KF18" s="45" t="s">
        <v>4</v>
      </c>
      <c r="KG18" s="45" t="s">
        <v>5</v>
      </c>
      <c r="KH18" s="46" t="s">
        <v>6</v>
      </c>
      <c r="KI18" s="46"/>
      <c r="KJ18" s="45" t="s">
        <v>24</v>
      </c>
      <c r="KK18" s="45" t="s">
        <v>4</v>
      </c>
      <c r="KL18" s="45" t="s">
        <v>5</v>
      </c>
      <c r="KM18" s="45" t="s">
        <v>6</v>
      </c>
      <c r="KN18" s="45"/>
      <c r="KO18" s="46"/>
      <c r="KP18" s="46" t="s">
        <v>4</v>
      </c>
      <c r="KQ18" s="45" t="s">
        <v>5</v>
      </c>
      <c r="KR18" s="45" t="s">
        <v>6</v>
      </c>
      <c r="KS18" s="45"/>
      <c r="KT18" s="45"/>
      <c r="KU18" s="45" t="s">
        <v>4</v>
      </c>
      <c r="KV18" s="46" t="s">
        <v>5</v>
      </c>
      <c r="KW18" s="46" t="s">
        <v>6</v>
      </c>
      <c r="KX18" s="45"/>
      <c r="KY18" s="45" t="s">
        <v>24</v>
      </c>
      <c r="KZ18" s="45" t="s">
        <v>4</v>
      </c>
      <c r="LA18" s="45" t="s">
        <v>5</v>
      </c>
      <c r="LB18" s="45" t="s">
        <v>6</v>
      </c>
      <c r="LC18" s="46"/>
      <c r="LD18" s="46"/>
      <c r="LE18" s="45"/>
      <c r="LF18" s="45"/>
      <c r="LG18" s="44"/>
      <c r="LH18" s="45"/>
      <c r="LI18" s="45"/>
      <c r="LJ18" s="46"/>
      <c r="LK18" s="46"/>
      <c r="LL18" s="45" t="s">
        <v>9</v>
      </c>
      <c r="LM18" s="45" t="s">
        <v>9</v>
      </c>
      <c r="LN18" s="45" t="s">
        <v>9</v>
      </c>
      <c r="LO18" s="45" t="s">
        <v>9</v>
      </c>
      <c r="LP18" s="45" t="s">
        <v>9</v>
      </c>
      <c r="LQ18" s="46"/>
      <c r="LR18" s="46"/>
      <c r="LS18" s="45" t="s">
        <v>4</v>
      </c>
      <c r="LT18" s="45" t="s">
        <v>5</v>
      </c>
      <c r="LU18" s="45" t="s">
        <v>6</v>
      </c>
      <c r="LV18" s="45"/>
      <c r="LW18" s="45"/>
      <c r="LX18" s="46" t="s">
        <v>4</v>
      </c>
      <c r="LY18" s="46" t="s">
        <v>5</v>
      </c>
      <c r="LZ18" s="45" t="s">
        <v>6</v>
      </c>
      <c r="MA18" s="45"/>
      <c r="MB18" s="45" t="s">
        <v>24</v>
      </c>
      <c r="MC18" s="45" t="s">
        <v>4</v>
      </c>
      <c r="MD18" s="45" t="s">
        <v>5</v>
      </c>
      <c r="ME18" s="46" t="s">
        <v>6</v>
      </c>
      <c r="MF18" s="46"/>
      <c r="MG18" s="45"/>
      <c r="MH18" s="45" t="s">
        <v>4</v>
      </c>
      <c r="MI18" s="45" t="s">
        <v>5</v>
      </c>
      <c r="MJ18" s="45" t="s">
        <v>6</v>
      </c>
      <c r="MK18" s="45"/>
      <c r="ML18" s="46"/>
      <c r="MM18" s="46" t="s">
        <v>4</v>
      </c>
      <c r="MN18" s="45" t="s">
        <v>5</v>
      </c>
      <c r="MO18" s="45" t="s">
        <v>6</v>
      </c>
      <c r="MP18" s="45"/>
      <c r="MQ18" s="45" t="s">
        <v>24</v>
      </c>
      <c r="MR18" s="45" t="s">
        <v>4</v>
      </c>
      <c r="MS18" s="46" t="s">
        <v>5</v>
      </c>
      <c r="MT18" s="46" t="s">
        <v>6</v>
      </c>
      <c r="MU18" s="45"/>
      <c r="MV18" s="45" t="s">
        <v>24</v>
      </c>
      <c r="MW18" s="45" t="s">
        <v>4</v>
      </c>
      <c r="MX18" s="45" t="s">
        <v>5</v>
      </c>
      <c r="MY18" s="44" t="s">
        <v>6</v>
      </c>
      <c r="MZ18" s="46"/>
      <c r="NA18" s="46"/>
      <c r="NB18" s="45"/>
      <c r="NC18" s="45" t="s">
        <v>24</v>
      </c>
      <c r="ND18" s="45"/>
      <c r="NE18" s="45"/>
      <c r="NK18" s="65">
        <f>COUNTIFS(E18:NE18, "j",E2:NE2, $G$2)</f>
        <v>7</v>
      </c>
      <c r="NL18" s="65"/>
      <c r="NM18" s="65">
        <f>COUNTIFS(E18:NE18, "n",E2:NE2, $G$2)</f>
        <v>8</v>
      </c>
      <c r="NN18" s="65"/>
      <c r="NO18" s="65">
        <f>COUNTIFS(E18:NE18, "JS",E2:NE2, $G$2)</f>
        <v>0</v>
      </c>
      <c r="NP18" s="65"/>
      <c r="NQ18" s="65">
        <f t="shared" si="0"/>
        <v>0</v>
      </c>
      <c r="NR18" s="65"/>
      <c r="NS18" s="52"/>
      <c r="NT18" s="52"/>
      <c r="NU18" s="52"/>
      <c r="NV18" s="52"/>
      <c r="NW18" s="52"/>
      <c r="NX18" s="52"/>
      <c r="NY18" s="52"/>
      <c r="NZ18" s="52"/>
      <c r="OA18" s="52"/>
      <c r="OB18" s="52"/>
      <c r="OC18" s="52"/>
      <c r="OD18" s="52"/>
      <c r="OE18" s="52"/>
      <c r="OF18" s="52"/>
      <c r="OG18" s="52"/>
      <c r="OH18" s="52"/>
      <c r="OI18" s="52"/>
      <c r="OJ18" s="52"/>
      <c r="OK18" s="52"/>
      <c r="OL18" s="11"/>
    </row>
    <row r="19" spans="3:402" ht="16.5" thickBot="1" x14ac:dyDescent="0.3">
      <c r="C19" s="18" t="s">
        <v>137</v>
      </c>
      <c r="D19">
        <f>BILAN!L24</f>
        <v>1</v>
      </c>
      <c r="E19" s="44" t="s">
        <v>27</v>
      </c>
      <c r="F19" s="45"/>
      <c r="G19" s="46"/>
      <c r="H19" s="46" t="s">
        <v>4</v>
      </c>
      <c r="I19" s="45" t="s">
        <v>5</v>
      </c>
      <c r="J19" s="45" t="s">
        <v>6</v>
      </c>
      <c r="K19" s="45"/>
      <c r="L19" s="45" t="s">
        <v>44</v>
      </c>
      <c r="M19" s="45" t="s">
        <v>4</v>
      </c>
      <c r="N19" s="46" t="s">
        <v>5</v>
      </c>
      <c r="O19" s="46" t="s">
        <v>6</v>
      </c>
      <c r="P19" s="45"/>
      <c r="Q19" s="45" t="s">
        <v>24</v>
      </c>
      <c r="R19" s="45" t="s">
        <v>4</v>
      </c>
      <c r="S19" s="45" t="s">
        <v>5</v>
      </c>
      <c r="T19" s="45" t="s">
        <v>6</v>
      </c>
      <c r="U19" s="46"/>
      <c r="V19" s="46"/>
      <c r="W19" s="45"/>
      <c r="X19" s="45"/>
      <c r="Y19" s="45"/>
      <c r="Z19" s="45"/>
      <c r="AA19" s="45"/>
      <c r="AB19" s="46"/>
      <c r="AC19" s="46"/>
      <c r="AD19" s="45"/>
      <c r="AE19" s="45"/>
      <c r="AF19" s="45"/>
      <c r="AG19" s="45"/>
      <c r="AH19" s="45"/>
      <c r="AI19" s="46"/>
      <c r="AJ19" s="46"/>
      <c r="AK19" s="45" t="s">
        <v>4</v>
      </c>
      <c r="AL19" s="45" t="s">
        <v>5</v>
      </c>
      <c r="AM19" s="45" t="s">
        <v>6</v>
      </c>
      <c r="AN19" s="45"/>
      <c r="AO19" s="45"/>
      <c r="AP19" s="45" t="s">
        <v>4</v>
      </c>
      <c r="AQ19" s="45" t="s">
        <v>5</v>
      </c>
      <c r="AR19" s="45" t="s">
        <v>6</v>
      </c>
      <c r="AS19" s="45"/>
      <c r="AT19" s="45" t="s">
        <v>24</v>
      </c>
      <c r="AU19" s="45" t="s">
        <v>4</v>
      </c>
      <c r="AV19" s="45" t="s">
        <v>5</v>
      </c>
      <c r="AW19" s="46" t="s">
        <v>6</v>
      </c>
      <c r="AX19" s="46"/>
      <c r="AY19" s="45" t="s">
        <v>24</v>
      </c>
      <c r="AZ19" s="45" t="s">
        <v>4</v>
      </c>
      <c r="BA19" s="45" t="s">
        <v>5</v>
      </c>
      <c r="BB19" s="45" t="s">
        <v>6</v>
      </c>
      <c r="BC19" s="45"/>
      <c r="BD19" s="46"/>
      <c r="BE19" s="46" t="s">
        <v>4</v>
      </c>
      <c r="BF19" s="45" t="s">
        <v>5</v>
      </c>
      <c r="BG19" s="45" t="s">
        <v>6</v>
      </c>
      <c r="BH19" s="45"/>
      <c r="BI19" s="45"/>
      <c r="BJ19" s="45" t="s">
        <v>4</v>
      </c>
      <c r="BK19" s="46" t="s">
        <v>5</v>
      </c>
      <c r="BL19" s="46" t="s">
        <v>6</v>
      </c>
      <c r="BM19" s="45"/>
      <c r="BN19" s="45"/>
      <c r="BO19" s="45" t="s">
        <v>4</v>
      </c>
      <c r="BP19" s="45" t="s">
        <v>5</v>
      </c>
      <c r="BQ19" s="45" t="s">
        <v>6</v>
      </c>
      <c r="BR19" s="46"/>
      <c r="BS19" s="46"/>
      <c r="BT19" s="45"/>
      <c r="BU19" s="45"/>
      <c r="BV19" s="45"/>
      <c r="BW19" s="45"/>
      <c r="BX19" s="45"/>
      <c r="BY19" s="46"/>
      <c r="BZ19" s="46"/>
      <c r="CA19" s="45"/>
      <c r="CB19" s="45"/>
      <c r="CC19" s="45"/>
      <c r="CD19" s="45"/>
      <c r="CE19" s="45"/>
      <c r="CF19" s="46"/>
      <c r="CG19" s="46"/>
      <c r="CH19" s="45" t="s">
        <v>4</v>
      </c>
      <c r="CI19" s="45" t="s">
        <v>5</v>
      </c>
      <c r="CJ19" s="45" t="s">
        <v>6</v>
      </c>
      <c r="CK19" s="45"/>
      <c r="CL19" s="45"/>
      <c r="CM19" s="46" t="s">
        <v>4</v>
      </c>
      <c r="CN19" s="46" t="s">
        <v>5</v>
      </c>
      <c r="CO19" s="45" t="s">
        <v>6</v>
      </c>
      <c r="CP19" s="45"/>
      <c r="CQ19" s="45"/>
      <c r="CR19" s="45" t="s">
        <v>4</v>
      </c>
      <c r="CS19" s="45" t="s">
        <v>5</v>
      </c>
      <c r="CT19" s="46" t="s">
        <v>6</v>
      </c>
      <c r="CU19" s="46"/>
      <c r="CV19" s="44"/>
      <c r="CW19" s="45" t="s">
        <v>4</v>
      </c>
      <c r="CX19" s="45" t="s">
        <v>5</v>
      </c>
      <c r="CY19" s="45" t="s">
        <v>6</v>
      </c>
      <c r="CZ19" s="45" t="s">
        <v>24</v>
      </c>
      <c r="DA19" s="46"/>
      <c r="DB19" s="46" t="s">
        <v>4</v>
      </c>
      <c r="DC19" s="45" t="s">
        <v>5</v>
      </c>
      <c r="DD19" s="45" t="s">
        <v>6</v>
      </c>
      <c r="DE19" s="45"/>
      <c r="DF19" s="45" t="s">
        <v>24</v>
      </c>
      <c r="DG19" s="45" t="s">
        <v>4</v>
      </c>
      <c r="DH19" s="45" t="s">
        <v>5</v>
      </c>
      <c r="DI19" s="46" t="s">
        <v>6</v>
      </c>
      <c r="DJ19" s="45"/>
      <c r="DK19" s="45" t="s">
        <v>24</v>
      </c>
      <c r="DL19" s="45" t="s">
        <v>4</v>
      </c>
      <c r="DM19" s="45" t="s">
        <v>5</v>
      </c>
      <c r="DN19" s="45" t="s">
        <v>6</v>
      </c>
      <c r="DO19" s="46"/>
      <c r="DP19" s="46"/>
      <c r="DQ19" s="45"/>
      <c r="DR19" s="45"/>
      <c r="DS19" s="45"/>
      <c r="DT19" s="45"/>
      <c r="DU19" s="44"/>
      <c r="DV19" s="46"/>
      <c r="DW19" s="46"/>
      <c r="DX19" s="45"/>
      <c r="DY19" s="45"/>
      <c r="DZ19" s="45"/>
      <c r="EA19" s="45"/>
      <c r="EB19" s="44"/>
      <c r="EC19" s="46"/>
      <c r="ED19" s="46"/>
      <c r="EE19" s="45" t="s">
        <v>4</v>
      </c>
      <c r="EF19" s="45" t="s">
        <v>5</v>
      </c>
      <c r="EG19" s="45" t="s">
        <v>6</v>
      </c>
      <c r="EH19" s="44"/>
      <c r="EI19" s="45"/>
      <c r="EJ19" s="46" t="s">
        <v>4</v>
      </c>
      <c r="EK19" s="46" t="s">
        <v>5</v>
      </c>
      <c r="EL19" s="45" t="s">
        <v>6</v>
      </c>
      <c r="EM19" s="45"/>
      <c r="EN19" s="45" t="s">
        <v>24</v>
      </c>
      <c r="EO19" s="45" t="s">
        <v>4</v>
      </c>
      <c r="EP19" s="45" t="s">
        <v>5</v>
      </c>
      <c r="EQ19" s="46" t="s">
        <v>6</v>
      </c>
      <c r="ER19" s="46"/>
      <c r="ES19" s="44"/>
      <c r="ET19" s="45" t="s">
        <v>4</v>
      </c>
      <c r="EU19" s="45" t="s">
        <v>5</v>
      </c>
      <c r="EV19" s="45" t="s">
        <v>6</v>
      </c>
      <c r="EW19" s="45" t="s">
        <v>24</v>
      </c>
      <c r="EX19" s="46"/>
      <c r="EY19" s="46" t="s">
        <v>4</v>
      </c>
      <c r="EZ19" s="45" t="s">
        <v>5</v>
      </c>
      <c r="FA19" s="45" t="s">
        <v>6</v>
      </c>
      <c r="FB19" s="45"/>
      <c r="FC19" s="45"/>
      <c r="FD19" s="45" t="s">
        <v>4</v>
      </c>
      <c r="FE19" s="46" t="s">
        <v>5</v>
      </c>
      <c r="FF19" s="46" t="s">
        <v>6</v>
      </c>
      <c r="FG19" s="45"/>
      <c r="FH19" s="45" t="s">
        <v>24</v>
      </c>
      <c r="FI19" s="45" t="s">
        <v>4</v>
      </c>
      <c r="FJ19" s="45" t="s">
        <v>5</v>
      </c>
      <c r="FK19" s="45" t="s">
        <v>6</v>
      </c>
      <c r="FL19" s="46"/>
      <c r="FM19" s="46"/>
      <c r="FN19" s="45"/>
      <c r="FO19" s="45"/>
      <c r="FP19" s="45"/>
      <c r="FQ19" s="45"/>
      <c r="FR19" s="45"/>
      <c r="FS19" s="46"/>
      <c r="FT19" s="46"/>
      <c r="FU19" s="45" t="s">
        <v>52</v>
      </c>
      <c r="FV19" s="45" t="s">
        <v>52</v>
      </c>
      <c r="FW19" s="45" t="s">
        <v>52</v>
      </c>
      <c r="FX19" s="45" t="s">
        <v>52</v>
      </c>
      <c r="FY19" s="45" t="s">
        <v>52</v>
      </c>
      <c r="FZ19" s="46"/>
      <c r="GA19" s="46"/>
      <c r="GB19" s="45" t="s">
        <v>4</v>
      </c>
      <c r="GC19" s="45" t="s">
        <v>5</v>
      </c>
      <c r="GD19" s="45" t="s">
        <v>6</v>
      </c>
      <c r="GE19" s="45"/>
      <c r="GF19" s="45"/>
      <c r="GG19" s="46" t="s">
        <v>4</v>
      </c>
      <c r="GH19" s="46" t="s">
        <v>5</v>
      </c>
      <c r="GI19" s="45" t="s">
        <v>6</v>
      </c>
      <c r="GJ19" s="45"/>
      <c r="GK19" s="45" t="s">
        <v>4</v>
      </c>
      <c r="GL19" s="45" t="s">
        <v>4</v>
      </c>
      <c r="GM19" s="45" t="s">
        <v>5</v>
      </c>
      <c r="GN19" s="46" t="s">
        <v>6</v>
      </c>
      <c r="GO19" s="46"/>
      <c r="GP19" s="45"/>
      <c r="GQ19" s="44" t="s">
        <v>4</v>
      </c>
      <c r="GR19" s="45" t="s">
        <v>5</v>
      </c>
      <c r="GS19" s="45" t="s">
        <v>5</v>
      </c>
      <c r="GT19" s="45"/>
      <c r="GU19" s="46"/>
      <c r="GV19" s="46" t="s">
        <v>4</v>
      </c>
      <c r="GW19" s="45" t="s">
        <v>5</v>
      </c>
      <c r="GX19" s="45" t="s">
        <v>6</v>
      </c>
      <c r="GY19" s="45"/>
      <c r="GZ19" s="45"/>
      <c r="HA19" s="45" t="s">
        <v>4</v>
      </c>
      <c r="HB19" s="46" t="s">
        <v>5</v>
      </c>
      <c r="HC19" s="46" t="s">
        <v>6</v>
      </c>
      <c r="HD19" s="45"/>
      <c r="HE19" s="45"/>
      <c r="HF19" s="45" t="s">
        <v>4</v>
      </c>
      <c r="HG19" s="45" t="s">
        <v>5</v>
      </c>
      <c r="HH19" s="45" t="s">
        <v>6</v>
      </c>
      <c r="HI19" s="46"/>
      <c r="HJ19" s="46"/>
      <c r="HK19" s="45" t="s">
        <v>9</v>
      </c>
      <c r="HL19" s="45" t="s">
        <v>9</v>
      </c>
      <c r="HM19" s="45" t="s">
        <v>9</v>
      </c>
      <c r="HN19" s="45" t="s">
        <v>9</v>
      </c>
      <c r="HO19" s="45" t="s">
        <v>9</v>
      </c>
      <c r="HP19" s="46"/>
      <c r="HQ19" s="46"/>
      <c r="HR19" s="45" t="s">
        <v>9</v>
      </c>
      <c r="HS19" s="45" t="s">
        <v>9</v>
      </c>
      <c r="HT19" s="45" t="s">
        <v>9</v>
      </c>
      <c r="HU19" s="45" t="s">
        <v>9</v>
      </c>
      <c r="HV19" s="45" t="s">
        <v>9</v>
      </c>
      <c r="HW19" s="46"/>
      <c r="HX19" s="46"/>
      <c r="HY19" s="45" t="s">
        <v>9</v>
      </c>
      <c r="HZ19" s="45" t="s">
        <v>9</v>
      </c>
      <c r="IA19" s="45" t="s">
        <v>9</v>
      </c>
      <c r="IB19" s="45" t="s">
        <v>9</v>
      </c>
      <c r="IC19" s="45" t="s">
        <v>9</v>
      </c>
      <c r="ID19" s="46" t="s">
        <v>4</v>
      </c>
      <c r="IE19" s="46" t="s">
        <v>5</v>
      </c>
      <c r="IF19" s="45" t="s">
        <v>6</v>
      </c>
      <c r="IG19" s="45"/>
      <c r="IH19" s="45"/>
      <c r="II19" s="45" t="s">
        <v>4</v>
      </c>
      <c r="IJ19" s="45" t="s">
        <v>5</v>
      </c>
      <c r="IK19" s="46" t="s">
        <v>6</v>
      </c>
      <c r="IL19" s="46"/>
      <c r="IM19" s="45"/>
      <c r="IN19" s="45" t="s">
        <v>4</v>
      </c>
      <c r="IO19" s="45" t="s">
        <v>5</v>
      </c>
      <c r="IP19" s="45" t="s">
        <v>6</v>
      </c>
      <c r="IQ19" s="45"/>
      <c r="IR19" s="46"/>
      <c r="IS19" s="46" t="s">
        <v>4</v>
      </c>
      <c r="IT19" s="45" t="s">
        <v>5</v>
      </c>
      <c r="IU19" s="45" t="s">
        <v>6</v>
      </c>
      <c r="IV19" s="45"/>
      <c r="IW19" s="45" t="s">
        <v>24</v>
      </c>
      <c r="IX19" s="45" t="s">
        <v>4</v>
      </c>
      <c r="IY19" s="46" t="s">
        <v>5</v>
      </c>
      <c r="IZ19" s="46" t="s">
        <v>6</v>
      </c>
      <c r="JA19" s="45"/>
      <c r="JB19" s="45" t="s">
        <v>24</v>
      </c>
      <c r="JC19" s="45" t="s">
        <v>4</v>
      </c>
      <c r="JD19" s="45" t="s">
        <v>5</v>
      </c>
      <c r="JE19" s="45" t="s">
        <v>6</v>
      </c>
      <c r="JF19" s="46"/>
      <c r="JG19" s="46"/>
      <c r="JH19" s="45"/>
      <c r="JI19" s="45"/>
      <c r="JJ19" s="45"/>
      <c r="JK19" s="45"/>
      <c r="JL19" s="45" t="s">
        <v>8</v>
      </c>
      <c r="JM19" s="46"/>
      <c r="JN19" s="46"/>
      <c r="JO19" s="45"/>
      <c r="JP19" s="45"/>
      <c r="JQ19" s="45"/>
      <c r="JR19" s="45"/>
      <c r="JS19" s="45"/>
      <c r="JT19" s="46"/>
      <c r="JU19" s="46"/>
      <c r="JV19" s="45" t="s">
        <v>4</v>
      </c>
      <c r="JW19" s="45" t="s">
        <v>5</v>
      </c>
      <c r="JX19" s="45" t="s">
        <v>6</v>
      </c>
      <c r="JY19" s="45"/>
      <c r="JZ19" s="45"/>
      <c r="KA19" s="46" t="s">
        <v>4</v>
      </c>
      <c r="KB19" s="46" t="s">
        <v>5</v>
      </c>
      <c r="KC19" s="45" t="s">
        <v>6</v>
      </c>
      <c r="KD19" s="45"/>
      <c r="KE19" s="45" t="s">
        <v>24</v>
      </c>
      <c r="KF19" s="45" t="s">
        <v>4</v>
      </c>
      <c r="KG19" s="45" t="s">
        <v>5</v>
      </c>
      <c r="KH19" s="46" t="s">
        <v>6</v>
      </c>
      <c r="KI19" s="46"/>
      <c r="KJ19" s="45" t="s">
        <v>24</v>
      </c>
      <c r="KK19" s="45" t="s">
        <v>4</v>
      </c>
      <c r="KL19" s="45" t="s">
        <v>5</v>
      </c>
      <c r="KM19" s="45" t="s">
        <v>6</v>
      </c>
      <c r="KN19" s="45"/>
      <c r="KO19" s="46"/>
      <c r="KP19" s="46" t="s">
        <v>4</v>
      </c>
      <c r="KQ19" s="45" t="s">
        <v>5</v>
      </c>
      <c r="KR19" s="45" t="s">
        <v>6</v>
      </c>
      <c r="KS19" s="45"/>
      <c r="KT19" s="45"/>
      <c r="KU19" s="45" t="s">
        <v>4</v>
      </c>
      <c r="KV19" s="46" t="s">
        <v>5</v>
      </c>
      <c r="KW19" s="46" t="s">
        <v>6</v>
      </c>
      <c r="KX19" s="45"/>
      <c r="KY19" s="45" t="s">
        <v>24</v>
      </c>
      <c r="KZ19" s="45" t="s">
        <v>4</v>
      </c>
      <c r="LA19" s="45" t="s">
        <v>5</v>
      </c>
      <c r="LB19" s="45" t="s">
        <v>6</v>
      </c>
      <c r="LC19" s="46"/>
      <c r="LD19" s="46"/>
      <c r="LE19" s="45"/>
      <c r="LF19" s="45"/>
      <c r="LG19" s="44"/>
      <c r="LH19" s="45"/>
      <c r="LI19" s="45"/>
      <c r="LJ19" s="46"/>
      <c r="LK19" s="46"/>
      <c r="LL19" s="45" t="s">
        <v>9</v>
      </c>
      <c r="LM19" s="45" t="s">
        <v>9</v>
      </c>
      <c r="LN19" s="45" t="s">
        <v>9</v>
      </c>
      <c r="LO19" s="45" t="s">
        <v>9</v>
      </c>
      <c r="LP19" s="45" t="s">
        <v>9</v>
      </c>
      <c r="LQ19" s="46"/>
      <c r="LR19" s="46"/>
      <c r="LS19" s="45" t="s">
        <v>4</v>
      </c>
      <c r="LT19" s="45" t="s">
        <v>5</v>
      </c>
      <c r="LU19" s="45" t="s">
        <v>6</v>
      </c>
      <c r="LV19" s="45"/>
      <c r="LW19" s="45"/>
      <c r="LX19" s="46" t="s">
        <v>4</v>
      </c>
      <c r="LY19" s="46" t="s">
        <v>5</v>
      </c>
      <c r="LZ19" s="45" t="s">
        <v>6</v>
      </c>
      <c r="MA19" s="45"/>
      <c r="MB19" s="45" t="s">
        <v>24</v>
      </c>
      <c r="MC19" s="45" t="s">
        <v>4</v>
      </c>
      <c r="MD19" s="45" t="s">
        <v>5</v>
      </c>
      <c r="ME19" s="46" t="s">
        <v>6</v>
      </c>
      <c r="MF19" s="46"/>
      <c r="MG19" s="45"/>
      <c r="MH19" s="45" t="s">
        <v>4</v>
      </c>
      <c r="MI19" s="45" t="s">
        <v>5</v>
      </c>
      <c r="MJ19" s="45" t="s">
        <v>6</v>
      </c>
      <c r="MK19" s="45"/>
      <c r="ML19" s="46"/>
      <c r="MM19" s="46" t="s">
        <v>4</v>
      </c>
      <c r="MN19" s="45" t="s">
        <v>5</v>
      </c>
      <c r="MO19" s="45" t="s">
        <v>6</v>
      </c>
      <c r="MP19" s="45"/>
      <c r="MQ19" s="45" t="s">
        <v>24</v>
      </c>
      <c r="MR19" s="45" t="s">
        <v>4</v>
      </c>
      <c r="MS19" s="46" t="s">
        <v>5</v>
      </c>
      <c r="MT19" s="46" t="s">
        <v>6</v>
      </c>
      <c r="MU19" s="45"/>
      <c r="MV19" s="45" t="s">
        <v>24</v>
      </c>
      <c r="MW19" s="45" t="s">
        <v>4</v>
      </c>
      <c r="MX19" s="45" t="s">
        <v>5</v>
      </c>
      <c r="MY19" s="44" t="s">
        <v>6</v>
      </c>
      <c r="MZ19" s="46"/>
      <c r="NA19" s="46"/>
      <c r="NB19" s="45"/>
      <c r="NC19" s="45" t="s">
        <v>24</v>
      </c>
      <c r="ND19" s="45"/>
      <c r="NE19" s="45"/>
      <c r="NK19" s="65">
        <f>COUNTIFS(E19:NE19, "j",E2:NE2, $G$2)</f>
        <v>7</v>
      </c>
      <c r="NL19" s="65"/>
      <c r="NM19" s="65">
        <f>COUNTIFS(E19:NE19, "n",E2:NE2, $G$2)</f>
        <v>8</v>
      </c>
      <c r="NN19" s="65"/>
      <c r="NO19" s="65">
        <f>COUNTIFS(E19:NE19, "JS",E2:NE2, $G$2)</f>
        <v>0</v>
      </c>
      <c r="NP19" s="65"/>
      <c r="NQ19" s="65">
        <f t="shared" si="0"/>
        <v>0</v>
      </c>
      <c r="NR19" s="65"/>
      <c r="NS19" s="52"/>
      <c r="NT19" s="52"/>
      <c r="NU19" s="52"/>
      <c r="NV19" s="52"/>
      <c r="NW19" s="52"/>
      <c r="NX19" s="52"/>
      <c r="NY19" s="52"/>
      <c r="NZ19" s="52"/>
      <c r="OA19" s="52"/>
      <c r="OB19" s="52"/>
      <c r="OC19" s="52"/>
      <c r="OD19" s="52"/>
      <c r="OE19" s="52"/>
      <c r="OF19" s="52"/>
      <c r="OG19" s="52"/>
      <c r="OH19" s="52"/>
      <c r="OI19" s="52"/>
      <c r="OJ19" s="52"/>
      <c r="OK19" s="52"/>
      <c r="OL19" s="11"/>
    </row>
    <row r="20" spans="3:402" ht="16.5" thickBot="1" x14ac:dyDescent="0.3">
      <c r="C20" s="18" t="s">
        <v>138</v>
      </c>
      <c r="D20">
        <f>BILAN!L25</f>
        <v>1</v>
      </c>
      <c r="E20" s="44" t="s">
        <v>27</v>
      </c>
      <c r="F20" s="45"/>
      <c r="G20" s="46"/>
      <c r="H20" s="46" t="s">
        <v>4</v>
      </c>
      <c r="I20" s="45" t="s">
        <v>5</v>
      </c>
      <c r="J20" s="45" t="s">
        <v>6</v>
      </c>
      <c r="K20" s="45"/>
      <c r="L20" s="45" t="s">
        <v>44</v>
      </c>
      <c r="M20" s="45" t="s">
        <v>4</v>
      </c>
      <c r="N20" s="46" t="s">
        <v>5</v>
      </c>
      <c r="O20" s="46" t="s">
        <v>6</v>
      </c>
      <c r="P20" s="45"/>
      <c r="Q20" s="45" t="s">
        <v>24</v>
      </c>
      <c r="R20" s="45" t="s">
        <v>4</v>
      </c>
      <c r="S20" s="45" t="s">
        <v>5</v>
      </c>
      <c r="T20" s="45" t="s">
        <v>6</v>
      </c>
      <c r="U20" s="46"/>
      <c r="V20" s="46"/>
      <c r="W20" s="45"/>
      <c r="X20" s="45"/>
      <c r="Y20" s="45"/>
      <c r="Z20" s="45"/>
      <c r="AA20" s="45"/>
      <c r="AB20" s="46"/>
      <c r="AC20" s="46"/>
      <c r="AD20" s="45"/>
      <c r="AE20" s="45"/>
      <c r="AF20" s="45"/>
      <c r="AG20" s="45"/>
      <c r="AH20" s="45"/>
      <c r="AI20" s="46"/>
      <c r="AJ20" s="46"/>
      <c r="AK20" s="45" t="s">
        <v>4</v>
      </c>
      <c r="AL20" s="45" t="s">
        <v>5</v>
      </c>
      <c r="AM20" s="45" t="s">
        <v>6</v>
      </c>
      <c r="AN20" s="45"/>
      <c r="AO20" s="45"/>
      <c r="AP20" s="45" t="s">
        <v>4</v>
      </c>
      <c r="AQ20" s="45" t="s">
        <v>5</v>
      </c>
      <c r="AR20" s="45" t="s">
        <v>6</v>
      </c>
      <c r="AS20" s="45"/>
      <c r="AT20" s="45" t="s">
        <v>24</v>
      </c>
      <c r="AU20" s="45" t="s">
        <v>4</v>
      </c>
      <c r="AV20" s="45" t="s">
        <v>5</v>
      </c>
      <c r="AW20" s="46" t="s">
        <v>6</v>
      </c>
      <c r="AX20" s="46"/>
      <c r="AY20" s="45" t="s">
        <v>24</v>
      </c>
      <c r="AZ20" s="45" t="s">
        <v>4</v>
      </c>
      <c r="BA20" s="45" t="s">
        <v>5</v>
      </c>
      <c r="BB20" s="45" t="s">
        <v>6</v>
      </c>
      <c r="BC20" s="45"/>
      <c r="BD20" s="46"/>
      <c r="BE20" s="46" t="s">
        <v>4</v>
      </c>
      <c r="BF20" s="45" t="s">
        <v>5</v>
      </c>
      <c r="BG20" s="45" t="s">
        <v>6</v>
      </c>
      <c r="BH20" s="45"/>
      <c r="BI20" s="45"/>
      <c r="BJ20" s="45" t="s">
        <v>4</v>
      </c>
      <c r="BK20" s="46" t="s">
        <v>5</v>
      </c>
      <c r="BL20" s="46" t="s">
        <v>6</v>
      </c>
      <c r="BM20" s="45"/>
      <c r="BN20" s="45"/>
      <c r="BO20" s="45" t="s">
        <v>4</v>
      </c>
      <c r="BP20" s="45" t="s">
        <v>5</v>
      </c>
      <c r="BQ20" s="45" t="s">
        <v>6</v>
      </c>
      <c r="BR20" s="46"/>
      <c r="BS20" s="46"/>
      <c r="BT20" s="45"/>
      <c r="BU20" s="45"/>
      <c r="BV20" s="45"/>
      <c r="BW20" s="45"/>
      <c r="BX20" s="45"/>
      <c r="BY20" s="46"/>
      <c r="BZ20" s="46"/>
      <c r="CA20" s="45"/>
      <c r="CB20" s="45"/>
      <c r="CC20" s="45"/>
      <c r="CD20" s="45"/>
      <c r="CE20" s="45"/>
      <c r="CF20" s="46"/>
      <c r="CG20" s="46"/>
      <c r="CH20" s="45" t="s">
        <v>4</v>
      </c>
      <c r="CI20" s="45" t="s">
        <v>5</v>
      </c>
      <c r="CJ20" s="45" t="s">
        <v>6</v>
      </c>
      <c r="CK20" s="45"/>
      <c r="CL20" s="45"/>
      <c r="CM20" s="46" t="s">
        <v>4</v>
      </c>
      <c r="CN20" s="46" t="s">
        <v>5</v>
      </c>
      <c r="CO20" s="45" t="s">
        <v>6</v>
      </c>
      <c r="CP20" s="45"/>
      <c r="CQ20" s="45"/>
      <c r="CR20" s="45" t="s">
        <v>4</v>
      </c>
      <c r="CS20" s="45" t="s">
        <v>5</v>
      </c>
      <c r="CT20" s="46" t="s">
        <v>6</v>
      </c>
      <c r="CU20" s="46"/>
      <c r="CV20" s="44"/>
      <c r="CW20" s="45" t="s">
        <v>4</v>
      </c>
      <c r="CX20" s="45" t="s">
        <v>5</v>
      </c>
      <c r="CY20" s="45" t="s">
        <v>6</v>
      </c>
      <c r="CZ20" s="45" t="s">
        <v>24</v>
      </c>
      <c r="DA20" s="46"/>
      <c r="DB20" s="46" t="s">
        <v>4</v>
      </c>
      <c r="DC20" s="45" t="s">
        <v>5</v>
      </c>
      <c r="DD20" s="45" t="s">
        <v>6</v>
      </c>
      <c r="DE20" s="45"/>
      <c r="DF20" s="45" t="s">
        <v>24</v>
      </c>
      <c r="DG20" s="45" t="s">
        <v>4</v>
      </c>
      <c r="DH20" s="45" t="s">
        <v>5</v>
      </c>
      <c r="DI20" s="46" t="s">
        <v>6</v>
      </c>
      <c r="DJ20" s="45"/>
      <c r="DK20" s="45" t="s">
        <v>24</v>
      </c>
      <c r="DL20" s="45" t="s">
        <v>4</v>
      </c>
      <c r="DM20" s="45" t="s">
        <v>5</v>
      </c>
      <c r="DN20" s="45" t="s">
        <v>6</v>
      </c>
      <c r="DO20" s="46"/>
      <c r="DP20" s="46"/>
      <c r="DQ20" s="45"/>
      <c r="DR20" s="45"/>
      <c r="DS20" s="45"/>
      <c r="DT20" s="45"/>
      <c r="DU20" s="44"/>
      <c r="DV20" s="46"/>
      <c r="DW20" s="46"/>
      <c r="DX20" s="45"/>
      <c r="DY20" s="45"/>
      <c r="DZ20" s="45"/>
      <c r="EA20" s="45"/>
      <c r="EB20" s="44"/>
      <c r="EC20" s="46"/>
      <c r="ED20" s="46"/>
      <c r="EE20" s="45" t="s">
        <v>4</v>
      </c>
      <c r="EF20" s="45" t="s">
        <v>5</v>
      </c>
      <c r="EG20" s="45" t="s">
        <v>6</v>
      </c>
      <c r="EH20" s="44"/>
      <c r="EI20" s="45"/>
      <c r="EJ20" s="46" t="s">
        <v>4</v>
      </c>
      <c r="EK20" s="46" t="s">
        <v>5</v>
      </c>
      <c r="EL20" s="45" t="s">
        <v>6</v>
      </c>
      <c r="EM20" s="45"/>
      <c r="EN20" s="45" t="s">
        <v>24</v>
      </c>
      <c r="EO20" s="45" t="s">
        <v>4</v>
      </c>
      <c r="EP20" s="45" t="s">
        <v>5</v>
      </c>
      <c r="EQ20" s="46" t="s">
        <v>6</v>
      </c>
      <c r="ER20" s="46"/>
      <c r="ES20" s="44" t="s">
        <v>46</v>
      </c>
      <c r="ET20" s="45" t="s">
        <v>4</v>
      </c>
      <c r="EU20" s="45" t="s">
        <v>5</v>
      </c>
      <c r="EV20" s="45" t="s">
        <v>6</v>
      </c>
      <c r="EW20" s="45" t="s">
        <v>24</v>
      </c>
      <c r="EX20" s="46"/>
      <c r="EY20" s="46" t="s">
        <v>4</v>
      </c>
      <c r="EZ20" s="45" t="s">
        <v>5</v>
      </c>
      <c r="FA20" s="45" t="s">
        <v>6</v>
      </c>
      <c r="FB20" s="45"/>
      <c r="FC20" s="45"/>
      <c r="FD20" s="45" t="s">
        <v>4</v>
      </c>
      <c r="FE20" s="46" t="s">
        <v>5</v>
      </c>
      <c r="FF20" s="46" t="s">
        <v>6</v>
      </c>
      <c r="FG20" s="45"/>
      <c r="FH20" s="45" t="s">
        <v>24</v>
      </c>
      <c r="FI20" s="45" t="s">
        <v>4</v>
      </c>
      <c r="FJ20" s="45" t="s">
        <v>5</v>
      </c>
      <c r="FK20" s="45" t="s">
        <v>6</v>
      </c>
      <c r="FL20" s="46"/>
      <c r="FM20" s="46"/>
      <c r="FN20" s="45"/>
      <c r="FO20" s="45"/>
      <c r="FP20" s="45"/>
      <c r="FQ20" s="45"/>
      <c r="FR20" s="45"/>
      <c r="FS20" s="46"/>
      <c r="FT20" s="46"/>
      <c r="FU20" s="45" t="s">
        <v>52</v>
      </c>
      <c r="FV20" s="45" t="s">
        <v>52</v>
      </c>
      <c r="FW20" s="45" t="s">
        <v>52</v>
      </c>
      <c r="FX20" s="45" t="s">
        <v>52</v>
      </c>
      <c r="FY20" s="45" t="s">
        <v>52</v>
      </c>
      <c r="FZ20" s="46"/>
      <c r="GA20" s="46"/>
      <c r="GB20" s="45" t="s">
        <v>4</v>
      </c>
      <c r="GC20" s="45" t="s">
        <v>5</v>
      </c>
      <c r="GD20" s="45" t="s">
        <v>6</v>
      </c>
      <c r="GE20" s="45"/>
      <c r="GF20" s="45"/>
      <c r="GG20" s="46" t="s">
        <v>4</v>
      </c>
      <c r="GH20" s="46" t="s">
        <v>5</v>
      </c>
      <c r="GI20" s="45" t="s">
        <v>6</v>
      </c>
      <c r="GJ20" s="45"/>
      <c r="GK20" s="45" t="s">
        <v>4</v>
      </c>
      <c r="GL20" s="45" t="s">
        <v>4</v>
      </c>
      <c r="GM20" s="45" t="s">
        <v>5</v>
      </c>
      <c r="GN20" s="46" t="s">
        <v>6</v>
      </c>
      <c r="GO20" s="46"/>
      <c r="GP20" s="45"/>
      <c r="GQ20" s="44" t="s">
        <v>4</v>
      </c>
      <c r="GR20" s="45" t="s">
        <v>5</v>
      </c>
      <c r="GS20" s="45" t="s">
        <v>5</v>
      </c>
      <c r="GT20" s="45"/>
      <c r="GU20" s="46"/>
      <c r="GV20" s="46" t="s">
        <v>4</v>
      </c>
      <c r="GW20" s="45" t="s">
        <v>5</v>
      </c>
      <c r="GX20" s="45" t="s">
        <v>6</v>
      </c>
      <c r="GY20" s="45"/>
      <c r="GZ20" s="45"/>
      <c r="HA20" s="45" t="s">
        <v>4</v>
      </c>
      <c r="HB20" s="46" t="s">
        <v>5</v>
      </c>
      <c r="HC20" s="46" t="s">
        <v>6</v>
      </c>
      <c r="HD20" s="45"/>
      <c r="HE20" s="45"/>
      <c r="HF20" s="45" t="s">
        <v>4</v>
      </c>
      <c r="HG20" s="45" t="s">
        <v>5</v>
      </c>
      <c r="HH20" s="45" t="s">
        <v>6</v>
      </c>
      <c r="HI20" s="46"/>
      <c r="HJ20" s="46"/>
      <c r="HK20" s="45" t="s">
        <v>9</v>
      </c>
      <c r="HL20" s="45" t="s">
        <v>9</v>
      </c>
      <c r="HM20" s="45" t="s">
        <v>9</v>
      </c>
      <c r="HN20" s="45" t="s">
        <v>9</v>
      </c>
      <c r="HO20" s="45" t="s">
        <v>9</v>
      </c>
      <c r="HP20" s="46"/>
      <c r="HQ20" s="46"/>
      <c r="HR20" s="45" t="s">
        <v>9</v>
      </c>
      <c r="HS20" s="45" t="s">
        <v>9</v>
      </c>
      <c r="HT20" s="45" t="s">
        <v>9</v>
      </c>
      <c r="HU20" s="45" t="s">
        <v>9</v>
      </c>
      <c r="HV20" s="45" t="s">
        <v>9</v>
      </c>
      <c r="HW20" s="46"/>
      <c r="HX20" s="46"/>
      <c r="HY20" s="45" t="s">
        <v>9</v>
      </c>
      <c r="HZ20" s="45" t="s">
        <v>9</v>
      </c>
      <c r="IA20" s="45" t="s">
        <v>9</v>
      </c>
      <c r="IB20" s="45" t="s">
        <v>9</v>
      </c>
      <c r="IC20" s="45" t="s">
        <v>9</v>
      </c>
      <c r="ID20" s="46" t="s">
        <v>4</v>
      </c>
      <c r="IE20" s="46" t="s">
        <v>5</v>
      </c>
      <c r="IF20" s="45" t="s">
        <v>6</v>
      </c>
      <c r="IG20" s="45"/>
      <c r="IH20" s="45"/>
      <c r="II20" s="45" t="s">
        <v>4</v>
      </c>
      <c r="IJ20" s="45" t="s">
        <v>5</v>
      </c>
      <c r="IK20" s="46" t="s">
        <v>6</v>
      </c>
      <c r="IL20" s="46"/>
      <c r="IM20" s="45"/>
      <c r="IN20" s="45" t="s">
        <v>4</v>
      </c>
      <c r="IO20" s="45" t="s">
        <v>5</v>
      </c>
      <c r="IP20" s="45" t="s">
        <v>6</v>
      </c>
      <c r="IQ20" s="45"/>
      <c r="IR20" s="46"/>
      <c r="IS20" s="46" t="s">
        <v>4</v>
      </c>
      <c r="IT20" s="45" t="s">
        <v>5</v>
      </c>
      <c r="IU20" s="45" t="s">
        <v>6</v>
      </c>
      <c r="IV20" s="45"/>
      <c r="IW20" s="45" t="s">
        <v>24</v>
      </c>
      <c r="IX20" s="45" t="s">
        <v>4</v>
      </c>
      <c r="IY20" s="46" t="s">
        <v>5</v>
      </c>
      <c r="IZ20" s="46" t="s">
        <v>6</v>
      </c>
      <c r="JA20" s="45"/>
      <c r="JB20" s="45" t="s">
        <v>24</v>
      </c>
      <c r="JC20" s="45" t="s">
        <v>4</v>
      </c>
      <c r="JD20" s="45" t="s">
        <v>5</v>
      </c>
      <c r="JE20" s="45" t="s">
        <v>6</v>
      </c>
      <c r="JF20" s="46"/>
      <c r="JG20" s="46"/>
      <c r="JH20" s="45"/>
      <c r="JI20" s="45"/>
      <c r="JJ20" s="45"/>
      <c r="JK20" s="45"/>
      <c r="JL20" s="45"/>
      <c r="JM20" s="46"/>
      <c r="JN20" s="46"/>
      <c r="JO20" s="45"/>
      <c r="JP20" s="45"/>
      <c r="JQ20" s="45"/>
      <c r="JR20" s="45"/>
      <c r="JS20" s="45"/>
      <c r="JT20" s="46"/>
      <c r="JU20" s="46"/>
      <c r="JV20" s="45" t="s">
        <v>4</v>
      </c>
      <c r="JW20" s="45" t="s">
        <v>5</v>
      </c>
      <c r="JX20" s="45" t="s">
        <v>6</v>
      </c>
      <c r="JY20" s="45"/>
      <c r="JZ20" s="45"/>
      <c r="KA20" s="46" t="s">
        <v>4</v>
      </c>
      <c r="KB20" s="46" t="s">
        <v>5</v>
      </c>
      <c r="KC20" s="45" t="s">
        <v>6</v>
      </c>
      <c r="KD20" s="45"/>
      <c r="KE20" s="45" t="s">
        <v>24</v>
      </c>
      <c r="KF20" s="45" t="s">
        <v>4</v>
      </c>
      <c r="KG20" s="45" t="s">
        <v>5</v>
      </c>
      <c r="KH20" s="46" t="s">
        <v>6</v>
      </c>
      <c r="KI20" s="46"/>
      <c r="KJ20" s="45" t="s">
        <v>24</v>
      </c>
      <c r="KK20" s="45" t="s">
        <v>4</v>
      </c>
      <c r="KL20" s="45" t="s">
        <v>5</v>
      </c>
      <c r="KM20" s="45" t="s">
        <v>6</v>
      </c>
      <c r="KN20" s="45"/>
      <c r="KO20" s="46"/>
      <c r="KP20" s="46" t="s">
        <v>4</v>
      </c>
      <c r="KQ20" s="45" t="s">
        <v>5</v>
      </c>
      <c r="KR20" s="45" t="s">
        <v>6</v>
      </c>
      <c r="KS20" s="45"/>
      <c r="KT20" s="45"/>
      <c r="KU20" s="45" t="s">
        <v>4</v>
      </c>
      <c r="KV20" s="46" t="s">
        <v>5</v>
      </c>
      <c r="KW20" s="46" t="s">
        <v>6</v>
      </c>
      <c r="KX20" s="45"/>
      <c r="KY20" s="45" t="s">
        <v>24</v>
      </c>
      <c r="KZ20" s="45" t="s">
        <v>4</v>
      </c>
      <c r="LA20" s="45" t="s">
        <v>5</v>
      </c>
      <c r="LB20" s="45" t="s">
        <v>6</v>
      </c>
      <c r="LC20" s="46"/>
      <c r="LD20" s="46"/>
      <c r="LE20" s="45"/>
      <c r="LF20" s="45"/>
      <c r="LG20" s="44"/>
      <c r="LH20" s="45"/>
      <c r="LI20" s="45"/>
      <c r="LJ20" s="46"/>
      <c r="LK20" s="46"/>
      <c r="LL20" s="45" t="s">
        <v>9</v>
      </c>
      <c r="LM20" s="45" t="s">
        <v>9</v>
      </c>
      <c r="LN20" s="45" t="s">
        <v>9</v>
      </c>
      <c r="LO20" s="45" t="s">
        <v>9</v>
      </c>
      <c r="LP20" s="45" t="s">
        <v>9</v>
      </c>
      <c r="LQ20" s="46"/>
      <c r="LR20" s="46"/>
      <c r="LS20" s="45" t="s">
        <v>4</v>
      </c>
      <c r="LT20" s="45" t="s">
        <v>5</v>
      </c>
      <c r="LU20" s="45" t="s">
        <v>6</v>
      </c>
      <c r="LV20" s="45"/>
      <c r="LW20" s="45"/>
      <c r="LX20" s="46" t="s">
        <v>4</v>
      </c>
      <c r="LY20" s="46" t="s">
        <v>5</v>
      </c>
      <c r="LZ20" s="45" t="s">
        <v>6</v>
      </c>
      <c r="MA20" s="45"/>
      <c r="MB20" s="45" t="s">
        <v>24</v>
      </c>
      <c r="MC20" s="45" t="s">
        <v>4</v>
      </c>
      <c r="MD20" s="45" t="s">
        <v>5</v>
      </c>
      <c r="ME20" s="46" t="s">
        <v>6</v>
      </c>
      <c r="MF20" s="46"/>
      <c r="MG20" s="45"/>
      <c r="MH20" s="45" t="s">
        <v>4</v>
      </c>
      <c r="MI20" s="45" t="s">
        <v>5</v>
      </c>
      <c r="MJ20" s="45" t="s">
        <v>6</v>
      </c>
      <c r="MK20" s="45"/>
      <c r="ML20" s="46"/>
      <c r="MM20" s="46" t="s">
        <v>4</v>
      </c>
      <c r="MN20" s="45" t="s">
        <v>5</v>
      </c>
      <c r="MO20" s="45" t="s">
        <v>6</v>
      </c>
      <c r="MP20" s="45"/>
      <c r="MQ20" s="45" t="s">
        <v>24</v>
      </c>
      <c r="MR20" s="45" t="s">
        <v>4</v>
      </c>
      <c r="MS20" s="46" t="s">
        <v>5</v>
      </c>
      <c r="MT20" s="46" t="s">
        <v>6</v>
      </c>
      <c r="MU20" s="45"/>
      <c r="MV20" s="45" t="s">
        <v>24</v>
      </c>
      <c r="MW20" s="45" t="s">
        <v>4</v>
      </c>
      <c r="MX20" s="45" t="s">
        <v>5</v>
      </c>
      <c r="MY20" s="44" t="s">
        <v>6</v>
      </c>
      <c r="MZ20" s="46"/>
      <c r="NA20" s="46"/>
      <c r="NB20" s="45"/>
      <c r="NC20" s="45" t="s">
        <v>24</v>
      </c>
      <c r="ND20" s="45"/>
      <c r="NE20" s="45"/>
      <c r="NK20" s="65">
        <f>COUNTIFS(E20:NE20, "j",E2:NE2, $G$2)</f>
        <v>7</v>
      </c>
      <c r="NL20" s="65"/>
      <c r="NM20" s="65">
        <f>COUNTIFS(E20:NE20, "n",E2:NE2, $G$2)</f>
        <v>8</v>
      </c>
      <c r="NN20" s="65"/>
      <c r="NO20" s="65">
        <f>COUNTIFS(E20:NE20, "JS",E2:NE2, $G$2)</f>
        <v>0</v>
      </c>
      <c r="NP20" s="65"/>
      <c r="NQ20" s="65">
        <f t="shared" si="0"/>
        <v>0</v>
      </c>
      <c r="NR20" s="65"/>
      <c r="NS20" s="52"/>
      <c r="NT20" s="52"/>
      <c r="NU20" s="52"/>
      <c r="NV20" s="52"/>
      <c r="NW20" s="52"/>
      <c r="NX20" s="52"/>
      <c r="NY20" s="52"/>
      <c r="NZ20" s="52"/>
      <c r="OA20" s="52"/>
      <c r="OB20" s="52"/>
      <c r="OC20" s="52"/>
      <c r="OD20" s="52"/>
      <c r="OE20" s="52"/>
      <c r="OF20" s="52"/>
      <c r="OG20" s="52"/>
      <c r="OH20" s="52"/>
      <c r="OI20" s="52"/>
      <c r="OJ20" s="52"/>
      <c r="OK20" s="52"/>
      <c r="OL20" s="11"/>
    </row>
    <row r="21" spans="3:402" ht="16.5" thickBot="1" x14ac:dyDescent="0.3">
      <c r="C21" s="18" t="s">
        <v>139</v>
      </c>
      <c r="D21">
        <f>BILAN!L26</f>
        <v>0</v>
      </c>
      <c r="E21" s="44" t="s">
        <v>4</v>
      </c>
      <c r="F21" s="45" t="s">
        <v>5</v>
      </c>
      <c r="G21" s="46" t="s">
        <v>6</v>
      </c>
      <c r="H21" s="46"/>
      <c r="I21" s="45"/>
      <c r="J21" s="45" t="s">
        <v>4</v>
      </c>
      <c r="K21" s="45" t="s">
        <v>5</v>
      </c>
      <c r="L21" s="45" t="s">
        <v>6</v>
      </c>
      <c r="M21" s="45"/>
      <c r="N21" s="46"/>
      <c r="O21" s="46" t="s">
        <v>4</v>
      </c>
      <c r="P21" s="45" t="s">
        <v>5</v>
      </c>
      <c r="Q21" s="45" t="s">
        <v>6</v>
      </c>
      <c r="R21" s="45"/>
      <c r="S21" s="45"/>
      <c r="T21" s="45" t="s">
        <v>4</v>
      </c>
      <c r="U21" s="46" t="s">
        <v>5</v>
      </c>
      <c r="V21" s="46" t="s">
        <v>6</v>
      </c>
      <c r="W21" s="45"/>
      <c r="X21" s="45" t="s">
        <v>44</v>
      </c>
      <c r="Y21" s="45" t="s">
        <v>4</v>
      </c>
      <c r="Z21" s="45" t="s">
        <v>5</v>
      </c>
      <c r="AA21" s="45" t="s">
        <v>21</v>
      </c>
      <c r="AB21" s="46"/>
      <c r="AC21" s="46"/>
      <c r="AD21" s="45"/>
      <c r="AE21" s="45"/>
      <c r="AF21" s="45"/>
      <c r="AG21" s="45"/>
      <c r="AH21" s="45"/>
      <c r="AI21" s="46"/>
      <c r="AJ21" s="46"/>
      <c r="AK21" s="45"/>
      <c r="AL21" s="45"/>
      <c r="AM21" s="45"/>
      <c r="AN21" s="45"/>
      <c r="AO21" s="45"/>
      <c r="AP21" s="46"/>
      <c r="AQ21" s="46"/>
      <c r="AR21" s="45" t="s">
        <v>4</v>
      </c>
      <c r="AS21" s="45" t="s">
        <v>5</v>
      </c>
      <c r="AT21" s="45" t="s">
        <v>6</v>
      </c>
      <c r="AU21" s="45"/>
      <c r="AV21" s="45"/>
      <c r="AW21" s="46" t="s">
        <v>4</v>
      </c>
      <c r="AX21" s="46" t="s">
        <v>5</v>
      </c>
      <c r="AY21" s="45" t="s">
        <v>6</v>
      </c>
      <c r="AZ21" s="45"/>
      <c r="BA21" s="45" t="s">
        <v>24</v>
      </c>
      <c r="BB21" s="45" t="s">
        <v>4</v>
      </c>
      <c r="BC21" s="45" t="s">
        <v>5</v>
      </c>
      <c r="BD21" s="46" t="s">
        <v>6</v>
      </c>
      <c r="BE21" s="46"/>
      <c r="BF21" s="45" t="s">
        <v>24</v>
      </c>
      <c r="BG21" s="45" t="s">
        <v>4</v>
      </c>
      <c r="BH21" s="45" t="s">
        <v>5</v>
      </c>
      <c r="BI21" s="45" t="s">
        <v>6</v>
      </c>
      <c r="BJ21" s="45"/>
      <c r="BK21" s="46"/>
      <c r="BL21" s="46" t="s">
        <v>4</v>
      </c>
      <c r="BM21" s="45" t="s">
        <v>5</v>
      </c>
      <c r="BN21" s="45" t="s">
        <v>6</v>
      </c>
      <c r="BO21" s="45"/>
      <c r="BP21" s="45"/>
      <c r="BQ21" s="45" t="s">
        <v>4</v>
      </c>
      <c r="BR21" s="46" t="s">
        <v>5</v>
      </c>
      <c r="BS21" s="46" t="s">
        <v>6</v>
      </c>
      <c r="BT21" s="45"/>
      <c r="BU21" s="45" t="s">
        <v>24</v>
      </c>
      <c r="BV21" s="45" t="s">
        <v>4</v>
      </c>
      <c r="BW21" s="45" t="s">
        <v>5</v>
      </c>
      <c r="BX21" s="45" t="s">
        <v>6</v>
      </c>
      <c r="BY21" s="46"/>
      <c r="BZ21" s="46"/>
      <c r="CA21" s="45" t="s">
        <v>52</v>
      </c>
      <c r="CB21" s="45" t="s">
        <v>52</v>
      </c>
      <c r="CC21" s="45" t="s">
        <v>52</v>
      </c>
      <c r="CD21" s="45" t="s">
        <v>52</v>
      </c>
      <c r="CE21" s="45" t="s">
        <v>52</v>
      </c>
      <c r="CF21" s="46"/>
      <c r="CG21" s="46"/>
      <c r="CH21" s="45" t="s">
        <v>52</v>
      </c>
      <c r="CI21" s="45" t="s">
        <v>52</v>
      </c>
      <c r="CJ21" s="45" t="s">
        <v>52</v>
      </c>
      <c r="CK21" s="45" t="s">
        <v>52</v>
      </c>
      <c r="CL21" s="45" t="s">
        <v>52</v>
      </c>
      <c r="CM21" s="46"/>
      <c r="CN21" s="46"/>
      <c r="CO21" s="45" t="s">
        <v>4</v>
      </c>
      <c r="CP21" s="45" t="s">
        <v>5</v>
      </c>
      <c r="CQ21" s="45" t="s">
        <v>6</v>
      </c>
      <c r="CR21" s="45"/>
      <c r="CS21" s="45"/>
      <c r="CT21" s="46" t="s">
        <v>4</v>
      </c>
      <c r="CU21" s="46" t="s">
        <v>5</v>
      </c>
      <c r="CV21" s="44" t="s">
        <v>6</v>
      </c>
      <c r="CW21" s="45"/>
      <c r="CX21" s="45"/>
      <c r="CY21" s="45" t="s">
        <v>4</v>
      </c>
      <c r="CZ21" s="45" t="s">
        <v>5</v>
      </c>
      <c r="DA21" s="46" t="s">
        <v>6</v>
      </c>
      <c r="DB21" s="46"/>
      <c r="DC21" s="45" t="s">
        <v>24</v>
      </c>
      <c r="DD21" s="45" t="s">
        <v>4</v>
      </c>
      <c r="DE21" s="45" t="s">
        <v>5</v>
      </c>
      <c r="DF21" s="45" t="s">
        <v>6</v>
      </c>
      <c r="DG21" s="45"/>
      <c r="DH21" s="46"/>
      <c r="DI21" s="46" t="s">
        <v>4</v>
      </c>
      <c r="DJ21" s="45" t="s">
        <v>5</v>
      </c>
      <c r="DK21" s="45" t="s">
        <v>6</v>
      </c>
      <c r="DL21" s="45"/>
      <c r="DM21" s="45" t="s">
        <v>24</v>
      </c>
      <c r="DN21" s="45" t="s">
        <v>4</v>
      </c>
      <c r="DO21" s="46" t="s">
        <v>5</v>
      </c>
      <c r="DP21" s="46" t="s">
        <v>6</v>
      </c>
      <c r="DQ21" s="45"/>
      <c r="DR21" s="45" t="s">
        <v>24</v>
      </c>
      <c r="DS21" s="45" t="s">
        <v>4</v>
      </c>
      <c r="DT21" s="45" t="s">
        <v>5</v>
      </c>
      <c r="DU21" s="44" t="s">
        <v>6</v>
      </c>
      <c r="DV21" s="46"/>
      <c r="DW21" s="46"/>
      <c r="DX21" s="45"/>
      <c r="DY21" s="45"/>
      <c r="DZ21" s="45"/>
      <c r="EA21" s="45"/>
      <c r="EB21" s="44"/>
      <c r="EC21" s="46"/>
      <c r="ED21" s="46"/>
      <c r="EE21" s="45"/>
      <c r="EF21" s="45"/>
      <c r="EG21" s="45"/>
      <c r="EH21" s="44"/>
      <c r="EI21" s="45"/>
      <c r="EJ21" s="46"/>
      <c r="EK21" s="46"/>
      <c r="EL21" s="45" t="s">
        <v>4</v>
      </c>
      <c r="EM21" s="45" t="s">
        <v>5</v>
      </c>
      <c r="EN21" s="45" t="s">
        <v>6</v>
      </c>
      <c r="EO21" s="45"/>
      <c r="EP21" s="45"/>
      <c r="EQ21" s="46" t="s">
        <v>4</v>
      </c>
      <c r="ER21" s="46" t="s">
        <v>5</v>
      </c>
      <c r="ES21" s="44" t="s">
        <v>6</v>
      </c>
      <c r="ET21" s="45"/>
      <c r="EU21" s="45"/>
      <c r="EV21" s="45" t="s">
        <v>4</v>
      </c>
      <c r="EW21" s="45" t="s">
        <v>5</v>
      </c>
      <c r="EX21" s="46" t="s">
        <v>6</v>
      </c>
      <c r="EY21" s="46"/>
      <c r="EZ21" s="45"/>
      <c r="FA21" s="45" t="s">
        <v>4</v>
      </c>
      <c r="FB21" s="45" t="s">
        <v>5</v>
      </c>
      <c r="FC21" s="45" t="s">
        <v>6</v>
      </c>
      <c r="FD21" s="45" t="s">
        <v>24</v>
      </c>
      <c r="FE21" s="46"/>
      <c r="FF21" s="46" t="s">
        <v>4</v>
      </c>
      <c r="FG21" s="45" t="s">
        <v>5</v>
      </c>
      <c r="FH21" s="45" t="s">
        <v>6</v>
      </c>
      <c r="FI21" s="45"/>
      <c r="FJ21" s="45"/>
      <c r="FK21" s="45" t="s">
        <v>4</v>
      </c>
      <c r="FL21" s="46" t="s">
        <v>5</v>
      </c>
      <c r="FM21" s="46" t="s">
        <v>6</v>
      </c>
      <c r="FN21" s="45"/>
      <c r="FO21" s="45" t="s">
        <v>24</v>
      </c>
      <c r="FP21" s="45" t="s">
        <v>4</v>
      </c>
      <c r="FQ21" s="45" t="s">
        <v>5</v>
      </c>
      <c r="FR21" s="45" t="s">
        <v>6</v>
      </c>
      <c r="FS21" s="46"/>
      <c r="FT21" s="46"/>
      <c r="FU21" s="45"/>
      <c r="FV21" s="45"/>
      <c r="FW21" s="45"/>
      <c r="FX21" s="45"/>
      <c r="FY21" s="45"/>
      <c r="FZ21" s="46"/>
      <c r="GA21" s="46"/>
      <c r="GB21" s="45"/>
      <c r="GC21" s="45"/>
      <c r="GD21" s="45"/>
      <c r="GE21" s="45"/>
      <c r="GF21" s="45"/>
      <c r="GG21" s="46"/>
      <c r="GH21" s="46"/>
      <c r="GI21" s="45" t="s">
        <v>4</v>
      </c>
      <c r="GJ21" s="45" t="s">
        <v>5</v>
      </c>
      <c r="GK21" s="45" t="s">
        <v>6</v>
      </c>
      <c r="GL21" s="45"/>
      <c r="GM21" s="45"/>
      <c r="GN21" s="46" t="s">
        <v>4</v>
      </c>
      <c r="GO21" s="46" t="s">
        <v>5</v>
      </c>
      <c r="GP21" s="45" t="s">
        <v>6</v>
      </c>
      <c r="GQ21" s="44"/>
      <c r="GR21" s="45" t="s">
        <v>4</v>
      </c>
      <c r="GS21" s="45" t="s">
        <v>4</v>
      </c>
      <c r="GT21" s="45" t="s">
        <v>5</v>
      </c>
      <c r="GU21" s="46" t="s">
        <v>6</v>
      </c>
      <c r="GV21" s="46"/>
      <c r="GW21" s="45"/>
      <c r="GX21" s="45" t="s">
        <v>4</v>
      </c>
      <c r="GY21" s="45" t="s">
        <v>5</v>
      </c>
      <c r="GZ21" s="45" t="s">
        <v>5</v>
      </c>
      <c r="HA21" s="45"/>
      <c r="HB21" s="46"/>
      <c r="HC21" s="45" t="s">
        <v>45</v>
      </c>
      <c r="HD21" s="45" t="s">
        <v>45</v>
      </c>
      <c r="HE21" s="45" t="s">
        <v>45</v>
      </c>
      <c r="HF21" s="45" t="s">
        <v>45</v>
      </c>
      <c r="HG21" s="45" t="s">
        <v>45</v>
      </c>
      <c r="HH21" s="45" t="s">
        <v>45</v>
      </c>
      <c r="HI21" s="45" t="s">
        <v>45</v>
      </c>
      <c r="HJ21" s="45" t="s">
        <v>45</v>
      </c>
      <c r="HK21" s="45" t="s">
        <v>45</v>
      </c>
      <c r="HL21" s="45" t="s">
        <v>45</v>
      </c>
      <c r="HM21" s="45" t="s">
        <v>45</v>
      </c>
      <c r="HN21" s="45" t="s">
        <v>45</v>
      </c>
      <c r="HO21" s="45" t="s">
        <v>6</v>
      </c>
      <c r="HP21" s="46"/>
      <c r="HQ21" s="46"/>
      <c r="HR21" s="45" t="s">
        <v>9</v>
      </c>
      <c r="HS21" s="45" t="s">
        <v>9</v>
      </c>
      <c r="HT21" s="45" t="s">
        <v>9</v>
      </c>
      <c r="HU21" s="45" t="s">
        <v>9</v>
      </c>
      <c r="HV21" s="45" t="s">
        <v>9</v>
      </c>
      <c r="HW21" s="46"/>
      <c r="HX21" s="46"/>
      <c r="HY21" s="45" t="s">
        <v>9</v>
      </c>
      <c r="HZ21" s="45" t="s">
        <v>9</v>
      </c>
      <c r="IA21" s="45" t="s">
        <v>9</v>
      </c>
      <c r="IB21" s="45" t="s">
        <v>9</v>
      </c>
      <c r="IC21" s="45" t="s">
        <v>9</v>
      </c>
      <c r="ID21" s="46"/>
      <c r="IE21" s="46"/>
      <c r="IF21" s="45" t="s">
        <v>9</v>
      </c>
      <c r="IG21" s="45" t="s">
        <v>9</v>
      </c>
      <c r="IH21" s="45" t="s">
        <v>9</v>
      </c>
      <c r="II21" s="45" t="s">
        <v>9</v>
      </c>
      <c r="IJ21" s="45" t="s">
        <v>9</v>
      </c>
      <c r="IK21" s="46" t="s">
        <v>4</v>
      </c>
      <c r="IL21" s="46" t="s">
        <v>5</v>
      </c>
      <c r="IM21" s="45" t="s">
        <v>6</v>
      </c>
      <c r="IN21" s="45"/>
      <c r="IO21" s="45"/>
      <c r="IP21" s="45" t="s">
        <v>4</v>
      </c>
      <c r="IQ21" s="45" t="s">
        <v>5</v>
      </c>
      <c r="IR21" s="46" t="s">
        <v>6</v>
      </c>
      <c r="IS21" s="46"/>
      <c r="IT21" s="45" t="s">
        <v>24</v>
      </c>
      <c r="IU21" s="45" t="s">
        <v>4</v>
      </c>
      <c r="IV21" s="45" t="s">
        <v>5</v>
      </c>
      <c r="IW21" s="45" t="s">
        <v>6</v>
      </c>
      <c r="IX21" s="45"/>
      <c r="IY21" s="46"/>
      <c r="IZ21" s="46" t="s">
        <v>4</v>
      </c>
      <c r="JA21" s="45" t="s">
        <v>5</v>
      </c>
      <c r="JB21" s="45" t="s">
        <v>6</v>
      </c>
      <c r="JC21" s="45"/>
      <c r="JD21" s="45"/>
      <c r="JE21" s="45" t="s">
        <v>4</v>
      </c>
      <c r="JF21" s="46" t="s">
        <v>5</v>
      </c>
      <c r="JG21" s="46" t="s">
        <v>6</v>
      </c>
      <c r="JH21" s="45"/>
      <c r="JI21" s="45"/>
      <c r="JJ21" s="45" t="s">
        <v>4</v>
      </c>
      <c r="JK21" s="45" t="s">
        <v>5</v>
      </c>
      <c r="JL21" s="45" t="s">
        <v>6</v>
      </c>
      <c r="JM21" s="46"/>
      <c r="JN21" s="46"/>
      <c r="JO21" s="45"/>
      <c r="JP21" s="45"/>
      <c r="JQ21" s="45"/>
      <c r="JR21" s="45"/>
      <c r="JS21" s="45"/>
      <c r="JT21" s="46"/>
      <c r="JU21" s="46"/>
      <c r="JV21" s="45"/>
      <c r="JW21" s="45"/>
      <c r="JX21" s="45"/>
      <c r="JY21" s="45"/>
      <c r="JZ21" s="45"/>
      <c r="KA21" s="46"/>
      <c r="KB21" s="46"/>
      <c r="KC21" s="45" t="s">
        <v>4</v>
      </c>
      <c r="KD21" s="45" t="s">
        <v>5</v>
      </c>
      <c r="KE21" s="45" t="s">
        <v>6</v>
      </c>
      <c r="KF21" s="45"/>
      <c r="KG21" s="45"/>
      <c r="KH21" s="46" t="s">
        <v>4</v>
      </c>
      <c r="KI21" s="46" t="s">
        <v>5</v>
      </c>
      <c r="KJ21" s="45" t="s">
        <v>6</v>
      </c>
      <c r="KK21" s="45"/>
      <c r="KL21" s="45"/>
      <c r="KM21" s="45" t="s">
        <v>4</v>
      </c>
      <c r="KN21" s="45" t="s">
        <v>5</v>
      </c>
      <c r="KO21" s="46" t="s">
        <v>6</v>
      </c>
      <c r="KP21" s="46"/>
      <c r="KQ21" s="45"/>
      <c r="KR21" s="45" t="s">
        <v>4</v>
      </c>
      <c r="KS21" s="45" t="s">
        <v>5</v>
      </c>
      <c r="KT21" s="45" t="s">
        <v>6</v>
      </c>
      <c r="KU21" s="45" t="s">
        <v>24</v>
      </c>
      <c r="KV21" s="46"/>
      <c r="KW21" s="46" t="s">
        <v>4</v>
      </c>
      <c r="KX21" s="45" t="s">
        <v>5</v>
      </c>
      <c r="KY21" s="45" t="s">
        <v>6</v>
      </c>
      <c r="KZ21" s="45"/>
      <c r="LA21" s="45"/>
      <c r="LB21" s="45" t="s">
        <v>4</v>
      </c>
      <c r="LC21" s="46" t="s">
        <v>5</v>
      </c>
      <c r="LD21" s="46" t="s">
        <v>6</v>
      </c>
      <c r="LE21" s="45"/>
      <c r="LF21" s="45"/>
      <c r="LG21" s="44" t="s">
        <v>4</v>
      </c>
      <c r="LH21" s="45" t="s">
        <v>5</v>
      </c>
      <c r="LI21" s="45" t="s">
        <v>6</v>
      </c>
      <c r="LJ21" s="46"/>
      <c r="LK21" s="46"/>
      <c r="LL21" s="45"/>
      <c r="LM21" s="45"/>
      <c r="LN21" s="45"/>
      <c r="LO21" s="45"/>
      <c r="LP21" s="45"/>
      <c r="LQ21" s="46"/>
      <c r="LR21" s="46"/>
      <c r="LS21" s="45"/>
      <c r="LT21" s="45"/>
      <c r="LU21" s="45"/>
      <c r="LV21" s="45"/>
      <c r="LW21" s="45"/>
      <c r="LX21" s="46"/>
      <c r="LY21" s="46"/>
      <c r="LZ21" s="45" t="s">
        <v>4</v>
      </c>
      <c r="MA21" s="45" t="s">
        <v>5</v>
      </c>
      <c r="MB21" s="45" t="s">
        <v>6</v>
      </c>
      <c r="MC21" s="45"/>
      <c r="MD21" s="45"/>
      <c r="ME21" s="46" t="s">
        <v>4</v>
      </c>
      <c r="MF21" s="46" t="s">
        <v>5</v>
      </c>
      <c r="MG21" s="45" t="s">
        <v>6</v>
      </c>
      <c r="MH21" s="45"/>
      <c r="MI21" s="45"/>
      <c r="MJ21" s="45" t="s">
        <v>4</v>
      </c>
      <c r="MK21" s="45" t="s">
        <v>5</v>
      </c>
      <c r="ML21" s="46" t="s">
        <v>6</v>
      </c>
      <c r="MM21" s="46"/>
      <c r="MN21" s="45"/>
      <c r="MO21" s="45" t="s">
        <v>4</v>
      </c>
      <c r="MP21" s="45" t="s">
        <v>5</v>
      </c>
      <c r="MQ21" s="45" t="s">
        <v>6</v>
      </c>
      <c r="MR21" s="45"/>
      <c r="MS21" s="46"/>
      <c r="MT21" s="46" t="s">
        <v>4</v>
      </c>
      <c r="MU21" s="45" t="s">
        <v>5</v>
      </c>
      <c r="MV21" s="45" t="s">
        <v>6</v>
      </c>
      <c r="MW21" s="45"/>
      <c r="MX21" s="45"/>
      <c r="MY21" s="44" t="s">
        <v>4</v>
      </c>
      <c r="MZ21" s="46" t="s">
        <v>5</v>
      </c>
      <c r="NA21" s="46" t="s">
        <v>6</v>
      </c>
      <c r="NB21" s="45"/>
      <c r="NC21" s="45"/>
      <c r="ND21" s="45" t="s">
        <v>4</v>
      </c>
      <c r="NE21" s="45" t="s">
        <v>5</v>
      </c>
      <c r="NK21" s="65">
        <f>COUNTIFS(E21:NE21, "j",E2:NE2, $G$2)</f>
        <v>7</v>
      </c>
      <c r="NL21" s="65"/>
      <c r="NM21" s="65">
        <f>COUNTIFS(E21:NE21, "n",E2:NE2, $G$2)</f>
        <v>7</v>
      </c>
      <c r="NN21" s="65"/>
      <c r="NO21" s="65">
        <f>COUNTIFS(E21:NE21, "JS",E2:NE2, $G$2)</f>
        <v>0</v>
      </c>
      <c r="NP21" s="65"/>
      <c r="NQ21" s="65">
        <f t="shared" si="0"/>
        <v>0</v>
      </c>
      <c r="NR21" s="65"/>
      <c r="NS21" s="52"/>
      <c r="NT21" s="52"/>
      <c r="NU21" s="52"/>
      <c r="NV21" s="52"/>
      <c r="NW21" s="52"/>
      <c r="NX21" s="52"/>
      <c r="NY21" s="52"/>
      <c r="NZ21" s="52"/>
      <c r="OA21" s="52"/>
      <c r="OB21" s="52"/>
      <c r="OC21" s="52"/>
      <c r="OD21" s="52"/>
      <c r="OE21" s="52"/>
      <c r="OF21" s="52"/>
      <c r="OG21" s="52"/>
      <c r="OH21" s="52"/>
      <c r="OI21" s="52"/>
      <c r="OJ21" s="52"/>
      <c r="OK21" s="52"/>
      <c r="OL21" s="11"/>
    </row>
    <row r="22" spans="3:402" ht="16.5" thickBot="1" x14ac:dyDescent="0.3">
      <c r="C22" s="18" t="s">
        <v>140</v>
      </c>
      <c r="D22">
        <f>BILAN!L27</f>
        <v>0</v>
      </c>
      <c r="E22" s="44" t="s">
        <v>4</v>
      </c>
      <c r="F22" s="45" t="s">
        <v>5</v>
      </c>
      <c r="G22" s="46" t="s">
        <v>6</v>
      </c>
      <c r="H22" s="46"/>
      <c r="I22" s="45"/>
      <c r="J22" s="45" t="s">
        <v>4</v>
      </c>
      <c r="K22" s="45" t="s">
        <v>5</v>
      </c>
      <c r="L22" s="45" t="s">
        <v>6</v>
      </c>
      <c r="M22" s="45"/>
      <c r="N22" s="46"/>
      <c r="O22" s="46" t="s">
        <v>4</v>
      </c>
      <c r="P22" s="45" t="s">
        <v>5</v>
      </c>
      <c r="Q22" s="45" t="s">
        <v>6</v>
      </c>
      <c r="R22" s="45"/>
      <c r="S22" s="45"/>
      <c r="T22" s="45" t="s">
        <v>4</v>
      </c>
      <c r="U22" s="46" t="s">
        <v>5</v>
      </c>
      <c r="V22" s="46" t="s">
        <v>6</v>
      </c>
      <c r="W22" s="45"/>
      <c r="X22" s="45" t="s">
        <v>44</v>
      </c>
      <c r="Y22" s="45" t="s">
        <v>4</v>
      </c>
      <c r="Z22" s="45" t="s">
        <v>5</v>
      </c>
      <c r="AA22" s="45" t="s">
        <v>21</v>
      </c>
      <c r="AB22" s="46"/>
      <c r="AC22" s="46"/>
      <c r="AD22" s="45" t="s">
        <v>44</v>
      </c>
      <c r="AE22" s="45" t="s">
        <v>44</v>
      </c>
      <c r="AF22" s="45" t="s">
        <v>44</v>
      </c>
      <c r="AG22" s="45"/>
      <c r="AH22" s="45"/>
      <c r="AI22" s="46"/>
      <c r="AJ22" s="46"/>
      <c r="AK22" s="45"/>
      <c r="AL22" s="45"/>
      <c r="AM22" s="45"/>
      <c r="AN22" s="45"/>
      <c r="AO22" s="45"/>
      <c r="AP22" s="46"/>
      <c r="AQ22" s="46"/>
      <c r="AR22" s="45" t="s">
        <v>4</v>
      </c>
      <c r="AS22" s="45" t="s">
        <v>5</v>
      </c>
      <c r="AT22" s="45" t="s">
        <v>6</v>
      </c>
      <c r="AU22" s="45"/>
      <c r="AV22" s="45"/>
      <c r="AW22" s="46" t="s">
        <v>4</v>
      </c>
      <c r="AX22" s="46" t="s">
        <v>5</v>
      </c>
      <c r="AY22" s="45" t="s">
        <v>6</v>
      </c>
      <c r="AZ22" s="45"/>
      <c r="BA22" s="45" t="s">
        <v>24</v>
      </c>
      <c r="BB22" s="45" t="s">
        <v>4</v>
      </c>
      <c r="BC22" s="45" t="s">
        <v>5</v>
      </c>
      <c r="BD22" s="46" t="s">
        <v>6</v>
      </c>
      <c r="BE22" s="46"/>
      <c r="BF22" s="45" t="s">
        <v>24</v>
      </c>
      <c r="BG22" s="45" t="s">
        <v>4</v>
      </c>
      <c r="BH22" s="45" t="s">
        <v>5</v>
      </c>
      <c r="BI22" s="45" t="s">
        <v>6</v>
      </c>
      <c r="BJ22" s="45"/>
      <c r="BK22" s="46"/>
      <c r="BL22" s="46" t="s">
        <v>4</v>
      </c>
      <c r="BM22" s="45" t="s">
        <v>5</v>
      </c>
      <c r="BN22" s="45" t="s">
        <v>6</v>
      </c>
      <c r="BO22" s="45"/>
      <c r="BP22" s="45"/>
      <c r="BQ22" s="45" t="s">
        <v>4</v>
      </c>
      <c r="BR22" s="46" t="s">
        <v>5</v>
      </c>
      <c r="BS22" s="46" t="s">
        <v>6</v>
      </c>
      <c r="BT22" s="45"/>
      <c r="BU22" s="45" t="s">
        <v>24</v>
      </c>
      <c r="BV22" s="45" t="s">
        <v>4</v>
      </c>
      <c r="BW22" s="45" t="s">
        <v>5</v>
      </c>
      <c r="BX22" s="45" t="s">
        <v>6</v>
      </c>
      <c r="BY22" s="46"/>
      <c r="BZ22" s="46"/>
      <c r="CA22" s="45" t="s">
        <v>52</v>
      </c>
      <c r="CB22" s="45" t="s">
        <v>52</v>
      </c>
      <c r="CC22" s="45" t="s">
        <v>52</v>
      </c>
      <c r="CD22" s="45" t="s">
        <v>52</v>
      </c>
      <c r="CE22" s="45" t="s">
        <v>52</v>
      </c>
      <c r="CF22" s="46"/>
      <c r="CG22" s="46"/>
      <c r="CH22" s="45" t="s">
        <v>52</v>
      </c>
      <c r="CI22" s="45" t="s">
        <v>52</v>
      </c>
      <c r="CJ22" s="45" t="s">
        <v>52</v>
      </c>
      <c r="CK22" s="45" t="s">
        <v>52</v>
      </c>
      <c r="CL22" s="45" t="s">
        <v>52</v>
      </c>
      <c r="CM22" s="46"/>
      <c r="CN22" s="46"/>
      <c r="CO22" s="45" t="s">
        <v>4</v>
      </c>
      <c r="CP22" s="45" t="s">
        <v>5</v>
      </c>
      <c r="CQ22" s="45" t="s">
        <v>6</v>
      </c>
      <c r="CR22" s="45"/>
      <c r="CS22" s="45"/>
      <c r="CT22" s="46" t="s">
        <v>4</v>
      </c>
      <c r="CU22" s="46" t="s">
        <v>5</v>
      </c>
      <c r="CV22" s="44" t="s">
        <v>6</v>
      </c>
      <c r="CW22" s="45"/>
      <c r="CX22" s="45" t="s">
        <v>24</v>
      </c>
      <c r="CY22" s="45" t="s">
        <v>4</v>
      </c>
      <c r="CZ22" s="45" t="s">
        <v>5</v>
      </c>
      <c r="DA22" s="46" t="s">
        <v>6</v>
      </c>
      <c r="DB22" s="46"/>
      <c r="DC22" s="45" t="s">
        <v>24</v>
      </c>
      <c r="DD22" s="45" t="s">
        <v>4</v>
      </c>
      <c r="DE22" s="45" t="s">
        <v>5</v>
      </c>
      <c r="DF22" s="45" t="s">
        <v>6</v>
      </c>
      <c r="DG22" s="45"/>
      <c r="DH22" s="46"/>
      <c r="DI22" s="46" t="s">
        <v>4</v>
      </c>
      <c r="DJ22" s="45" t="s">
        <v>5</v>
      </c>
      <c r="DK22" s="45" t="s">
        <v>6</v>
      </c>
      <c r="DL22" s="45"/>
      <c r="DM22" s="45" t="s">
        <v>24</v>
      </c>
      <c r="DN22" s="45" t="s">
        <v>4</v>
      </c>
      <c r="DO22" s="46" t="s">
        <v>5</v>
      </c>
      <c r="DP22" s="46" t="s">
        <v>6</v>
      </c>
      <c r="DQ22" s="45"/>
      <c r="DR22" s="45" t="s">
        <v>24</v>
      </c>
      <c r="DS22" s="45" t="s">
        <v>4</v>
      </c>
      <c r="DT22" s="45" t="s">
        <v>5</v>
      </c>
      <c r="DU22" s="44" t="s">
        <v>6</v>
      </c>
      <c r="DV22" s="46"/>
      <c r="DW22" s="46"/>
      <c r="DX22" s="45"/>
      <c r="DY22" s="45"/>
      <c r="DZ22" s="45"/>
      <c r="EA22" s="45"/>
      <c r="EB22" s="44"/>
      <c r="EC22" s="46"/>
      <c r="ED22" s="46"/>
      <c r="EE22" s="45"/>
      <c r="EF22" s="45" t="s">
        <v>29</v>
      </c>
      <c r="EG22" s="45"/>
      <c r="EH22" s="44"/>
      <c r="EI22" s="45"/>
      <c r="EJ22" s="46"/>
      <c r="EK22" s="46"/>
      <c r="EL22" s="45" t="s">
        <v>4</v>
      </c>
      <c r="EM22" s="45" t="s">
        <v>5</v>
      </c>
      <c r="EN22" s="45" t="s">
        <v>6</v>
      </c>
      <c r="EO22" s="45"/>
      <c r="EP22" s="45"/>
      <c r="EQ22" s="46" t="s">
        <v>4</v>
      </c>
      <c r="ER22" s="46" t="s">
        <v>5</v>
      </c>
      <c r="ES22" s="44" t="s">
        <v>6</v>
      </c>
      <c r="ET22" s="45"/>
      <c r="EU22" s="45" t="s">
        <v>24</v>
      </c>
      <c r="EV22" s="45" t="s">
        <v>4</v>
      </c>
      <c r="EW22" s="45" t="s">
        <v>5</v>
      </c>
      <c r="EX22" s="46" t="s">
        <v>6</v>
      </c>
      <c r="EY22" s="46"/>
      <c r="EZ22" s="45"/>
      <c r="FA22" s="45" t="s">
        <v>4</v>
      </c>
      <c r="FB22" s="45" t="s">
        <v>5</v>
      </c>
      <c r="FC22" s="45" t="s">
        <v>6</v>
      </c>
      <c r="FD22" s="45" t="s">
        <v>24</v>
      </c>
      <c r="FE22" s="46"/>
      <c r="FF22" s="46" t="s">
        <v>4</v>
      </c>
      <c r="FG22" s="45" t="s">
        <v>5</v>
      </c>
      <c r="FH22" s="45" t="s">
        <v>6</v>
      </c>
      <c r="FI22" s="45"/>
      <c r="FJ22" s="45" t="s">
        <v>24</v>
      </c>
      <c r="FK22" s="45" t="s">
        <v>4</v>
      </c>
      <c r="FL22" s="46" t="s">
        <v>5</v>
      </c>
      <c r="FM22" s="46" t="s">
        <v>6</v>
      </c>
      <c r="FN22" s="45"/>
      <c r="FO22" s="45" t="s">
        <v>24</v>
      </c>
      <c r="FP22" s="45" t="s">
        <v>4</v>
      </c>
      <c r="FQ22" s="45" t="s">
        <v>5</v>
      </c>
      <c r="FR22" s="45" t="s">
        <v>6</v>
      </c>
      <c r="FS22" s="46"/>
      <c r="FT22" s="46"/>
      <c r="FU22" s="45"/>
      <c r="FV22" s="45"/>
      <c r="FW22" s="45"/>
      <c r="FX22" s="45"/>
      <c r="FY22" s="45"/>
      <c r="FZ22" s="46"/>
      <c r="GA22" s="46"/>
      <c r="GB22" s="45"/>
      <c r="GC22" s="45" t="s">
        <v>29</v>
      </c>
      <c r="GD22" s="45"/>
      <c r="GE22" s="45"/>
      <c r="GF22" s="45"/>
      <c r="GG22" s="46"/>
      <c r="GH22" s="46"/>
      <c r="GI22" s="45" t="s">
        <v>4</v>
      </c>
      <c r="GJ22" s="45" t="s">
        <v>5</v>
      </c>
      <c r="GK22" s="45" t="s">
        <v>6</v>
      </c>
      <c r="GL22" s="45"/>
      <c r="GM22" s="45"/>
      <c r="GN22" s="46" t="s">
        <v>4</v>
      </c>
      <c r="GO22" s="46" t="s">
        <v>5</v>
      </c>
      <c r="GP22" s="45" t="s">
        <v>6</v>
      </c>
      <c r="GQ22" s="44"/>
      <c r="GR22" s="45" t="s">
        <v>4</v>
      </c>
      <c r="GS22" s="45" t="s">
        <v>4</v>
      </c>
      <c r="GT22" s="45" t="s">
        <v>5</v>
      </c>
      <c r="GU22" s="46" t="s">
        <v>6</v>
      </c>
      <c r="GV22" s="46"/>
      <c r="GW22" s="45"/>
      <c r="GX22" s="45" t="s">
        <v>4</v>
      </c>
      <c r="GY22" s="45" t="s">
        <v>5</v>
      </c>
      <c r="GZ22" s="45" t="s">
        <v>5</v>
      </c>
      <c r="HA22" s="45"/>
      <c r="HB22" s="46"/>
      <c r="HC22" s="46" t="s">
        <v>4</v>
      </c>
      <c r="HD22" s="45" t="s">
        <v>5</v>
      </c>
      <c r="HE22" s="45" t="s">
        <v>6</v>
      </c>
      <c r="HF22" s="45"/>
      <c r="HG22" s="45"/>
      <c r="HH22" s="45" t="s">
        <v>4</v>
      </c>
      <c r="HI22" s="46" t="s">
        <v>5</v>
      </c>
      <c r="HJ22" s="46" t="s">
        <v>6</v>
      </c>
      <c r="HK22" s="45"/>
      <c r="HL22" s="45"/>
      <c r="HM22" s="45" t="s">
        <v>4</v>
      </c>
      <c r="HN22" s="45" t="s">
        <v>5</v>
      </c>
      <c r="HO22" s="45" t="s">
        <v>6</v>
      </c>
      <c r="HP22" s="46"/>
      <c r="HQ22" s="46"/>
      <c r="HR22" s="45" t="s">
        <v>9</v>
      </c>
      <c r="HS22" s="45" t="s">
        <v>9</v>
      </c>
      <c r="HT22" s="45" t="s">
        <v>9</v>
      </c>
      <c r="HU22" s="45" t="s">
        <v>9</v>
      </c>
      <c r="HV22" s="45" t="s">
        <v>9</v>
      </c>
      <c r="HW22" s="46"/>
      <c r="HX22" s="46"/>
      <c r="HY22" s="45" t="s">
        <v>9</v>
      </c>
      <c r="HZ22" s="45" t="s">
        <v>9</v>
      </c>
      <c r="IA22" s="45" t="s">
        <v>9</v>
      </c>
      <c r="IB22" s="45" t="s">
        <v>9</v>
      </c>
      <c r="IC22" s="45" t="s">
        <v>9</v>
      </c>
      <c r="ID22" s="46"/>
      <c r="IE22" s="46"/>
      <c r="IF22" s="45" t="s">
        <v>9</v>
      </c>
      <c r="IG22" s="45" t="s">
        <v>9</v>
      </c>
      <c r="IH22" s="45" t="s">
        <v>9</v>
      </c>
      <c r="II22" s="45" t="s">
        <v>9</v>
      </c>
      <c r="IJ22" s="45" t="s">
        <v>9</v>
      </c>
      <c r="IK22" s="46" t="s">
        <v>4</v>
      </c>
      <c r="IL22" s="46" t="s">
        <v>5</v>
      </c>
      <c r="IM22" s="45" t="s">
        <v>6</v>
      </c>
      <c r="IN22" s="45"/>
      <c r="IO22" s="45"/>
      <c r="IP22" s="45" t="s">
        <v>4</v>
      </c>
      <c r="IQ22" s="45" t="s">
        <v>5</v>
      </c>
      <c r="IR22" s="46" t="s">
        <v>6</v>
      </c>
      <c r="IS22" s="46"/>
      <c r="IT22" s="45" t="s">
        <v>24</v>
      </c>
      <c r="IU22" s="45" t="s">
        <v>4</v>
      </c>
      <c r="IV22" s="45" t="s">
        <v>5</v>
      </c>
      <c r="IW22" s="45" t="s">
        <v>6</v>
      </c>
      <c r="IX22" s="45"/>
      <c r="IY22" s="46"/>
      <c r="IZ22" s="46" t="s">
        <v>4</v>
      </c>
      <c r="JA22" s="45" t="s">
        <v>5</v>
      </c>
      <c r="JB22" s="45" t="s">
        <v>6</v>
      </c>
      <c r="JC22" s="45"/>
      <c r="JD22" s="45"/>
      <c r="JE22" s="45" t="s">
        <v>4</v>
      </c>
      <c r="JF22" s="46" t="s">
        <v>5</v>
      </c>
      <c r="JG22" s="46" t="s">
        <v>6</v>
      </c>
      <c r="JH22" s="45"/>
      <c r="JI22" s="45"/>
      <c r="JJ22" s="45" t="s">
        <v>4</v>
      </c>
      <c r="JK22" s="45" t="s">
        <v>5</v>
      </c>
      <c r="JL22" s="45" t="s">
        <v>6</v>
      </c>
      <c r="JM22" s="46"/>
      <c r="JN22" s="46"/>
      <c r="JO22" s="45"/>
      <c r="JP22" s="45" t="s">
        <v>7</v>
      </c>
      <c r="JQ22" s="45"/>
      <c r="JR22" s="45"/>
      <c r="JS22" s="45"/>
      <c r="JT22" s="46"/>
      <c r="JU22" s="46"/>
      <c r="JV22" s="45"/>
      <c r="JW22" s="45" t="s">
        <v>29</v>
      </c>
      <c r="JX22" s="45"/>
      <c r="JY22" s="45"/>
      <c r="JZ22" s="45"/>
      <c r="KA22" s="46"/>
      <c r="KB22" s="46"/>
      <c r="KC22" s="45" t="s">
        <v>4</v>
      </c>
      <c r="KD22" s="45" t="s">
        <v>5</v>
      </c>
      <c r="KE22" s="45" t="s">
        <v>6</v>
      </c>
      <c r="KF22" s="45"/>
      <c r="KG22" s="45"/>
      <c r="KH22" s="46" t="s">
        <v>4</v>
      </c>
      <c r="KI22" s="46" t="s">
        <v>5</v>
      </c>
      <c r="KJ22" s="45" t="s">
        <v>6</v>
      </c>
      <c r="KK22" s="45"/>
      <c r="KL22" s="45"/>
      <c r="KM22" s="45" t="s">
        <v>4</v>
      </c>
      <c r="KN22" s="45" t="s">
        <v>5</v>
      </c>
      <c r="KO22" s="46" t="s">
        <v>6</v>
      </c>
      <c r="KP22" s="46"/>
      <c r="KQ22" s="45"/>
      <c r="KR22" s="45" t="s">
        <v>4</v>
      </c>
      <c r="KS22" s="45" t="s">
        <v>5</v>
      </c>
      <c r="KT22" s="45" t="s">
        <v>6</v>
      </c>
      <c r="KU22" s="45"/>
      <c r="KV22" s="46"/>
      <c r="KW22" s="46" t="s">
        <v>4</v>
      </c>
      <c r="KX22" s="45" t="s">
        <v>5</v>
      </c>
      <c r="KY22" s="45" t="s">
        <v>6</v>
      </c>
      <c r="KZ22" s="45"/>
      <c r="LA22" s="45"/>
      <c r="LB22" s="45" t="s">
        <v>4</v>
      </c>
      <c r="LC22" s="46" t="s">
        <v>5</v>
      </c>
      <c r="LD22" s="46" t="s">
        <v>6</v>
      </c>
      <c r="LE22" s="45"/>
      <c r="LF22" s="45"/>
      <c r="LG22" s="44" t="s">
        <v>4</v>
      </c>
      <c r="LH22" s="45" t="s">
        <v>5</v>
      </c>
      <c r="LI22" s="45" t="s">
        <v>6</v>
      </c>
      <c r="LJ22" s="46"/>
      <c r="LK22" s="46"/>
      <c r="LL22" s="45"/>
      <c r="LM22" s="45"/>
      <c r="LN22" s="45"/>
      <c r="LO22" s="45"/>
      <c r="LP22" s="45"/>
      <c r="LQ22" s="46"/>
      <c r="LR22" s="46"/>
      <c r="LS22" s="45"/>
      <c r="LT22" s="45" t="s">
        <v>29</v>
      </c>
      <c r="LU22" s="45"/>
      <c r="LV22" s="45"/>
      <c r="LW22" s="45"/>
      <c r="LX22" s="46"/>
      <c r="LY22" s="46"/>
      <c r="LZ22" s="45" t="s">
        <v>4</v>
      </c>
      <c r="MA22" s="45" t="s">
        <v>5</v>
      </c>
      <c r="MB22" s="45" t="s">
        <v>6</v>
      </c>
      <c r="MC22" s="45"/>
      <c r="MD22" s="45"/>
      <c r="ME22" s="46" t="s">
        <v>4</v>
      </c>
      <c r="MF22" s="46" t="s">
        <v>5</v>
      </c>
      <c r="MG22" s="45" t="s">
        <v>6</v>
      </c>
      <c r="MH22" s="45"/>
      <c r="MI22" s="45"/>
      <c r="MJ22" s="45" t="s">
        <v>4</v>
      </c>
      <c r="MK22" s="45" t="s">
        <v>5</v>
      </c>
      <c r="ML22" s="46" t="s">
        <v>6</v>
      </c>
      <c r="MM22" s="46"/>
      <c r="MN22" s="45"/>
      <c r="MO22" s="45" t="s">
        <v>4</v>
      </c>
      <c r="MP22" s="45" t="s">
        <v>5</v>
      </c>
      <c r="MQ22" s="45" t="s">
        <v>6</v>
      </c>
      <c r="MR22" s="45"/>
      <c r="MS22" s="46"/>
      <c r="MT22" s="46" t="s">
        <v>4</v>
      </c>
      <c r="MU22" s="45" t="s">
        <v>5</v>
      </c>
      <c r="MV22" s="45" t="s">
        <v>6</v>
      </c>
      <c r="MW22" s="45"/>
      <c r="MX22" s="45"/>
      <c r="MY22" s="44" t="s">
        <v>4</v>
      </c>
      <c r="MZ22" s="46" t="s">
        <v>5</v>
      </c>
      <c r="NA22" s="46" t="s">
        <v>6</v>
      </c>
      <c r="NB22" s="45"/>
      <c r="NC22" s="45"/>
      <c r="ND22" s="45" t="s">
        <v>4</v>
      </c>
      <c r="NE22" s="45" t="s">
        <v>5</v>
      </c>
      <c r="NK22" s="65">
        <f>COUNTIFS(E22:NE22, "j",E2:NE2, $G$2)</f>
        <v>7</v>
      </c>
      <c r="NL22" s="65"/>
      <c r="NM22" s="65">
        <f>COUNTIFS(E22:NE22, "n",E2:NE2, $G$2)</f>
        <v>8</v>
      </c>
      <c r="NN22" s="65"/>
      <c r="NO22" s="65">
        <f>COUNTIFS(E22:NE22, "JS",E2:NE2, $G$2)</f>
        <v>0</v>
      </c>
      <c r="NP22" s="65"/>
      <c r="NQ22" s="65">
        <f t="shared" si="0"/>
        <v>0</v>
      </c>
      <c r="NR22" s="65"/>
      <c r="NS22" s="52"/>
      <c r="NT22" s="52"/>
      <c r="NU22" s="52"/>
      <c r="NV22" s="52"/>
      <c r="NW22" s="52"/>
      <c r="NX22" s="52"/>
      <c r="NY22" s="52"/>
      <c r="NZ22" s="52"/>
      <c r="OA22" s="52"/>
      <c r="OB22" s="52"/>
      <c r="OC22" s="52"/>
      <c r="OD22" s="52"/>
      <c r="OE22" s="52"/>
      <c r="OF22" s="52"/>
      <c r="OG22" s="52"/>
      <c r="OH22" s="52"/>
      <c r="OI22" s="52"/>
      <c r="OJ22" s="52"/>
      <c r="OK22" s="52"/>
      <c r="OL22" s="11"/>
    </row>
    <row r="23" spans="3:402" ht="16.5" thickBot="1" x14ac:dyDescent="0.3">
      <c r="C23" s="18" t="s">
        <v>141</v>
      </c>
      <c r="D23">
        <f>BILAN!L28</f>
        <v>-4</v>
      </c>
      <c r="E23" s="44" t="s">
        <v>4</v>
      </c>
      <c r="F23" s="45" t="s">
        <v>5</v>
      </c>
      <c r="G23" s="46" t="s">
        <v>6</v>
      </c>
      <c r="H23" s="46"/>
      <c r="I23" s="45"/>
      <c r="J23" s="45" t="s">
        <v>4</v>
      </c>
      <c r="K23" s="45" t="s">
        <v>5</v>
      </c>
      <c r="L23" s="45" t="s">
        <v>6</v>
      </c>
      <c r="M23" s="45" t="s">
        <v>44</v>
      </c>
      <c r="N23" s="46"/>
      <c r="O23" s="46" t="s">
        <v>4</v>
      </c>
      <c r="P23" s="45" t="s">
        <v>5</v>
      </c>
      <c r="Q23" s="45" t="s">
        <v>6</v>
      </c>
      <c r="R23" s="45"/>
      <c r="S23" s="45" t="s">
        <v>44</v>
      </c>
      <c r="T23" s="45" t="s">
        <v>4</v>
      </c>
      <c r="U23" s="46" t="s">
        <v>5</v>
      </c>
      <c r="V23" s="46" t="s">
        <v>6</v>
      </c>
      <c r="W23" s="45"/>
      <c r="X23" s="45" t="s">
        <v>44</v>
      </c>
      <c r="Y23" s="45" t="s">
        <v>4</v>
      </c>
      <c r="Z23" s="45" t="s">
        <v>5</v>
      </c>
      <c r="AA23" s="45" t="s">
        <v>21</v>
      </c>
      <c r="AB23" s="46"/>
      <c r="AC23" s="46"/>
      <c r="AD23" s="45" t="s">
        <v>44</v>
      </c>
      <c r="AE23" s="45" t="s">
        <v>44</v>
      </c>
      <c r="AF23" s="45" t="s">
        <v>44</v>
      </c>
      <c r="AG23" s="45"/>
      <c r="AH23" s="45"/>
      <c r="AI23" s="46"/>
      <c r="AJ23" s="46"/>
      <c r="AK23" s="45"/>
      <c r="AL23" s="45"/>
      <c r="AM23" s="45"/>
      <c r="AN23" s="45"/>
      <c r="AO23" s="45"/>
      <c r="AP23" s="46"/>
      <c r="AQ23" s="46"/>
      <c r="AR23" s="45" t="s">
        <v>4</v>
      </c>
      <c r="AS23" s="45" t="s">
        <v>5</v>
      </c>
      <c r="AT23" s="45" t="s">
        <v>6</v>
      </c>
      <c r="AU23" s="45"/>
      <c r="AV23" s="45"/>
      <c r="AW23" s="46" t="s">
        <v>4</v>
      </c>
      <c r="AX23" s="46" t="s">
        <v>5</v>
      </c>
      <c r="AY23" s="45" t="s">
        <v>6</v>
      </c>
      <c r="AZ23" s="45"/>
      <c r="BA23" s="45" t="s">
        <v>24</v>
      </c>
      <c r="BB23" s="45" t="s">
        <v>4</v>
      </c>
      <c r="BC23" s="45" t="s">
        <v>5</v>
      </c>
      <c r="BD23" s="45" t="s">
        <v>5</v>
      </c>
      <c r="BE23" s="45" t="s">
        <v>5</v>
      </c>
      <c r="BF23" s="45" t="s">
        <v>5</v>
      </c>
      <c r="BG23" s="45" t="s">
        <v>5</v>
      </c>
      <c r="BH23" s="45" t="s">
        <v>5</v>
      </c>
      <c r="BI23" s="45" t="s">
        <v>5</v>
      </c>
      <c r="BJ23" s="45" t="s">
        <v>5</v>
      </c>
      <c r="BK23" s="46"/>
      <c r="BL23" s="46" t="s">
        <v>4</v>
      </c>
      <c r="BM23" s="45" t="s">
        <v>5</v>
      </c>
      <c r="BN23" s="45" t="s">
        <v>6</v>
      </c>
      <c r="BO23" s="45"/>
      <c r="BP23" s="45"/>
      <c r="BQ23" s="45" t="s">
        <v>4</v>
      </c>
      <c r="BR23" s="46" t="s">
        <v>5</v>
      </c>
      <c r="BS23" s="46" t="s">
        <v>6</v>
      </c>
      <c r="BT23" s="45"/>
      <c r="BU23" s="45" t="s">
        <v>24</v>
      </c>
      <c r="BV23" s="45" t="s">
        <v>4</v>
      </c>
      <c r="BW23" s="45" t="s">
        <v>5</v>
      </c>
      <c r="BX23" s="45" t="s">
        <v>6</v>
      </c>
      <c r="BY23" s="46"/>
      <c r="BZ23" s="46"/>
      <c r="CA23" s="45" t="s">
        <v>52</v>
      </c>
      <c r="CB23" s="45" t="s">
        <v>52</v>
      </c>
      <c r="CC23" s="45" t="s">
        <v>52</v>
      </c>
      <c r="CD23" s="45" t="s">
        <v>52</v>
      </c>
      <c r="CE23" s="45" t="s">
        <v>52</v>
      </c>
      <c r="CF23" s="46"/>
      <c r="CG23" s="46"/>
      <c r="CH23" s="45" t="s">
        <v>52</v>
      </c>
      <c r="CI23" s="45" t="s">
        <v>52</v>
      </c>
      <c r="CJ23" s="45" t="s">
        <v>52</v>
      </c>
      <c r="CK23" s="45" t="s">
        <v>52</v>
      </c>
      <c r="CL23" s="45" t="s">
        <v>52</v>
      </c>
      <c r="CM23" s="46"/>
      <c r="CN23" s="46"/>
      <c r="CO23" s="45" t="s">
        <v>4</v>
      </c>
      <c r="CP23" s="45" t="s">
        <v>5</v>
      </c>
      <c r="CQ23" s="45" t="s">
        <v>6</v>
      </c>
      <c r="CR23" s="45"/>
      <c r="CS23" s="45"/>
      <c r="CT23" s="46" t="s">
        <v>4</v>
      </c>
      <c r="CU23" s="46" t="s">
        <v>5</v>
      </c>
      <c r="CV23" s="44" t="s">
        <v>6</v>
      </c>
      <c r="CW23" s="45"/>
      <c r="CX23" s="45"/>
      <c r="CY23" s="45" t="s">
        <v>4</v>
      </c>
      <c r="CZ23" s="45" t="s">
        <v>5</v>
      </c>
      <c r="DA23" s="46" t="s">
        <v>6</v>
      </c>
      <c r="DB23" s="46"/>
      <c r="DC23" s="45" t="s">
        <v>24</v>
      </c>
      <c r="DD23" s="45" t="s">
        <v>4</v>
      </c>
      <c r="DE23" s="45" t="s">
        <v>5</v>
      </c>
      <c r="DF23" s="45" t="s">
        <v>6</v>
      </c>
      <c r="DG23" s="45"/>
      <c r="DH23" s="46"/>
      <c r="DI23" s="46" t="s">
        <v>4</v>
      </c>
      <c r="DJ23" s="45" t="s">
        <v>5</v>
      </c>
      <c r="DK23" s="45" t="s">
        <v>6</v>
      </c>
      <c r="DL23" s="45"/>
      <c r="DM23" s="45" t="s">
        <v>24</v>
      </c>
      <c r="DN23" s="45" t="s">
        <v>4</v>
      </c>
      <c r="DO23" s="46" t="s">
        <v>5</v>
      </c>
      <c r="DP23" s="46" t="s">
        <v>6</v>
      </c>
      <c r="DQ23" s="45"/>
      <c r="DR23" s="45" t="s">
        <v>24</v>
      </c>
      <c r="DS23" s="45" t="s">
        <v>4</v>
      </c>
      <c r="DT23" s="45" t="s">
        <v>5</v>
      </c>
      <c r="DU23" s="44" t="s">
        <v>6</v>
      </c>
      <c r="DV23" s="46"/>
      <c r="DW23" s="46"/>
      <c r="DX23" s="45"/>
      <c r="DY23" s="45"/>
      <c r="DZ23" s="45"/>
      <c r="EA23" s="45"/>
      <c r="EB23" s="44"/>
      <c r="EC23" s="46"/>
      <c r="ED23" s="46"/>
      <c r="EE23" s="45"/>
      <c r="EF23" s="45"/>
      <c r="EG23" s="45"/>
      <c r="EH23" s="44"/>
      <c r="EI23" s="45"/>
      <c r="EJ23" s="46"/>
      <c r="EK23" s="46"/>
      <c r="EL23" s="45" t="s">
        <v>4</v>
      </c>
      <c r="EM23" s="45" t="s">
        <v>5</v>
      </c>
      <c r="EN23" s="45" t="s">
        <v>6</v>
      </c>
      <c r="EO23" s="45"/>
      <c r="EP23" s="45"/>
      <c r="EQ23" s="46" t="s">
        <v>4</v>
      </c>
      <c r="ER23" s="46" t="s">
        <v>5</v>
      </c>
      <c r="ES23" s="44" t="s">
        <v>6</v>
      </c>
      <c r="ET23" s="45"/>
      <c r="EU23" s="45"/>
      <c r="EV23" s="45" t="s">
        <v>4</v>
      </c>
      <c r="EW23" s="45" t="s">
        <v>5</v>
      </c>
      <c r="EX23" s="46" t="s">
        <v>6</v>
      </c>
      <c r="EY23" s="46"/>
      <c r="EZ23" s="45"/>
      <c r="FA23" s="45" t="s">
        <v>4</v>
      </c>
      <c r="FB23" s="45" t="s">
        <v>5</v>
      </c>
      <c r="FC23" s="45" t="s">
        <v>6</v>
      </c>
      <c r="FD23" s="45" t="s">
        <v>24</v>
      </c>
      <c r="FE23" s="46"/>
      <c r="FF23" s="46" t="s">
        <v>4</v>
      </c>
      <c r="FG23" s="45" t="s">
        <v>5</v>
      </c>
      <c r="FH23" s="45" t="s">
        <v>6</v>
      </c>
      <c r="FI23" s="45"/>
      <c r="FJ23" s="45"/>
      <c r="FK23" s="45" t="s">
        <v>4</v>
      </c>
      <c r="FL23" s="46" t="s">
        <v>5</v>
      </c>
      <c r="FM23" s="46" t="s">
        <v>6</v>
      </c>
      <c r="FN23" s="45"/>
      <c r="FO23" s="45" t="s">
        <v>24</v>
      </c>
      <c r="FP23" s="45" t="s">
        <v>51</v>
      </c>
      <c r="FQ23" s="45" t="s">
        <v>5</v>
      </c>
      <c r="FR23" s="45" t="s">
        <v>6</v>
      </c>
      <c r="FS23" s="46"/>
      <c r="FT23" s="46"/>
      <c r="FU23" s="45"/>
      <c r="FV23" s="45"/>
      <c r="FW23" s="45"/>
      <c r="FX23" s="45"/>
      <c r="FY23" s="45"/>
      <c r="FZ23" s="46"/>
      <c r="GA23" s="46"/>
      <c r="GB23" s="45"/>
      <c r="GC23" s="45"/>
      <c r="GD23" s="45"/>
      <c r="GE23" s="45"/>
      <c r="GF23" s="45"/>
      <c r="GG23" s="46"/>
      <c r="GH23" s="46"/>
      <c r="GI23" s="45" t="s">
        <v>4</v>
      </c>
      <c r="GJ23" s="45" t="s">
        <v>5</v>
      </c>
      <c r="GK23" s="45" t="s">
        <v>6</v>
      </c>
      <c r="GL23" s="45"/>
      <c r="GM23" s="45"/>
      <c r="GN23" s="46" t="s">
        <v>4</v>
      </c>
      <c r="GO23" s="46" t="s">
        <v>5</v>
      </c>
      <c r="GP23" s="45" t="s">
        <v>6</v>
      </c>
      <c r="GQ23" s="44"/>
      <c r="GR23" s="45" t="s">
        <v>4</v>
      </c>
      <c r="GS23" s="45" t="s">
        <v>4</v>
      </c>
      <c r="GT23" s="45" t="s">
        <v>5</v>
      </c>
      <c r="GU23" s="46" t="s">
        <v>6</v>
      </c>
      <c r="GV23" s="46"/>
      <c r="GW23" s="45"/>
      <c r="GX23" s="45" t="s">
        <v>4</v>
      </c>
      <c r="GY23" s="45" t="s">
        <v>5</v>
      </c>
      <c r="GZ23" s="45" t="s">
        <v>5</v>
      </c>
      <c r="HA23" s="45"/>
      <c r="HB23" s="46"/>
      <c r="HC23" s="46" t="s">
        <v>4</v>
      </c>
      <c r="HD23" s="45" t="s">
        <v>5</v>
      </c>
      <c r="HE23" s="45" t="s">
        <v>6</v>
      </c>
      <c r="HF23" s="45"/>
      <c r="HG23" s="45"/>
      <c r="HH23" s="45" t="s">
        <v>4</v>
      </c>
      <c r="HI23" s="46" t="s">
        <v>5</v>
      </c>
      <c r="HJ23" s="46" t="s">
        <v>6</v>
      </c>
      <c r="HK23" s="45"/>
      <c r="HL23" s="45"/>
      <c r="HM23" s="45" t="s">
        <v>4</v>
      </c>
      <c r="HN23" s="45" t="s">
        <v>5</v>
      </c>
      <c r="HO23" s="45" t="s">
        <v>6</v>
      </c>
      <c r="HP23" s="46"/>
      <c r="HQ23" s="46"/>
      <c r="HR23" s="45" t="s">
        <v>9</v>
      </c>
      <c r="HS23" s="45" t="s">
        <v>9</v>
      </c>
      <c r="HT23" s="45" t="s">
        <v>9</v>
      </c>
      <c r="HU23" s="45" t="s">
        <v>9</v>
      </c>
      <c r="HV23" s="45" t="s">
        <v>9</v>
      </c>
      <c r="HW23" s="46"/>
      <c r="HX23" s="46"/>
      <c r="HY23" s="45" t="s">
        <v>9</v>
      </c>
      <c r="HZ23" s="45" t="s">
        <v>9</v>
      </c>
      <c r="IA23" s="45" t="s">
        <v>9</v>
      </c>
      <c r="IB23" s="45" t="s">
        <v>9</v>
      </c>
      <c r="IC23" s="45" t="s">
        <v>9</v>
      </c>
      <c r="ID23" s="46"/>
      <c r="IE23" s="46"/>
      <c r="IF23" s="45" t="s">
        <v>9</v>
      </c>
      <c r="IG23" s="45" t="s">
        <v>9</v>
      </c>
      <c r="IH23" s="45" t="s">
        <v>9</v>
      </c>
      <c r="II23" s="45" t="s">
        <v>9</v>
      </c>
      <c r="IJ23" s="45" t="s">
        <v>9</v>
      </c>
      <c r="IK23" s="46" t="s">
        <v>4</v>
      </c>
      <c r="IL23" s="46" t="s">
        <v>5</v>
      </c>
      <c r="IM23" s="45" t="s">
        <v>6</v>
      </c>
      <c r="IN23" s="45"/>
      <c r="IO23" s="45"/>
      <c r="IP23" s="45" t="s">
        <v>4</v>
      </c>
      <c r="IQ23" s="45" t="s">
        <v>5</v>
      </c>
      <c r="IR23" s="46" t="s">
        <v>6</v>
      </c>
      <c r="IS23" s="46"/>
      <c r="IT23" s="45" t="s">
        <v>24</v>
      </c>
      <c r="IU23" s="45" t="s">
        <v>4</v>
      </c>
      <c r="IV23" s="45" t="s">
        <v>5</v>
      </c>
      <c r="IW23" s="45" t="s">
        <v>6</v>
      </c>
      <c r="IX23" s="45"/>
      <c r="IY23" s="46"/>
      <c r="IZ23" s="46" t="s">
        <v>4</v>
      </c>
      <c r="JA23" s="45" t="s">
        <v>5</v>
      </c>
      <c r="JB23" s="45" t="s">
        <v>6</v>
      </c>
      <c r="JC23" s="45"/>
      <c r="JD23" s="45"/>
      <c r="JE23" s="45" t="s">
        <v>4</v>
      </c>
      <c r="JF23" s="46" t="s">
        <v>5</v>
      </c>
      <c r="JG23" s="46" t="s">
        <v>6</v>
      </c>
      <c r="JH23" s="45"/>
      <c r="JI23" s="45"/>
      <c r="JJ23" s="45" t="s">
        <v>4</v>
      </c>
      <c r="JK23" s="45" t="s">
        <v>5</v>
      </c>
      <c r="JL23" s="45" t="s">
        <v>6</v>
      </c>
      <c r="JM23" s="46"/>
      <c r="JN23" s="46"/>
      <c r="JO23" s="45" t="s">
        <v>44</v>
      </c>
      <c r="JP23" s="45" t="s">
        <v>44</v>
      </c>
      <c r="JQ23" s="45" t="s">
        <v>8</v>
      </c>
      <c r="JR23" s="45"/>
      <c r="JS23" s="45"/>
      <c r="JT23" s="46"/>
      <c r="JU23" s="46"/>
      <c r="JV23" s="45"/>
      <c r="JW23" s="45"/>
      <c r="JX23" s="45"/>
      <c r="JY23" s="45"/>
      <c r="JZ23" s="45"/>
      <c r="KA23" s="46"/>
      <c r="KB23" s="46"/>
      <c r="KC23" s="45" t="s">
        <v>4</v>
      </c>
      <c r="KD23" s="45" t="s">
        <v>5</v>
      </c>
      <c r="KE23" s="45" t="s">
        <v>6</v>
      </c>
      <c r="KF23" s="45"/>
      <c r="KG23" s="45"/>
      <c r="KH23" s="46" t="s">
        <v>4</v>
      </c>
      <c r="KI23" s="46" t="s">
        <v>5</v>
      </c>
      <c r="KJ23" s="45" t="s">
        <v>6</v>
      </c>
      <c r="KK23" s="45"/>
      <c r="KL23" s="45"/>
      <c r="KM23" s="45" t="s">
        <v>4</v>
      </c>
      <c r="KN23" s="45" t="s">
        <v>5</v>
      </c>
      <c r="KO23" s="46" t="s">
        <v>6</v>
      </c>
      <c r="KP23" s="46"/>
      <c r="KQ23" s="45"/>
      <c r="KR23" s="45" t="s">
        <v>4</v>
      </c>
      <c r="KS23" s="45" t="s">
        <v>5</v>
      </c>
      <c r="KT23" s="45" t="s">
        <v>6</v>
      </c>
      <c r="KU23" s="45"/>
      <c r="KV23" s="46"/>
      <c r="KW23" s="46" t="s">
        <v>4</v>
      </c>
      <c r="KX23" s="45" t="s">
        <v>5</v>
      </c>
      <c r="KY23" s="45" t="s">
        <v>6</v>
      </c>
      <c r="KZ23" s="45"/>
      <c r="LA23" s="45"/>
      <c r="LB23" s="45" t="s">
        <v>4</v>
      </c>
      <c r="LC23" s="46" t="s">
        <v>5</v>
      </c>
      <c r="LD23" s="46" t="s">
        <v>6</v>
      </c>
      <c r="LE23" s="45"/>
      <c r="LF23" s="45"/>
      <c r="LG23" s="44" t="s">
        <v>4</v>
      </c>
      <c r="LH23" s="45" t="s">
        <v>5</v>
      </c>
      <c r="LI23" s="45" t="s">
        <v>6</v>
      </c>
      <c r="LJ23" s="46"/>
      <c r="LK23" s="46"/>
      <c r="LL23" s="45"/>
      <c r="LM23" s="45"/>
      <c r="LN23" s="45"/>
      <c r="LO23" s="45"/>
      <c r="LP23" s="45"/>
      <c r="LQ23" s="46"/>
      <c r="LR23" s="46"/>
      <c r="LS23" s="45"/>
      <c r="LT23" s="45"/>
      <c r="LU23" s="45"/>
      <c r="LV23" s="45"/>
      <c r="LW23" s="45"/>
      <c r="LX23" s="46"/>
      <c r="LY23" s="46"/>
      <c r="LZ23" s="45" t="s">
        <v>4</v>
      </c>
      <c r="MA23" s="45" t="s">
        <v>5</v>
      </c>
      <c r="MB23" s="45" t="s">
        <v>6</v>
      </c>
      <c r="MC23" s="45"/>
      <c r="MD23" s="45"/>
      <c r="ME23" s="46" t="s">
        <v>4</v>
      </c>
      <c r="MF23" s="46" t="s">
        <v>5</v>
      </c>
      <c r="MG23" s="45" t="s">
        <v>6</v>
      </c>
      <c r="MH23" s="45"/>
      <c r="MI23" s="45"/>
      <c r="MJ23" s="45" t="s">
        <v>4</v>
      </c>
      <c r="MK23" s="45" t="s">
        <v>5</v>
      </c>
      <c r="ML23" s="46" t="s">
        <v>6</v>
      </c>
      <c r="MM23" s="46"/>
      <c r="MN23" s="45"/>
      <c r="MO23" s="45" t="s">
        <v>4</v>
      </c>
      <c r="MP23" s="45" t="s">
        <v>5</v>
      </c>
      <c r="MQ23" s="45" t="s">
        <v>6</v>
      </c>
      <c r="MR23" s="45"/>
      <c r="MS23" s="46"/>
      <c r="MT23" s="46" t="s">
        <v>4</v>
      </c>
      <c r="MU23" s="45" t="s">
        <v>5</v>
      </c>
      <c r="MV23" s="45" t="s">
        <v>6</v>
      </c>
      <c r="MW23" s="45"/>
      <c r="MX23" s="45"/>
      <c r="MY23" s="44" t="s">
        <v>4</v>
      </c>
      <c r="MZ23" s="46" t="s">
        <v>5</v>
      </c>
      <c r="NA23" s="46" t="s">
        <v>6</v>
      </c>
      <c r="NB23" s="45"/>
      <c r="NC23" s="45"/>
      <c r="ND23" s="45" t="s">
        <v>4</v>
      </c>
      <c r="NE23" s="45" t="s">
        <v>5</v>
      </c>
      <c r="NK23" s="65">
        <f>COUNTIFS(E23:NE23, "j",E2:NE2, $G$2)</f>
        <v>7</v>
      </c>
      <c r="NL23" s="65"/>
      <c r="NM23" s="65">
        <f>COUNTIFS(E23:NE23, "n",E2:NE2, $G$2)</f>
        <v>9</v>
      </c>
      <c r="NN23" s="65"/>
      <c r="NO23" s="65">
        <f>COUNTIFS(E23:NE23, "JS",E2:NE2, $G$2)</f>
        <v>0</v>
      </c>
      <c r="NP23" s="65"/>
      <c r="NQ23" s="65">
        <f t="shared" si="0"/>
        <v>0</v>
      </c>
      <c r="NR23" s="65"/>
      <c r="NS23" s="52"/>
      <c r="NT23" s="52"/>
      <c r="NU23" s="52"/>
      <c r="NV23" s="52"/>
      <c r="NW23" s="52"/>
      <c r="NX23" s="52"/>
      <c r="NY23" s="52"/>
      <c r="NZ23" s="52"/>
      <c r="OA23" s="52"/>
      <c r="OB23" s="52"/>
      <c r="OC23" s="52"/>
      <c r="OD23" s="52"/>
      <c r="OE23" s="52"/>
      <c r="OF23" s="52"/>
      <c r="OG23" s="52"/>
      <c r="OH23" s="52"/>
      <c r="OI23" s="52"/>
      <c r="OJ23" s="52"/>
      <c r="OK23" s="52"/>
      <c r="OL23" s="11"/>
    </row>
    <row r="24" spans="3:402" ht="16.5" thickBot="1" x14ac:dyDescent="0.3">
      <c r="C24" s="18" t="s">
        <v>142</v>
      </c>
      <c r="D24">
        <f>BILAN!L29</f>
        <v>1</v>
      </c>
      <c r="E24" s="44" t="s">
        <v>4</v>
      </c>
      <c r="F24" s="45" t="s">
        <v>5</v>
      </c>
      <c r="G24" s="46" t="s">
        <v>6</v>
      </c>
      <c r="H24" s="46"/>
      <c r="I24" s="45"/>
      <c r="J24" s="45" t="s">
        <v>4</v>
      </c>
      <c r="K24" s="45" t="s">
        <v>5</v>
      </c>
      <c r="L24" s="45" t="s">
        <v>6</v>
      </c>
      <c r="M24" s="45"/>
      <c r="N24" s="46"/>
      <c r="O24" s="46" t="s">
        <v>4</v>
      </c>
      <c r="P24" s="45" t="s">
        <v>5</v>
      </c>
      <c r="Q24" s="45" t="s">
        <v>6</v>
      </c>
      <c r="R24" s="45"/>
      <c r="S24" s="45"/>
      <c r="T24" s="45" t="s">
        <v>4</v>
      </c>
      <c r="U24" s="46" t="s">
        <v>5</v>
      </c>
      <c r="V24" s="46" t="s">
        <v>6</v>
      </c>
      <c r="W24" s="45"/>
      <c r="X24" s="45" t="s">
        <v>44</v>
      </c>
      <c r="Y24" s="45" t="s">
        <v>4</v>
      </c>
      <c r="Z24" s="45" t="s">
        <v>5</v>
      </c>
      <c r="AA24" s="45" t="s">
        <v>21</v>
      </c>
      <c r="AB24" s="46"/>
      <c r="AC24" s="46"/>
      <c r="AD24" s="45"/>
      <c r="AE24" s="45"/>
      <c r="AF24" s="45"/>
      <c r="AG24" s="45"/>
      <c r="AH24" s="45"/>
      <c r="AI24" s="46"/>
      <c r="AJ24" s="46"/>
      <c r="AK24" s="45"/>
      <c r="AL24" s="45"/>
      <c r="AM24" s="45"/>
      <c r="AN24" s="45"/>
      <c r="AO24" s="45"/>
      <c r="AP24" s="46"/>
      <c r="AQ24" s="46"/>
      <c r="AR24" s="45" t="s">
        <v>4</v>
      </c>
      <c r="AS24" s="45" t="s">
        <v>5</v>
      </c>
      <c r="AT24" s="45" t="s">
        <v>6</v>
      </c>
      <c r="AU24" s="45"/>
      <c r="AV24" s="45"/>
      <c r="AW24" s="46" t="s">
        <v>4</v>
      </c>
      <c r="AX24" s="46" t="s">
        <v>5</v>
      </c>
      <c r="AY24" s="45" t="s">
        <v>6</v>
      </c>
      <c r="AZ24" s="45"/>
      <c r="BA24" s="45" t="s">
        <v>24</v>
      </c>
      <c r="BB24" s="45" t="s">
        <v>4</v>
      </c>
      <c r="BC24" s="45" t="s">
        <v>5</v>
      </c>
      <c r="BD24" s="46" t="s">
        <v>6</v>
      </c>
      <c r="BE24" s="46"/>
      <c r="BF24" s="45" t="s">
        <v>24</v>
      </c>
      <c r="BG24" s="45" t="s">
        <v>4</v>
      </c>
      <c r="BH24" s="45" t="s">
        <v>5</v>
      </c>
      <c r="BI24" s="45" t="s">
        <v>6</v>
      </c>
      <c r="BJ24" s="45"/>
      <c r="BK24" s="46"/>
      <c r="BL24" s="46" t="s">
        <v>4</v>
      </c>
      <c r="BM24" s="45" t="s">
        <v>5</v>
      </c>
      <c r="BN24" s="45" t="s">
        <v>6</v>
      </c>
      <c r="BO24" s="45"/>
      <c r="BP24" s="45"/>
      <c r="BQ24" s="45" t="s">
        <v>4</v>
      </c>
      <c r="BR24" s="46" t="s">
        <v>5</v>
      </c>
      <c r="BS24" s="46" t="s">
        <v>6</v>
      </c>
      <c r="BT24" s="45"/>
      <c r="BU24" s="45" t="s">
        <v>24</v>
      </c>
      <c r="BV24" s="45" t="s">
        <v>4</v>
      </c>
      <c r="BW24" s="45" t="s">
        <v>5</v>
      </c>
      <c r="BX24" s="45" t="s">
        <v>6</v>
      </c>
      <c r="BY24" s="46"/>
      <c r="BZ24" s="46"/>
      <c r="CA24" s="45" t="s">
        <v>52</v>
      </c>
      <c r="CB24" s="45" t="s">
        <v>52</v>
      </c>
      <c r="CC24" s="45" t="s">
        <v>52</v>
      </c>
      <c r="CD24" s="45" t="s">
        <v>52</v>
      </c>
      <c r="CE24" s="45" t="s">
        <v>52</v>
      </c>
      <c r="CF24" s="46"/>
      <c r="CG24" s="46"/>
      <c r="CH24" s="45" t="s">
        <v>52</v>
      </c>
      <c r="CI24" s="45" t="s">
        <v>52</v>
      </c>
      <c r="CJ24" s="45" t="s">
        <v>52</v>
      </c>
      <c r="CK24" s="45" t="s">
        <v>52</v>
      </c>
      <c r="CL24" s="45" t="s">
        <v>52</v>
      </c>
      <c r="CM24" s="46"/>
      <c r="CN24" s="46"/>
      <c r="CO24" s="45" t="s">
        <v>4</v>
      </c>
      <c r="CP24" s="45" t="s">
        <v>5</v>
      </c>
      <c r="CQ24" s="45" t="s">
        <v>6</v>
      </c>
      <c r="CR24" s="45"/>
      <c r="CS24" s="45"/>
      <c r="CT24" s="46" t="s">
        <v>4</v>
      </c>
      <c r="CU24" s="46" t="s">
        <v>5</v>
      </c>
      <c r="CV24" s="44" t="s">
        <v>6</v>
      </c>
      <c r="CW24" s="45"/>
      <c r="CX24" s="45"/>
      <c r="CY24" s="45" t="s">
        <v>4</v>
      </c>
      <c r="CZ24" s="45" t="s">
        <v>5</v>
      </c>
      <c r="DA24" s="46" t="s">
        <v>6</v>
      </c>
      <c r="DB24" s="46"/>
      <c r="DC24" s="45" t="s">
        <v>24</v>
      </c>
      <c r="DD24" s="45" t="s">
        <v>4</v>
      </c>
      <c r="DE24" s="45" t="s">
        <v>5</v>
      </c>
      <c r="DF24" s="45" t="s">
        <v>6</v>
      </c>
      <c r="DG24" s="45"/>
      <c r="DH24" s="46"/>
      <c r="DI24" s="46" t="s">
        <v>4</v>
      </c>
      <c r="DJ24" s="45" t="s">
        <v>5</v>
      </c>
      <c r="DK24" s="45" t="s">
        <v>6</v>
      </c>
      <c r="DL24" s="45"/>
      <c r="DM24" s="45" t="s">
        <v>24</v>
      </c>
      <c r="DN24" s="45" t="s">
        <v>4</v>
      </c>
      <c r="DO24" s="46" t="s">
        <v>5</v>
      </c>
      <c r="DP24" s="46" t="s">
        <v>6</v>
      </c>
      <c r="DQ24" s="45"/>
      <c r="DR24" s="45" t="s">
        <v>24</v>
      </c>
      <c r="DS24" s="45" t="s">
        <v>4</v>
      </c>
      <c r="DT24" s="45" t="s">
        <v>5</v>
      </c>
      <c r="DU24" s="44" t="s">
        <v>6</v>
      </c>
      <c r="DV24" s="46"/>
      <c r="DW24" s="46"/>
      <c r="DX24" s="45"/>
      <c r="DY24" s="45"/>
      <c r="DZ24" s="45"/>
      <c r="EA24" s="45"/>
      <c r="EB24" s="44"/>
      <c r="EC24" s="46"/>
      <c r="ED24" s="46"/>
      <c r="EE24" s="45"/>
      <c r="EF24" s="45"/>
      <c r="EG24" s="45"/>
      <c r="EH24" s="44"/>
      <c r="EI24" s="45"/>
      <c r="EJ24" s="46"/>
      <c r="EK24" s="46"/>
      <c r="EL24" s="45" t="s">
        <v>4</v>
      </c>
      <c r="EM24" s="45" t="s">
        <v>5</v>
      </c>
      <c r="EN24" s="45" t="s">
        <v>6</v>
      </c>
      <c r="EO24" s="45"/>
      <c r="EP24" s="45"/>
      <c r="EQ24" s="46" t="s">
        <v>4</v>
      </c>
      <c r="ER24" s="46" t="s">
        <v>5</v>
      </c>
      <c r="ES24" s="44" t="s">
        <v>6</v>
      </c>
      <c r="ET24" s="45"/>
      <c r="EU24" s="45"/>
      <c r="EV24" s="45" t="s">
        <v>4</v>
      </c>
      <c r="EW24" s="45" t="s">
        <v>5</v>
      </c>
      <c r="EX24" s="46" t="s">
        <v>6</v>
      </c>
      <c r="EY24" s="46"/>
      <c r="EZ24" s="45"/>
      <c r="FA24" s="45" t="s">
        <v>4</v>
      </c>
      <c r="FB24" s="45" t="s">
        <v>5</v>
      </c>
      <c r="FC24" s="45" t="s">
        <v>6</v>
      </c>
      <c r="FD24" s="45" t="s">
        <v>24</v>
      </c>
      <c r="FE24" s="46"/>
      <c r="FF24" s="46" t="s">
        <v>4</v>
      </c>
      <c r="FG24" s="45" t="s">
        <v>5</v>
      </c>
      <c r="FH24" s="45" t="s">
        <v>6</v>
      </c>
      <c r="FI24" s="45"/>
      <c r="FJ24" s="45" t="s">
        <v>24</v>
      </c>
      <c r="FK24" s="45" t="s">
        <v>4</v>
      </c>
      <c r="FL24" s="46" t="s">
        <v>5</v>
      </c>
      <c r="FM24" s="46" t="s">
        <v>6</v>
      </c>
      <c r="FN24" s="45"/>
      <c r="FO24" s="45" t="s">
        <v>24</v>
      </c>
      <c r="FP24" s="45" t="s">
        <v>4</v>
      </c>
      <c r="FQ24" s="45" t="s">
        <v>5</v>
      </c>
      <c r="FR24" s="45" t="s">
        <v>6</v>
      </c>
      <c r="FS24" s="46"/>
      <c r="FT24" s="46"/>
      <c r="FU24" s="45"/>
      <c r="FV24" s="45"/>
      <c r="FW24" s="45"/>
      <c r="FX24" s="45"/>
      <c r="FY24" s="45"/>
      <c r="FZ24" s="46"/>
      <c r="GA24" s="46"/>
      <c r="GB24" s="45"/>
      <c r="GC24" s="45"/>
      <c r="GD24" s="45"/>
      <c r="GE24" s="45"/>
      <c r="GF24" s="45"/>
      <c r="GG24" s="46"/>
      <c r="GH24" s="46"/>
      <c r="GI24" s="45" t="s">
        <v>4</v>
      </c>
      <c r="GJ24" s="45" t="s">
        <v>5</v>
      </c>
      <c r="GK24" s="45" t="s">
        <v>6</v>
      </c>
      <c r="GL24" s="45"/>
      <c r="GM24" s="45"/>
      <c r="GN24" s="46" t="s">
        <v>4</v>
      </c>
      <c r="GO24" s="46" t="s">
        <v>5</v>
      </c>
      <c r="GP24" s="45" t="s">
        <v>6</v>
      </c>
      <c r="GQ24" s="44"/>
      <c r="GR24" s="45" t="s">
        <v>4</v>
      </c>
      <c r="GS24" s="45" t="s">
        <v>4</v>
      </c>
      <c r="GT24" s="45" t="s">
        <v>5</v>
      </c>
      <c r="GU24" s="46" t="s">
        <v>6</v>
      </c>
      <c r="GV24" s="46"/>
      <c r="GW24" s="45"/>
      <c r="GX24" s="45" t="s">
        <v>4</v>
      </c>
      <c r="GY24" s="45" t="s">
        <v>5</v>
      </c>
      <c r="GZ24" s="45" t="s">
        <v>5</v>
      </c>
      <c r="HA24" s="45"/>
      <c r="HB24" s="46"/>
      <c r="HC24" s="46" t="s">
        <v>4</v>
      </c>
      <c r="HD24" s="45" t="s">
        <v>5</v>
      </c>
      <c r="HE24" s="45" t="s">
        <v>6</v>
      </c>
      <c r="HF24" s="45"/>
      <c r="HG24" s="45"/>
      <c r="HH24" s="45" t="s">
        <v>4</v>
      </c>
      <c r="HI24" s="46" t="s">
        <v>5</v>
      </c>
      <c r="HJ24" s="46" t="s">
        <v>6</v>
      </c>
      <c r="HK24" s="45"/>
      <c r="HL24" s="45"/>
      <c r="HM24" s="45" t="s">
        <v>4</v>
      </c>
      <c r="HN24" s="45" t="s">
        <v>5</v>
      </c>
      <c r="HO24" s="45" t="s">
        <v>6</v>
      </c>
      <c r="HP24" s="46"/>
      <c r="HQ24" s="46"/>
      <c r="HR24" s="45" t="s">
        <v>9</v>
      </c>
      <c r="HS24" s="45" t="s">
        <v>9</v>
      </c>
      <c r="HT24" s="45" t="s">
        <v>9</v>
      </c>
      <c r="HU24" s="45" t="s">
        <v>9</v>
      </c>
      <c r="HV24" s="45" t="s">
        <v>9</v>
      </c>
      <c r="HW24" s="46"/>
      <c r="HX24" s="46"/>
      <c r="HY24" s="45" t="s">
        <v>9</v>
      </c>
      <c r="HZ24" s="45" t="s">
        <v>9</v>
      </c>
      <c r="IA24" s="45" t="s">
        <v>9</v>
      </c>
      <c r="IB24" s="45" t="s">
        <v>9</v>
      </c>
      <c r="IC24" s="45" t="s">
        <v>9</v>
      </c>
      <c r="ID24" s="46"/>
      <c r="IE24" s="46"/>
      <c r="IF24" s="45" t="s">
        <v>9</v>
      </c>
      <c r="IG24" s="45" t="s">
        <v>9</v>
      </c>
      <c r="IH24" s="45" t="s">
        <v>9</v>
      </c>
      <c r="II24" s="45" t="s">
        <v>9</v>
      </c>
      <c r="IJ24" s="45" t="s">
        <v>9</v>
      </c>
      <c r="IK24" s="46" t="s">
        <v>4</v>
      </c>
      <c r="IL24" s="46" t="s">
        <v>5</v>
      </c>
      <c r="IM24" s="45" t="s">
        <v>6</v>
      </c>
      <c r="IN24" s="45"/>
      <c r="IO24" s="45"/>
      <c r="IP24" s="45" t="s">
        <v>4</v>
      </c>
      <c r="IQ24" s="45" t="s">
        <v>5</v>
      </c>
      <c r="IR24" s="46" t="s">
        <v>6</v>
      </c>
      <c r="IS24" s="46"/>
      <c r="IT24" s="45" t="s">
        <v>24</v>
      </c>
      <c r="IU24" s="45" t="s">
        <v>4</v>
      </c>
      <c r="IV24" s="45" t="s">
        <v>5</v>
      </c>
      <c r="IW24" s="45" t="s">
        <v>6</v>
      </c>
      <c r="IX24" s="45"/>
      <c r="IY24" s="46"/>
      <c r="IZ24" s="46" t="s">
        <v>4</v>
      </c>
      <c r="JA24" s="45" t="s">
        <v>5</v>
      </c>
      <c r="JB24" s="45" t="s">
        <v>6</v>
      </c>
      <c r="JC24" s="45"/>
      <c r="JD24" s="45"/>
      <c r="JE24" s="45" t="s">
        <v>4</v>
      </c>
      <c r="JF24" s="46" t="s">
        <v>5</v>
      </c>
      <c r="JG24" s="46" t="s">
        <v>6</v>
      </c>
      <c r="JH24" s="45"/>
      <c r="JI24" s="45"/>
      <c r="JJ24" s="45" t="s">
        <v>4</v>
      </c>
      <c r="JK24" s="45" t="s">
        <v>5</v>
      </c>
      <c r="JL24" s="45" t="s">
        <v>6</v>
      </c>
      <c r="JM24" s="46"/>
      <c r="JN24" s="46"/>
      <c r="JO24" s="45"/>
      <c r="JP24" s="45"/>
      <c r="JQ24" s="45"/>
      <c r="JR24" s="45"/>
      <c r="JS24" s="45"/>
      <c r="JT24" s="46"/>
      <c r="JU24" s="46"/>
      <c r="JV24" s="45"/>
      <c r="JW24" s="45"/>
      <c r="JX24" s="45"/>
      <c r="JY24" s="45"/>
      <c r="JZ24" s="45"/>
      <c r="KA24" s="46"/>
      <c r="KB24" s="46"/>
      <c r="KC24" s="45" t="s">
        <v>4</v>
      </c>
      <c r="KD24" s="45" t="s">
        <v>5</v>
      </c>
      <c r="KE24" s="45" t="s">
        <v>6</v>
      </c>
      <c r="KF24" s="45"/>
      <c r="KG24" s="45"/>
      <c r="KH24" s="46" t="s">
        <v>4</v>
      </c>
      <c r="KI24" s="46" t="s">
        <v>5</v>
      </c>
      <c r="KJ24" s="45" t="s">
        <v>6</v>
      </c>
      <c r="KK24" s="45"/>
      <c r="KL24" s="45" t="s">
        <v>24</v>
      </c>
      <c r="KM24" s="45" t="s">
        <v>4</v>
      </c>
      <c r="KN24" s="45" t="s">
        <v>5</v>
      </c>
      <c r="KO24" s="46" t="s">
        <v>6</v>
      </c>
      <c r="KP24" s="46"/>
      <c r="KQ24" s="45"/>
      <c r="KR24" s="45" t="s">
        <v>4</v>
      </c>
      <c r="KS24" s="45" t="s">
        <v>5</v>
      </c>
      <c r="KT24" s="45" t="s">
        <v>6</v>
      </c>
      <c r="KU24" s="45"/>
      <c r="KV24" s="46"/>
      <c r="KW24" s="46" t="s">
        <v>4</v>
      </c>
      <c r="KX24" s="45" t="s">
        <v>5</v>
      </c>
      <c r="KY24" s="45" t="s">
        <v>6</v>
      </c>
      <c r="KZ24" s="45"/>
      <c r="LA24" s="45"/>
      <c r="LB24" s="45" t="s">
        <v>4</v>
      </c>
      <c r="LC24" s="46" t="s">
        <v>5</v>
      </c>
      <c r="LD24" s="46" t="s">
        <v>6</v>
      </c>
      <c r="LE24" s="45"/>
      <c r="LF24" s="45"/>
      <c r="LG24" s="44" t="s">
        <v>4</v>
      </c>
      <c r="LH24" s="45" t="s">
        <v>5</v>
      </c>
      <c r="LI24" s="45" t="s">
        <v>6</v>
      </c>
      <c r="LJ24" s="46"/>
      <c r="LK24" s="46"/>
      <c r="LL24" s="45"/>
      <c r="LM24" s="45"/>
      <c r="LN24" s="45"/>
      <c r="LO24" s="45"/>
      <c r="LP24" s="45"/>
      <c r="LQ24" s="46"/>
      <c r="LR24" s="46"/>
      <c r="LS24" s="45"/>
      <c r="LT24" s="45"/>
      <c r="LU24" s="45"/>
      <c r="LV24" s="45"/>
      <c r="LW24" s="45"/>
      <c r="LX24" s="46"/>
      <c r="LY24" s="46"/>
      <c r="LZ24" s="45" t="s">
        <v>4</v>
      </c>
      <c r="MA24" s="45" t="s">
        <v>5</v>
      </c>
      <c r="MB24" s="45" t="s">
        <v>6</v>
      </c>
      <c r="MC24" s="45"/>
      <c r="MD24" s="45"/>
      <c r="ME24" s="46" t="s">
        <v>4</v>
      </c>
      <c r="MF24" s="46" t="s">
        <v>5</v>
      </c>
      <c r="MG24" s="45" t="s">
        <v>6</v>
      </c>
      <c r="MH24" s="45"/>
      <c r="MI24" s="45" t="s">
        <v>44</v>
      </c>
      <c r="MJ24" s="45" t="s">
        <v>4</v>
      </c>
      <c r="MK24" s="45" t="s">
        <v>5</v>
      </c>
      <c r="ML24" s="46" t="s">
        <v>6</v>
      </c>
      <c r="MM24" s="46"/>
      <c r="MN24" s="45" t="s">
        <v>44</v>
      </c>
      <c r="MO24" s="45" t="s">
        <v>4</v>
      </c>
      <c r="MP24" s="45" t="s">
        <v>5</v>
      </c>
      <c r="MQ24" s="45" t="s">
        <v>6</v>
      </c>
      <c r="MR24" s="45"/>
      <c r="MS24" s="46"/>
      <c r="MT24" s="46" t="s">
        <v>4</v>
      </c>
      <c r="MU24" s="45" t="s">
        <v>5</v>
      </c>
      <c r="MV24" s="45" t="s">
        <v>6</v>
      </c>
      <c r="MW24" s="45"/>
      <c r="MX24" s="45" t="s">
        <v>44</v>
      </c>
      <c r="MY24" s="44" t="s">
        <v>4</v>
      </c>
      <c r="MZ24" s="46" t="s">
        <v>5</v>
      </c>
      <c r="NA24" s="46" t="s">
        <v>6</v>
      </c>
      <c r="NB24" s="45"/>
      <c r="NC24" s="45" t="s">
        <v>44</v>
      </c>
      <c r="ND24" s="45" t="s">
        <v>4</v>
      </c>
      <c r="NE24" s="45" t="s">
        <v>5</v>
      </c>
      <c r="NK24" s="65">
        <f>COUNTIFS(E24:NE24, "j",E2:NE2, $G$2)</f>
        <v>7</v>
      </c>
      <c r="NL24" s="65"/>
      <c r="NM24" s="65">
        <f>COUNTIFS(E24:NE24, "n",E2:NE2, $G$2)</f>
        <v>8</v>
      </c>
      <c r="NN24" s="65"/>
      <c r="NO24" s="65">
        <f>COUNTIFS(E24:NE24, "JS",E5:NE5, $G$2)</f>
        <v>0</v>
      </c>
      <c r="NP24" s="65"/>
      <c r="NQ24" s="65">
        <f t="shared" si="0"/>
        <v>0</v>
      </c>
      <c r="NR24" s="65"/>
      <c r="NS24" s="52"/>
      <c r="NT24" s="52"/>
      <c r="NU24" s="52"/>
      <c r="NV24" s="52"/>
      <c r="NW24" s="52"/>
      <c r="NX24" s="52"/>
      <c r="NY24" s="52"/>
      <c r="NZ24" s="52"/>
      <c r="OA24" s="52"/>
      <c r="OB24" s="52"/>
      <c r="OC24" s="52"/>
      <c r="OD24" s="52"/>
      <c r="OE24" s="52"/>
      <c r="OF24" s="52"/>
      <c r="OG24" s="52"/>
      <c r="OH24" s="52"/>
      <c r="OI24" s="52"/>
      <c r="OJ24" s="52"/>
      <c r="OK24" s="52"/>
      <c r="OL24" s="11"/>
    </row>
    <row r="25" spans="3:402" ht="16.5" thickBot="1" x14ac:dyDescent="0.3">
      <c r="C25" s="18" t="s">
        <v>143</v>
      </c>
      <c r="D25">
        <f>BILAN!L30</f>
        <v>1</v>
      </c>
      <c r="E25" s="44"/>
      <c r="F25" s="45"/>
      <c r="G25" s="46" t="s">
        <v>4</v>
      </c>
      <c r="H25" s="46" t="s">
        <v>5</v>
      </c>
      <c r="I25" s="45" t="s">
        <v>6</v>
      </c>
      <c r="J25" s="45"/>
      <c r="K25" s="45" t="s">
        <v>44</v>
      </c>
      <c r="L25" s="45" t="s">
        <v>4</v>
      </c>
      <c r="M25" s="45" t="s">
        <v>5</v>
      </c>
      <c r="N25" s="46"/>
      <c r="O25" s="46"/>
      <c r="P25" s="45" t="s">
        <v>24</v>
      </c>
      <c r="Q25" s="45" t="s">
        <v>4</v>
      </c>
      <c r="R25" s="45" t="s">
        <v>5</v>
      </c>
      <c r="S25" s="45" t="s">
        <v>6</v>
      </c>
      <c r="T25" s="45"/>
      <c r="U25" s="46"/>
      <c r="V25" s="46" t="s">
        <v>4</v>
      </c>
      <c r="W25" s="45" t="s">
        <v>5</v>
      </c>
      <c r="X25" s="45" t="s">
        <v>6</v>
      </c>
      <c r="Y25" s="45"/>
      <c r="Z25" s="45" t="s">
        <v>24</v>
      </c>
      <c r="AA25" s="45" t="s">
        <v>4</v>
      </c>
      <c r="AB25" s="46" t="s">
        <v>5</v>
      </c>
      <c r="AC25" s="46" t="s">
        <v>6</v>
      </c>
      <c r="AD25" s="45"/>
      <c r="AE25" s="45"/>
      <c r="AF25" s="45" t="s">
        <v>4</v>
      </c>
      <c r="AG25" s="45" t="s">
        <v>5</v>
      </c>
      <c r="AH25" s="45" t="s">
        <v>21</v>
      </c>
      <c r="AI25" s="46"/>
      <c r="AJ25" s="46"/>
      <c r="AK25" s="45"/>
      <c r="AL25" s="45"/>
      <c r="AM25" s="45"/>
      <c r="AN25" s="45"/>
      <c r="AO25" s="45"/>
      <c r="AP25" s="46"/>
      <c r="AQ25" s="46"/>
      <c r="AR25" s="45"/>
      <c r="AS25" s="45"/>
      <c r="AT25" s="45"/>
      <c r="AU25" s="45"/>
      <c r="AV25" s="45"/>
      <c r="AW25" s="46"/>
      <c r="AX25" s="46"/>
      <c r="AY25" s="45" t="s">
        <v>4</v>
      </c>
      <c r="AZ25" s="45" t="s">
        <v>5</v>
      </c>
      <c r="BA25" s="45" t="s">
        <v>6</v>
      </c>
      <c r="BB25" s="45"/>
      <c r="BC25" s="45"/>
      <c r="BD25" s="46" t="s">
        <v>4</v>
      </c>
      <c r="BE25" s="46" t="s">
        <v>5</v>
      </c>
      <c r="BF25" s="45" t="s">
        <v>6</v>
      </c>
      <c r="BG25" s="45"/>
      <c r="BH25" s="45" t="s">
        <v>24</v>
      </c>
      <c r="BI25" s="45" t="s">
        <v>4</v>
      </c>
      <c r="BJ25" s="45" t="s">
        <v>5</v>
      </c>
      <c r="BK25" s="46" t="s">
        <v>6</v>
      </c>
      <c r="BL25" s="46"/>
      <c r="BM25" s="45" t="s">
        <v>24</v>
      </c>
      <c r="BN25" s="45" t="s">
        <v>4</v>
      </c>
      <c r="BO25" s="45" t="s">
        <v>5</v>
      </c>
      <c r="BP25" s="45" t="s">
        <v>6</v>
      </c>
      <c r="BQ25" s="45"/>
      <c r="BR25" s="46"/>
      <c r="BS25" s="46" t="s">
        <v>4</v>
      </c>
      <c r="BT25" s="45" t="s">
        <v>5</v>
      </c>
      <c r="BU25" s="45" t="s">
        <v>6</v>
      </c>
      <c r="BV25" s="45"/>
      <c r="BW25" s="45"/>
      <c r="BX25" s="45" t="s">
        <v>4</v>
      </c>
      <c r="BY25" s="46" t="s">
        <v>5</v>
      </c>
      <c r="BZ25" s="46" t="s">
        <v>6</v>
      </c>
      <c r="CA25" s="45"/>
      <c r="CB25" s="45" t="s">
        <v>24</v>
      </c>
      <c r="CC25" s="45" t="s">
        <v>4</v>
      </c>
      <c r="CD25" s="45" t="s">
        <v>5</v>
      </c>
      <c r="CE25" s="45" t="s">
        <v>6</v>
      </c>
      <c r="CF25" s="46"/>
      <c r="CG25" s="46"/>
      <c r="CH25" s="45" t="s">
        <v>52</v>
      </c>
      <c r="CI25" s="45" t="s">
        <v>52</v>
      </c>
      <c r="CJ25" s="45" t="s">
        <v>52</v>
      </c>
      <c r="CK25" s="45" t="s">
        <v>52</v>
      </c>
      <c r="CL25" s="45" t="s">
        <v>52</v>
      </c>
      <c r="CM25" s="46"/>
      <c r="CN25" s="46"/>
      <c r="CO25" s="45"/>
      <c r="CP25" s="45"/>
      <c r="CQ25" s="45"/>
      <c r="CR25" s="45"/>
      <c r="CS25" s="45"/>
      <c r="CT25" s="46"/>
      <c r="CU25" s="46"/>
      <c r="CV25" s="44" t="s">
        <v>4</v>
      </c>
      <c r="CW25" s="45" t="s">
        <v>5</v>
      </c>
      <c r="CX25" s="45" t="s">
        <v>6</v>
      </c>
      <c r="CY25" s="45"/>
      <c r="CZ25" s="45"/>
      <c r="DA25" s="46" t="s">
        <v>4</v>
      </c>
      <c r="DB25" s="46" t="s">
        <v>5</v>
      </c>
      <c r="DC25" s="45" t="s">
        <v>6</v>
      </c>
      <c r="DD25" s="45"/>
      <c r="DE25" s="45" t="s">
        <v>24</v>
      </c>
      <c r="DF25" s="45" t="s">
        <v>4</v>
      </c>
      <c r="DG25" s="45" t="s">
        <v>5</v>
      </c>
      <c r="DH25" s="46" t="s">
        <v>6</v>
      </c>
      <c r="DI25" s="46"/>
      <c r="DJ25" s="45"/>
      <c r="DK25" s="45" t="s">
        <v>4</v>
      </c>
      <c r="DL25" s="45" t="s">
        <v>5</v>
      </c>
      <c r="DM25" s="45" t="s">
        <v>6</v>
      </c>
      <c r="DN25" s="45" t="s">
        <v>24</v>
      </c>
      <c r="DO25" s="46"/>
      <c r="DP25" s="46" t="s">
        <v>4</v>
      </c>
      <c r="DQ25" s="45" t="s">
        <v>5</v>
      </c>
      <c r="DR25" s="45" t="s">
        <v>6</v>
      </c>
      <c r="DS25" s="45"/>
      <c r="DT25" s="45"/>
      <c r="DU25" s="44" t="s">
        <v>4</v>
      </c>
      <c r="DV25" s="46" t="s">
        <v>5</v>
      </c>
      <c r="DW25" s="46" t="s">
        <v>6</v>
      </c>
      <c r="DX25" s="45"/>
      <c r="DY25" s="45"/>
      <c r="DZ25" s="45" t="s">
        <v>4</v>
      </c>
      <c r="EA25" s="45" t="s">
        <v>5</v>
      </c>
      <c r="EB25" s="44" t="s">
        <v>6</v>
      </c>
      <c r="EC25" s="46"/>
      <c r="ED25" s="46"/>
      <c r="EE25" s="45"/>
      <c r="EF25" s="45"/>
      <c r="EG25" s="45"/>
      <c r="EH25" s="44"/>
      <c r="EI25" s="45"/>
      <c r="EJ25" s="46"/>
      <c r="EK25" s="46"/>
      <c r="EL25" s="45"/>
      <c r="EM25" s="45"/>
      <c r="EN25" s="45"/>
      <c r="EO25" s="45"/>
      <c r="EP25" s="45"/>
      <c r="EQ25" s="46"/>
      <c r="ER25" s="46"/>
      <c r="ES25" s="44" t="s">
        <v>28</v>
      </c>
      <c r="ET25" s="44" t="s">
        <v>28</v>
      </c>
      <c r="EU25" s="44" t="s">
        <v>28</v>
      </c>
      <c r="EV25" s="44" t="s">
        <v>28</v>
      </c>
      <c r="EW25" s="44" t="s">
        <v>28</v>
      </c>
      <c r="EX25" s="44" t="s">
        <v>28</v>
      </c>
      <c r="EY25" s="44" t="s">
        <v>28</v>
      </c>
      <c r="EZ25" s="44" t="s">
        <v>28</v>
      </c>
      <c r="FA25" s="44" t="s">
        <v>28</v>
      </c>
      <c r="FB25" s="45"/>
      <c r="FC25" s="45" t="s">
        <v>4</v>
      </c>
      <c r="FD25" s="45" t="s">
        <v>5</v>
      </c>
      <c r="FE25" s="46" t="s">
        <v>6</v>
      </c>
      <c r="FF25" s="46"/>
      <c r="FG25" s="45" t="s">
        <v>24</v>
      </c>
      <c r="FH25" s="45" t="s">
        <v>4</v>
      </c>
      <c r="FI25" s="45" t="s">
        <v>5</v>
      </c>
      <c r="FJ25" s="45" t="s">
        <v>6</v>
      </c>
      <c r="FK25" s="45"/>
      <c r="FL25" s="46"/>
      <c r="FM25" s="46" t="s">
        <v>4</v>
      </c>
      <c r="FN25" s="45" t="s">
        <v>5</v>
      </c>
      <c r="FO25" s="45" t="s">
        <v>6</v>
      </c>
      <c r="FP25" s="45"/>
      <c r="FQ25" s="45" t="s">
        <v>24</v>
      </c>
      <c r="FR25" s="45" t="s">
        <v>4</v>
      </c>
      <c r="FS25" s="46" t="s">
        <v>5</v>
      </c>
      <c r="FT25" s="46" t="s">
        <v>6</v>
      </c>
      <c r="FU25" s="45"/>
      <c r="FV25" s="45"/>
      <c r="FW25" s="45" t="s">
        <v>4</v>
      </c>
      <c r="FX25" s="45" t="s">
        <v>5</v>
      </c>
      <c r="FY25" s="45" t="s">
        <v>6</v>
      </c>
      <c r="FZ25" s="46"/>
      <c r="GA25" s="46"/>
      <c r="GB25" s="45"/>
      <c r="GC25" s="45"/>
      <c r="GD25" s="45"/>
      <c r="GE25" s="45"/>
      <c r="GF25" s="45"/>
      <c r="GG25" s="46"/>
      <c r="GH25" s="46"/>
      <c r="GI25" s="45"/>
      <c r="GJ25" s="45"/>
      <c r="GK25" s="45"/>
      <c r="GL25" s="45"/>
      <c r="GM25" s="45"/>
      <c r="GN25" s="46"/>
      <c r="GO25" s="46"/>
      <c r="GP25" s="45" t="s">
        <v>4</v>
      </c>
      <c r="GQ25" s="44" t="s">
        <v>5</v>
      </c>
      <c r="GR25" s="45" t="s">
        <v>6</v>
      </c>
      <c r="GS25" s="45"/>
      <c r="GT25" s="45"/>
      <c r="GU25" s="46" t="s">
        <v>4</v>
      </c>
      <c r="GV25" s="46" t="s">
        <v>5</v>
      </c>
      <c r="GW25" s="45" t="s">
        <v>6</v>
      </c>
      <c r="GX25" s="45"/>
      <c r="GY25" s="45" t="s">
        <v>4</v>
      </c>
      <c r="GZ25" s="45" t="s">
        <v>4</v>
      </c>
      <c r="HA25" s="45" t="s">
        <v>5</v>
      </c>
      <c r="HB25" s="46" t="s">
        <v>6</v>
      </c>
      <c r="HC25" s="46"/>
      <c r="HD25" s="45"/>
      <c r="HE25" s="45" t="s">
        <v>4</v>
      </c>
      <c r="HF25" s="45" t="s">
        <v>5</v>
      </c>
      <c r="HG25" s="45" t="s">
        <v>6</v>
      </c>
      <c r="HH25" s="45"/>
      <c r="HI25" s="46"/>
      <c r="HJ25" s="46" t="s">
        <v>4</v>
      </c>
      <c r="HK25" s="45" t="s">
        <v>5</v>
      </c>
      <c r="HL25" s="45" t="s">
        <v>6</v>
      </c>
      <c r="HM25" s="45"/>
      <c r="HN25" s="45"/>
      <c r="HO25" s="45" t="s">
        <v>4</v>
      </c>
      <c r="HP25" s="46" t="s">
        <v>5</v>
      </c>
      <c r="HQ25" s="46" t="s">
        <v>6</v>
      </c>
      <c r="HR25" s="45" t="s">
        <v>9</v>
      </c>
      <c r="HS25" s="45" t="s">
        <v>9</v>
      </c>
      <c r="HT25" s="45" t="s">
        <v>9</v>
      </c>
      <c r="HU25" s="45" t="s">
        <v>9</v>
      </c>
      <c r="HV25" s="45" t="s">
        <v>9</v>
      </c>
      <c r="HW25" s="46"/>
      <c r="HX25" s="46"/>
      <c r="HY25" s="45" t="s">
        <v>9</v>
      </c>
      <c r="HZ25" s="45" t="s">
        <v>9</v>
      </c>
      <c r="IA25" s="45" t="s">
        <v>9</v>
      </c>
      <c r="IB25" s="45" t="s">
        <v>9</v>
      </c>
      <c r="IC25" s="45" t="s">
        <v>9</v>
      </c>
      <c r="ID25" s="46"/>
      <c r="IE25" s="46"/>
      <c r="IF25" s="45" t="s">
        <v>9</v>
      </c>
      <c r="IG25" s="45" t="s">
        <v>9</v>
      </c>
      <c r="IH25" s="45" t="s">
        <v>9</v>
      </c>
      <c r="II25" s="45" t="s">
        <v>9</v>
      </c>
      <c r="IJ25" s="45" t="s">
        <v>9</v>
      </c>
      <c r="IK25" s="46"/>
      <c r="IL25" s="46"/>
      <c r="IM25" s="45" t="s">
        <v>4</v>
      </c>
      <c r="IN25" s="45" t="s">
        <v>5</v>
      </c>
      <c r="IO25" s="45" t="s">
        <v>6</v>
      </c>
      <c r="IP25" s="45"/>
      <c r="IQ25" s="45"/>
      <c r="IR25" s="46" t="s">
        <v>4</v>
      </c>
      <c r="IS25" s="46" t="s">
        <v>5</v>
      </c>
      <c r="IT25" s="45" t="s">
        <v>6</v>
      </c>
      <c r="IU25" s="45"/>
      <c r="IV25" s="45"/>
      <c r="IW25" s="45" t="s">
        <v>4</v>
      </c>
      <c r="IX25" s="45" t="s">
        <v>5</v>
      </c>
      <c r="IY25" s="46" t="s">
        <v>6</v>
      </c>
      <c r="IZ25" s="46"/>
      <c r="JA25" s="45" t="s">
        <v>24</v>
      </c>
      <c r="JB25" s="45" t="s">
        <v>4</v>
      </c>
      <c r="JC25" s="45" t="s">
        <v>5</v>
      </c>
      <c r="JD25" s="45" t="s">
        <v>6</v>
      </c>
      <c r="JE25" s="45"/>
      <c r="JF25" s="46"/>
      <c r="JG25" s="46" t="s">
        <v>4</v>
      </c>
      <c r="JH25" s="45" t="s">
        <v>5</v>
      </c>
      <c r="JI25" s="45" t="s">
        <v>6</v>
      </c>
      <c r="JJ25" s="45"/>
      <c r="JK25" s="45" t="s">
        <v>7</v>
      </c>
      <c r="JL25" s="45" t="s">
        <v>4</v>
      </c>
      <c r="JM25" s="46" t="s">
        <v>5</v>
      </c>
      <c r="JN25" s="46" t="s">
        <v>6</v>
      </c>
      <c r="JO25" s="45"/>
      <c r="JP25" s="45"/>
      <c r="JQ25" s="45" t="s">
        <v>4</v>
      </c>
      <c r="JR25" s="45" t="s">
        <v>5</v>
      </c>
      <c r="JS25" s="45" t="s">
        <v>6</v>
      </c>
      <c r="JT25" s="46"/>
      <c r="JU25" s="46"/>
      <c r="JV25" s="45"/>
      <c r="JW25" s="45"/>
      <c r="JX25" s="45"/>
      <c r="JY25" s="45"/>
      <c r="JZ25" s="45"/>
      <c r="KA25" s="46"/>
      <c r="KB25" s="46"/>
      <c r="KC25" s="45"/>
      <c r="KD25" s="45"/>
      <c r="KE25" s="45"/>
      <c r="KF25" s="45"/>
      <c r="KG25" s="45"/>
      <c r="KH25" s="46"/>
      <c r="KI25" s="46"/>
      <c r="KJ25" s="45" t="s">
        <v>4</v>
      </c>
      <c r="KK25" s="45" t="s">
        <v>5</v>
      </c>
      <c r="KL25" s="45" t="s">
        <v>6</v>
      </c>
      <c r="KM25" s="45"/>
      <c r="KN25" s="45"/>
      <c r="KO25" s="46" t="s">
        <v>4</v>
      </c>
      <c r="KP25" s="46" t="s">
        <v>5</v>
      </c>
      <c r="KQ25" s="45" t="s">
        <v>6</v>
      </c>
      <c r="KR25" s="45"/>
      <c r="KS25" s="45" t="s">
        <v>24</v>
      </c>
      <c r="KT25" s="45" t="s">
        <v>4</v>
      </c>
      <c r="KU25" s="45" t="s">
        <v>5</v>
      </c>
      <c r="KV25" s="46" t="s">
        <v>6</v>
      </c>
      <c r="KW25" s="46"/>
      <c r="KX25" s="45"/>
      <c r="KY25" s="45" t="s">
        <v>4</v>
      </c>
      <c r="KZ25" s="45" t="s">
        <v>5</v>
      </c>
      <c r="LA25" s="45" t="s">
        <v>6</v>
      </c>
      <c r="LB25" s="45" t="s">
        <v>24</v>
      </c>
      <c r="LC25" s="46"/>
      <c r="LD25" s="46" t="s">
        <v>4</v>
      </c>
      <c r="LE25" s="45" t="s">
        <v>5</v>
      </c>
      <c r="LF25" s="45" t="s">
        <v>6</v>
      </c>
      <c r="LG25" s="44"/>
      <c r="LH25" s="45"/>
      <c r="LI25" s="45" t="s">
        <v>4</v>
      </c>
      <c r="LJ25" s="46" t="s">
        <v>5</v>
      </c>
      <c r="LK25" s="46" t="s">
        <v>6</v>
      </c>
      <c r="LL25" s="45"/>
      <c r="LM25" s="45"/>
      <c r="LN25" s="45" t="s">
        <v>4</v>
      </c>
      <c r="LO25" s="45" t="s">
        <v>5</v>
      </c>
      <c r="LP25" s="45" t="s">
        <v>6</v>
      </c>
      <c r="LQ25" s="46"/>
      <c r="LR25" s="46"/>
      <c r="LS25" s="45" t="s">
        <v>9</v>
      </c>
      <c r="LT25" s="45" t="s">
        <v>9</v>
      </c>
      <c r="LU25" s="45" t="s">
        <v>9</v>
      </c>
      <c r="LV25" s="45" t="s">
        <v>9</v>
      </c>
      <c r="LW25" s="45" t="s">
        <v>9</v>
      </c>
      <c r="LX25" s="46"/>
      <c r="LY25" s="46"/>
      <c r="LZ25" s="45"/>
      <c r="MA25" s="45"/>
      <c r="MB25" s="45"/>
      <c r="MC25" s="45"/>
      <c r="MD25" s="45"/>
      <c r="ME25" s="46"/>
      <c r="MF25" s="46"/>
      <c r="MG25" s="45" t="s">
        <v>4</v>
      </c>
      <c r="MH25" s="45" t="s">
        <v>5</v>
      </c>
      <c r="MI25" s="45" t="s">
        <v>6</v>
      </c>
      <c r="MJ25" s="45"/>
      <c r="MK25" s="45"/>
      <c r="ML25" s="46" t="s">
        <v>4</v>
      </c>
      <c r="MM25" s="46" t="s">
        <v>5</v>
      </c>
      <c r="MN25" s="45" t="s">
        <v>6</v>
      </c>
      <c r="MO25" s="45"/>
      <c r="MP25" s="45"/>
      <c r="MQ25" s="45" t="s">
        <v>4</v>
      </c>
      <c r="MR25" s="45" t="s">
        <v>5</v>
      </c>
      <c r="MS25" s="46" t="s">
        <v>6</v>
      </c>
      <c r="MT25" s="46"/>
      <c r="MU25" s="45"/>
      <c r="MV25" s="45" t="s">
        <v>4</v>
      </c>
      <c r="MW25" s="45" t="s">
        <v>5</v>
      </c>
      <c r="MX25" s="45" t="s">
        <v>6</v>
      </c>
      <c r="MY25" s="44"/>
      <c r="MZ25" s="46"/>
      <c r="NA25" s="46" t="s">
        <v>4</v>
      </c>
      <c r="NB25" s="45" t="s">
        <v>5</v>
      </c>
      <c r="NC25" s="45" t="s">
        <v>6</v>
      </c>
      <c r="ND25" s="45"/>
      <c r="NE25" s="45"/>
      <c r="NK25" s="65">
        <f>COUNTIFS(E25:NE25, "j",E2:NE2, $G$2)</f>
        <v>7</v>
      </c>
      <c r="NL25" s="65"/>
      <c r="NM25" s="65">
        <f>COUNTIFS(E25:NE25, "n",E2:NE2, $G$2)</f>
        <v>7</v>
      </c>
      <c r="NN25" s="65"/>
      <c r="NO25" s="65">
        <f>COUNTIFS(E25:NE25, "JS",E2:NE2, $G$2)</f>
        <v>0</v>
      </c>
      <c r="NP25" s="65"/>
      <c r="NQ25" s="65">
        <f t="shared" si="0"/>
        <v>0</v>
      </c>
      <c r="NR25" s="65"/>
      <c r="NS25" s="52"/>
      <c r="NT25" s="52"/>
      <c r="NU25" s="52"/>
      <c r="NV25" s="52"/>
      <c r="NW25" s="52"/>
      <c r="NX25" s="52"/>
      <c r="NY25" s="52"/>
      <c r="NZ25" s="52"/>
      <c r="OA25" s="52"/>
      <c r="OB25" s="52"/>
      <c r="OC25" s="52"/>
      <c r="OD25" s="52"/>
      <c r="OE25" s="52"/>
      <c r="OF25" s="52"/>
      <c r="OG25" s="52"/>
      <c r="OH25" s="52"/>
      <c r="OI25" s="52"/>
      <c r="OJ25" s="52"/>
      <c r="OK25" s="52"/>
      <c r="OL25" s="11"/>
    </row>
    <row r="26" spans="3:402" ht="16.5" thickBot="1" x14ac:dyDescent="0.3">
      <c r="C26" s="18" t="s">
        <v>144</v>
      </c>
      <c r="D26">
        <f>BILAN!L31</f>
        <v>0</v>
      </c>
      <c r="E26" s="44"/>
      <c r="F26" s="45"/>
      <c r="G26" s="46" t="s">
        <v>4</v>
      </c>
      <c r="H26" s="46" t="s">
        <v>5</v>
      </c>
      <c r="I26" s="45" t="s">
        <v>6</v>
      </c>
      <c r="J26" s="45"/>
      <c r="K26" s="45" t="s">
        <v>44</v>
      </c>
      <c r="L26" s="45" t="s">
        <v>4</v>
      </c>
      <c r="M26" s="45" t="s">
        <v>5</v>
      </c>
      <c r="N26" s="46" t="s">
        <v>6</v>
      </c>
      <c r="O26" s="46"/>
      <c r="P26" s="45" t="s">
        <v>24</v>
      </c>
      <c r="Q26" s="45" t="s">
        <v>4</v>
      </c>
      <c r="R26" s="45" t="s">
        <v>5</v>
      </c>
      <c r="S26" s="45" t="s">
        <v>6</v>
      </c>
      <c r="T26" s="45"/>
      <c r="U26" s="46"/>
      <c r="V26" s="46" t="s">
        <v>4</v>
      </c>
      <c r="W26" s="45" t="s">
        <v>5</v>
      </c>
      <c r="X26" s="45" t="s">
        <v>6</v>
      </c>
      <c r="Y26" s="45"/>
      <c r="Z26" s="45" t="s">
        <v>24</v>
      </c>
      <c r="AA26" s="45" t="s">
        <v>4</v>
      </c>
      <c r="AB26" s="46" t="s">
        <v>5</v>
      </c>
      <c r="AC26" s="46" t="s">
        <v>6</v>
      </c>
      <c r="AD26" s="45"/>
      <c r="AE26" s="45"/>
      <c r="AF26" s="45" t="s">
        <v>4</v>
      </c>
      <c r="AG26" s="45" t="s">
        <v>5</v>
      </c>
      <c r="AH26" s="45" t="s">
        <v>21</v>
      </c>
      <c r="AI26" s="46"/>
      <c r="AJ26" s="46"/>
      <c r="AK26" s="45" t="s">
        <v>24</v>
      </c>
      <c r="AL26" s="45" t="s">
        <v>24</v>
      </c>
      <c r="AM26" s="45" t="s">
        <v>24</v>
      </c>
      <c r="AN26" s="45"/>
      <c r="AO26" s="45"/>
      <c r="AP26" s="46"/>
      <c r="AQ26" s="46"/>
      <c r="AR26" s="45"/>
      <c r="AS26" s="45"/>
      <c r="AT26" s="45"/>
      <c r="AU26" s="45"/>
      <c r="AV26" s="45"/>
      <c r="AW26" s="46"/>
      <c r="AX26" s="46"/>
      <c r="AY26" s="45" t="s">
        <v>4</v>
      </c>
      <c r="AZ26" s="45" t="s">
        <v>5</v>
      </c>
      <c r="BA26" s="45" t="s">
        <v>6</v>
      </c>
      <c r="BB26" s="45"/>
      <c r="BC26" s="45"/>
      <c r="BD26" s="46" t="s">
        <v>4</v>
      </c>
      <c r="BE26" s="46" t="s">
        <v>5</v>
      </c>
      <c r="BF26" s="45" t="s">
        <v>6</v>
      </c>
      <c r="BG26" s="45"/>
      <c r="BH26" s="45" t="s">
        <v>24</v>
      </c>
      <c r="BI26" s="45" t="s">
        <v>4</v>
      </c>
      <c r="BJ26" s="45" t="s">
        <v>5</v>
      </c>
      <c r="BK26" s="46" t="s">
        <v>6</v>
      </c>
      <c r="BL26" s="46"/>
      <c r="BM26" s="45" t="s">
        <v>24</v>
      </c>
      <c r="BN26" s="45" t="s">
        <v>4</v>
      </c>
      <c r="BO26" s="45" t="s">
        <v>5</v>
      </c>
      <c r="BP26" s="45" t="s">
        <v>6</v>
      </c>
      <c r="BQ26" s="45"/>
      <c r="BR26" s="46"/>
      <c r="BS26" s="46" t="s">
        <v>4</v>
      </c>
      <c r="BT26" s="45" t="s">
        <v>5</v>
      </c>
      <c r="BU26" s="45" t="s">
        <v>6</v>
      </c>
      <c r="BV26" s="45"/>
      <c r="BW26" s="45"/>
      <c r="BX26" s="45" t="s">
        <v>4</v>
      </c>
      <c r="BY26" s="46" t="s">
        <v>5</v>
      </c>
      <c r="BZ26" s="46" t="s">
        <v>6</v>
      </c>
      <c r="CA26" s="45"/>
      <c r="CB26" s="45" t="s">
        <v>24</v>
      </c>
      <c r="CC26" s="45" t="s">
        <v>4</v>
      </c>
      <c r="CD26" s="45" t="s">
        <v>5</v>
      </c>
      <c r="CE26" s="45" t="s">
        <v>6</v>
      </c>
      <c r="CF26" s="46"/>
      <c r="CG26" s="46"/>
      <c r="CH26" s="45" t="s">
        <v>52</v>
      </c>
      <c r="CI26" s="45" t="s">
        <v>52</v>
      </c>
      <c r="CJ26" s="45" t="s">
        <v>52</v>
      </c>
      <c r="CK26" s="45" t="s">
        <v>52</v>
      </c>
      <c r="CL26" s="45" t="s">
        <v>52</v>
      </c>
      <c r="CM26" s="46"/>
      <c r="CN26" s="46"/>
      <c r="CO26" s="45"/>
      <c r="CP26" s="45" t="s">
        <v>29</v>
      </c>
      <c r="CQ26" s="45"/>
      <c r="CR26" s="45"/>
      <c r="CS26" s="45"/>
      <c r="CT26" s="46"/>
      <c r="CU26" s="46"/>
      <c r="CV26" s="44" t="s">
        <v>4</v>
      </c>
      <c r="CW26" s="45" t="s">
        <v>5</v>
      </c>
      <c r="CX26" s="45" t="s">
        <v>6</v>
      </c>
      <c r="CY26" s="45"/>
      <c r="CZ26" s="45"/>
      <c r="DA26" s="46" t="s">
        <v>4</v>
      </c>
      <c r="DB26" s="46" t="s">
        <v>5</v>
      </c>
      <c r="DC26" s="45" t="s">
        <v>6</v>
      </c>
      <c r="DD26" s="45"/>
      <c r="DE26" s="45" t="s">
        <v>24</v>
      </c>
      <c r="DF26" s="45" t="s">
        <v>4</v>
      </c>
      <c r="DG26" s="45" t="s">
        <v>5</v>
      </c>
      <c r="DH26" s="46" t="s">
        <v>6</v>
      </c>
      <c r="DI26" s="46"/>
      <c r="DJ26" s="45"/>
      <c r="DK26" s="45" t="s">
        <v>4</v>
      </c>
      <c r="DL26" s="45" t="s">
        <v>5</v>
      </c>
      <c r="DM26" s="45" t="s">
        <v>6</v>
      </c>
      <c r="DN26" s="45" t="s">
        <v>24</v>
      </c>
      <c r="DO26" s="46"/>
      <c r="DP26" s="46" t="s">
        <v>4</v>
      </c>
      <c r="DQ26" s="45" t="s">
        <v>5</v>
      </c>
      <c r="DR26" s="45" t="s">
        <v>6</v>
      </c>
      <c r="DS26" s="45"/>
      <c r="DT26" s="45"/>
      <c r="DU26" s="44" t="s">
        <v>4</v>
      </c>
      <c r="DV26" s="46" t="s">
        <v>5</v>
      </c>
      <c r="DW26" s="46" t="s">
        <v>6</v>
      </c>
      <c r="DX26" s="45"/>
      <c r="DY26" s="45"/>
      <c r="DZ26" s="45" t="s">
        <v>4</v>
      </c>
      <c r="EA26" s="45" t="s">
        <v>5</v>
      </c>
      <c r="EB26" s="44" t="s">
        <v>6</v>
      </c>
      <c r="EC26" s="46"/>
      <c r="ED26" s="46"/>
      <c r="EE26" s="45"/>
      <c r="EF26" s="45"/>
      <c r="EG26" s="45"/>
      <c r="EH26" s="44"/>
      <c r="EI26" s="45"/>
      <c r="EJ26" s="46"/>
      <c r="EK26" s="46"/>
      <c r="EL26" s="45"/>
      <c r="EM26" s="45" t="s">
        <v>29</v>
      </c>
      <c r="EN26" s="45"/>
      <c r="EO26" s="45"/>
      <c r="EP26" s="45"/>
      <c r="EQ26" s="46"/>
      <c r="ER26" s="46"/>
      <c r="ES26" s="44" t="s">
        <v>4</v>
      </c>
      <c r="ET26" s="45" t="s">
        <v>5</v>
      </c>
      <c r="EU26" s="45" t="s">
        <v>6</v>
      </c>
      <c r="EV26" s="45"/>
      <c r="EW26" s="45"/>
      <c r="EX26" s="46" t="s">
        <v>4</v>
      </c>
      <c r="EY26" s="46" t="s">
        <v>5</v>
      </c>
      <c r="EZ26" s="45" t="s">
        <v>6</v>
      </c>
      <c r="FA26" s="45"/>
      <c r="FB26" s="45"/>
      <c r="FC26" s="45" t="s">
        <v>4</v>
      </c>
      <c r="FD26" s="45" t="s">
        <v>5</v>
      </c>
      <c r="FE26" s="46" t="s">
        <v>6</v>
      </c>
      <c r="FF26" s="46"/>
      <c r="FG26" s="45" t="s">
        <v>24</v>
      </c>
      <c r="FH26" s="45" t="s">
        <v>4</v>
      </c>
      <c r="FI26" s="45" t="s">
        <v>5</v>
      </c>
      <c r="FJ26" s="45" t="s">
        <v>6</v>
      </c>
      <c r="FK26" s="45"/>
      <c r="FL26" s="46"/>
      <c r="FM26" s="46" t="s">
        <v>4</v>
      </c>
      <c r="FN26" s="45" t="s">
        <v>5</v>
      </c>
      <c r="FO26" s="45" t="s">
        <v>6</v>
      </c>
      <c r="FP26" s="45"/>
      <c r="FQ26" s="45" t="s">
        <v>24</v>
      </c>
      <c r="FR26" s="45" t="s">
        <v>4</v>
      </c>
      <c r="FS26" s="46" t="s">
        <v>5</v>
      </c>
      <c r="FT26" s="46" t="s">
        <v>6</v>
      </c>
      <c r="FU26" s="45"/>
      <c r="FV26" s="45"/>
      <c r="FW26" s="45" t="s">
        <v>4</v>
      </c>
      <c r="FX26" s="45" t="s">
        <v>5</v>
      </c>
      <c r="FY26" s="45" t="s">
        <v>6</v>
      </c>
      <c r="FZ26" s="46"/>
      <c r="GA26" s="46"/>
      <c r="GB26" s="45"/>
      <c r="GC26" s="45"/>
      <c r="GD26" s="45"/>
      <c r="GE26" s="45"/>
      <c r="GF26" s="45"/>
      <c r="GG26" s="46"/>
      <c r="GH26" s="46"/>
      <c r="GI26" s="45"/>
      <c r="GJ26" s="45" t="s">
        <v>29</v>
      </c>
      <c r="GK26" s="45"/>
      <c r="GL26" s="45"/>
      <c r="GM26" s="45"/>
      <c r="GN26" s="46"/>
      <c r="GO26" s="46"/>
      <c r="GP26" s="45" t="s">
        <v>4</v>
      </c>
      <c r="GQ26" s="44" t="s">
        <v>5</v>
      </c>
      <c r="GR26" s="45" t="s">
        <v>6</v>
      </c>
      <c r="GS26" s="45"/>
      <c r="GT26" s="45"/>
      <c r="GU26" s="46" t="s">
        <v>4</v>
      </c>
      <c r="GV26" s="46" t="s">
        <v>5</v>
      </c>
      <c r="GW26" s="45" t="s">
        <v>6</v>
      </c>
      <c r="GX26" s="45"/>
      <c r="GY26" s="45" t="s">
        <v>4</v>
      </c>
      <c r="GZ26" s="45" t="s">
        <v>4</v>
      </c>
      <c r="HA26" s="45" t="s">
        <v>5</v>
      </c>
      <c r="HB26" s="46" t="s">
        <v>6</v>
      </c>
      <c r="HC26" s="46"/>
      <c r="HD26" s="45"/>
      <c r="HE26" s="45" t="s">
        <v>4</v>
      </c>
      <c r="HF26" s="45" t="s">
        <v>5</v>
      </c>
      <c r="HG26" s="45" t="s">
        <v>6</v>
      </c>
      <c r="HH26" s="45"/>
      <c r="HI26" s="46"/>
      <c r="HJ26" s="46" t="s">
        <v>4</v>
      </c>
      <c r="HK26" s="45" t="s">
        <v>5</v>
      </c>
      <c r="HL26" s="45" t="s">
        <v>6</v>
      </c>
      <c r="HM26" s="45"/>
      <c r="HN26" s="45"/>
      <c r="HO26" s="45" t="s">
        <v>4</v>
      </c>
      <c r="HP26" s="46" t="s">
        <v>5</v>
      </c>
      <c r="HQ26" s="46" t="s">
        <v>6</v>
      </c>
      <c r="HR26" s="45" t="s">
        <v>9</v>
      </c>
      <c r="HS26" s="45" t="s">
        <v>9</v>
      </c>
      <c r="HT26" s="45" t="s">
        <v>9</v>
      </c>
      <c r="HU26" s="45" t="s">
        <v>9</v>
      </c>
      <c r="HV26" s="45" t="s">
        <v>9</v>
      </c>
      <c r="HW26" s="46"/>
      <c r="HX26" s="46"/>
      <c r="HY26" s="45" t="s">
        <v>9</v>
      </c>
      <c r="HZ26" s="45" t="s">
        <v>9</v>
      </c>
      <c r="IA26" s="45" t="s">
        <v>9</v>
      </c>
      <c r="IB26" s="45" t="s">
        <v>9</v>
      </c>
      <c r="IC26" s="45" t="s">
        <v>9</v>
      </c>
      <c r="ID26" s="46"/>
      <c r="IE26" s="46"/>
      <c r="IF26" s="45" t="s">
        <v>9</v>
      </c>
      <c r="IG26" s="45" t="s">
        <v>9</v>
      </c>
      <c r="IH26" s="45" t="s">
        <v>9</v>
      </c>
      <c r="II26" s="45" t="s">
        <v>9</v>
      </c>
      <c r="IJ26" s="45" t="s">
        <v>9</v>
      </c>
      <c r="IK26" s="46"/>
      <c r="IL26" s="46"/>
      <c r="IM26" s="45" t="s">
        <v>4</v>
      </c>
      <c r="IN26" s="45" t="s">
        <v>5</v>
      </c>
      <c r="IO26" s="45" t="s">
        <v>6</v>
      </c>
      <c r="IP26" s="45"/>
      <c r="IQ26" s="45"/>
      <c r="IR26" s="46" t="s">
        <v>4</v>
      </c>
      <c r="IS26" s="46" t="s">
        <v>5</v>
      </c>
      <c r="IT26" s="45" t="s">
        <v>6</v>
      </c>
      <c r="IU26" s="45"/>
      <c r="IV26" s="45"/>
      <c r="IW26" s="45" t="s">
        <v>4</v>
      </c>
      <c r="IX26" s="45" t="s">
        <v>5</v>
      </c>
      <c r="IY26" s="46" t="s">
        <v>6</v>
      </c>
      <c r="IZ26" s="46"/>
      <c r="JA26" s="45" t="s">
        <v>24</v>
      </c>
      <c r="JB26" s="45" t="s">
        <v>4</v>
      </c>
      <c r="JC26" s="45" t="s">
        <v>5</v>
      </c>
      <c r="JD26" s="45" t="s">
        <v>6</v>
      </c>
      <c r="JE26" s="45"/>
      <c r="JF26" s="46"/>
      <c r="JG26" s="46" t="s">
        <v>4</v>
      </c>
      <c r="JH26" s="45" t="s">
        <v>5</v>
      </c>
      <c r="JI26" s="45" t="s">
        <v>6</v>
      </c>
      <c r="JJ26" s="45"/>
      <c r="JK26" s="45" t="s">
        <v>24</v>
      </c>
      <c r="JL26" s="45" t="s">
        <v>4</v>
      </c>
      <c r="JM26" s="46" t="s">
        <v>5</v>
      </c>
      <c r="JN26" s="46" t="s">
        <v>6</v>
      </c>
      <c r="JO26" s="45"/>
      <c r="JP26" s="45"/>
      <c r="JQ26" s="45" t="s">
        <v>4</v>
      </c>
      <c r="JR26" s="45" t="s">
        <v>5</v>
      </c>
      <c r="JS26" s="45" t="s">
        <v>6</v>
      </c>
      <c r="JT26" s="46"/>
      <c r="JU26" s="46"/>
      <c r="JV26" s="45"/>
      <c r="JW26" s="45"/>
      <c r="JX26" s="45"/>
      <c r="JY26" s="45"/>
      <c r="JZ26" s="45"/>
      <c r="KA26" s="46"/>
      <c r="KB26" s="46"/>
      <c r="KC26" s="45"/>
      <c r="KD26" s="45" t="s">
        <v>29</v>
      </c>
      <c r="KE26" s="45"/>
      <c r="KF26" s="45"/>
      <c r="KG26" s="45"/>
      <c r="KH26" s="46"/>
      <c r="KI26" s="46"/>
      <c r="KJ26" s="45" t="s">
        <v>4</v>
      </c>
      <c r="KK26" s="45" t="s">
        <v>5</v>
      </c>
      <c r="KL26" s="45" t="s">
        <v>6</v>
      </c>
      <c r="KM26" s="45"/>
      <c r="KN26" s="45"/>
      <c r="KO26" s="46" t="s">
        <v>4</v>
      </c>
      <c r="KP26" s="46" t="s">
        <v>5</v>
      </c>
      <c r="KQ26" s="45" t="s">
        <v>6</v>
      </c>
      <c r="KR26" s="45"/>
      <c r="KS26" s="45" t="s">
        <v>24</v>
      </c>
      <c r="KT26" s="45" t="s">
        <v>4</v>
      </c>
      <c r="KU26" s="45" t="s">
        <v>5</v>
      </c>
      <c r="KV26" s="46" t="s">
        <v>6</v>
      </c>
      <c r="KW26" s="46"/>
      <c r="KX26" s="45"/>
      <c r="KY26" s="45" t="s">
        <v>4</v>
      </c>
      <c r="KZ26" s="45" t="s">
        <v>5</v>
      </c>
      <c r="LA26" s="45" t="s">
        <v>6</v>
      </c>
      <c r="LB26" s="45" t="s">
        <v>24</v>
      </c>
      <c r="LC26" s="46"/>
      <c r="LD26" s="46" t="s">
        <v>4</v>
      </c>
      <c r="LE26" s="45" t="s">
        <v>5</v>
      </c>
      <c r="LF26" s="45" t="s">
        <v>6</v>
      </c>
      <c r="LG26" s="44"/>
      <c r="LH26" s="45"/>
      <c r="LI26" s="45" t="s">
        <v>4</v>
      </c>
      <c r="LJ26" s="46" t="s">
        <v>5</v>
      </c>
      <c r="LK26" s="46" t="s">
        <v>6</v>
      </c>
      <c r="LL26" s="45"/>
      <c r="LM26" s="45"/>
      <c r="LN26" s="45" t="s">
        <v>4</v>
      </c>
      <c r="LO26" s="45" t="s">
        <v>5</v>
      </c>
      <c r="LP26" s="45" t="s">
        <v>6</v>
      </c>
      <c r="LQ26" s="46"/>
      <c r="LR26" s="46"/>
      <c r="LS26" s="45" t="s">
        <v>9</v>
      </c>
      <c r="LT26" s="45" t="s">
        <v>9</v>
      </c>
      <c r="LU26" s="45" t="s">
        <v>9</v>
      </c>
      <c r="LV26" s="45" t="s">
        <v>9</v>
      </c>
      <c r="LW26" s="45" t="s">
        <v>9</v>
      </c>
      <c r="LX26" s="46"/>
      <c r="LY26" s="46"/>
      <c r="LZ26" s="45"/>
      <c r="MA26" s="45" t="s">
        <v>29</v>
      </c>
      <c r="MB26" s="45"/>
      <c r="MC26" s="45"/>
      <c r="MD26" s="45"/>
      <c r="ME26" s="46"/>
      <c r="MF26" s="46"/>
      <c r="MG26" s="45" t="s">
        <v>4</v>
      </c>
      <c r="MH26" s="45" t="s">
        <v>5</v>
      </c>
      <c r="MI26" s="45" t="s">
        <v>6</v>
      </c>
      <c r="MJ26" s="45"/>
      <c r="MK26" s="45"/>
      <c r="ML26" s="46" t="s">
        <v>4</v>
      </c>
      <c r="MM26" s="46" t="s">
        <v>5</v>
      </c>
      <c r="MN26" s="45" t="s">
        <v>6</v>
      </c>
      <c r="MO26" s="45"/>
      <c r="MP26" s="45" t="s">
        <v>44</v>
      </c>
      <c r="MQ26" s="45" t="s">
        <v>4</v>
      </c>
      <c r="MR26" s="45" t="s">
        <v>5</v>
      </c>
      <c r="MS26" s="46" t="s">
        <v>6</v>
      </c>
      <c r="MT26" s="46"/>
      <c r="MU26" s="45" t="s">
        <v>44</v>
      </c>
      <c r="MV26" s="45" t="s">
        <v>4</v>
      </c>
      <c r="MW26" s="45" t="s">
        <v>5</v>
      </c>
      <c r="MX26" s="45" t="s">
        <v>6</v>
      </c>
      <c r="MY26" s="44"/>
      <c r="MZ26" s="46"/>
      <c r="NA26" s="46" t="s">
        <v>4</v>
      </c>
      <c r="NB26" s="45" t="s">
        <v>5</v>
      </c>
      <c r="NC26" s="45" t="s">
        <v>6</v>
      </c>
      <c r="ND26" s="45" t="s">
        <v>44</v>
      </c>
      <c r="NE26" s="45"/>
      <c r="NK26" s="65">
        <f>COUNTIFS(E26:NE26, "j",E2:NE2, $G$2)</f>
        <v>8</v>
      </c>
      <c r="NL26" s="65"/>
      <c r="NM26" s="65">
        <f>COUNTIFS(E26:NE26, "n",E2:NE2, $G$2)</f>
        <v>7</v>
      </c>
      <c r="NN26" s="65"/>
      <c r="NO26" s="65">
        <f>COUNTIFS(E26:NE26, "JS",E2:NE2, $G$2)</f>
        <v>0</v>
      </c>
      <c r="NP26" s="65"/>
      <c r="NQ26" s="65">
        <f t="shared" si="0"/>
        <v>0</v>
      </c>
      <c r="NR26" s="65"/>
      <c r="NS26" s="52"/>
      <c r="NT26" s="52"/>
      <c r="NU26" s="52"/>
      <c r="NV26" s="52"/>
      <c r="NW26" s="52"/>
      <c r="NX26" s="52"/>
      <c r="NY26" s="52"/>
      <c r="NZ26" s="52"/>
      <c r="OA26" s="52"/>
      <c r="OB26" s="52"/>
      <c r="OC26" s="52"/>
      <c r="OD26" s="52"/>
      <c r="OE26" s="52"/>
      <c r="OF26" s="52"/>
      <c r="OG26" s="52"/>
      <c r="OH26" s="52"/>
      <c r="OI26" s="52"/>
      <c r="OJ26" s="52"/>
      <c r="OK26" s="52"/>
      <c r="OL26" s="11"/>
    </row>
    <row r="27" spans="3:402" ht="16.5" thickBot="1" x14ac:dyDescent="0.3">
      <c r="C27" s="18" t="s">
        <v>145</v>
      </c>
      <c r="D27">
        <f>BILAN!L32</f>
        <v>0</v>
      </c>
      <c r="E27" s="44"/>
      <c r="F27" s="45"/>
      <c r="G27" s="46" t="s">
        <v>4</v>
      </c>
      <c r="H27" s="46" t="s">
        <v>5</v>
      </c>
      <c r="I27" s="45" t="s">
        <v>6</v>
      </c>
      <c r="J27" s="45"/>
      <c r="K27" s="45" t="s">
        <v>44</v>
      </c>
      <c r="L27" s="45" t="s">
        <v>4</v>
      </c>
      <c r="M27" s="45" t="s">
        <v>5</v>
      </c>
      <c r="N27" s="46" t="s">
        <v>6</v>
      </c>
      <c r="O27" s="46"/>
      <c r="P27" s="45" t="s">
        <v>24</v>
      </c>
      <c r="Q27" s="45" t="s">
        <v>4</v>
      </c>
      <c r="R27" s="45" t="s">
        <v>5</v>
      </c>
      <c r="S27" s="45" t="s">
        <v>6</v>
      </c>
      <c r="T27" s="45"/>
      <c r="U27" s="46"/>
      <c r="V27" s="46" t="s">
        <v>4</v>
      </c>
      <c r="W27" s="45" t="s">
        <v>5</v>
      </c>
      <c r="X27" s="45" t="s">
        <v>6</v>
      </c>
      <c r="Y27" s="45"/>
      <c r="Z27" s="45" t="s">
        <v>24</v>
      </c>
      <c r="AA27" s="45" t="s">
        <v>4</v>
      </c>
      <c r="AB27" s="46" t="s">
        <v>5</v>
      </c>
      <c r="AC27" s="46" t="s">
        <v>6</v>
      </c>
      <c r="AD27" s="45"/>
      <c r="AE27" s="45"/>
      <c r="AF27" s="45" t="s">
        <v>4</v>
      </c>
      <c r="AG27" s="45" t="s">
        <v>5</v>
      </c>
      <c r="AH27" s="45" t="s">
        <v>21</v>
      </c>
      <c r="AI27" s="46"/>
      <c r="AJ27" s="46"/>
      <c r="AK27" s="45" t="s">
        <v>24</v>
      </c>
      <c r="AL27" s="45" t="s">
        <v>24</v>
      </c>
      <c r="AM27" s="45" t="s">
        <v>24</v>
      </c>
      <c r="AN27" s="45"/>
      <c r="AO27" s="45"/>
      <c r="AP27" s="46"/>
      <c r="AQ27" s="46"/>
      <c r="AR27" s="45"/>
      <c r="AS27" s="45"/>
      <c r="AT27" s="45"/>
      <c r="AU27" s="45"/>
      <c r="AV27" s="45"/>
      <c r="AW27" s="46"/>
      <c r="AX27" s="46"/>
      <c r="AY27" s="45" t="s">
        <v>4</v>
      </c>
      <c r="AZ27" s="45" t="s">
        <v>5</v>
      </c>
      <c r="BA27" s="45" t="s">
        <v>6</v>
      </c>
      <c r="BB27" s="45"/>
      <c r="BC27" s="45"/>
      <c r="BD27" s="46" t="s">
        <v>4</v>
      </c>
      <c r="BE27" s="46" t="s">
        <v>5</v>
      </c>
      <c r="BF27" s="45" t="s">
        <v>6</v>
      </c>
      <c r="BG27" s="45"/>
      <c r="BH27" s="45" t="s">
        <v>24</v>
      </c>
      <c r="BI27" s="45" t="s">
        <v>4</v>
      </c>
      <c r="BJ27" s="45" t="s">
        <v>5</v>
      </c>
      <c r="BK27" s="46" t="s">
        <v>6</v>
      </c>
      <c r="BL27" s="46"/>
      <c r="BM27" s="45" t="s">
        <v>24</v>
      </c>
      <c r="BN27" s="45" t="s">
        <v>4</v>
      </c>
      <c r="BO27" s="45" t="s">
        <v>5</v>
      </c>
      <c r="BP27" s="45" t="s">
        <v>6</v>
      </c>
      <c r="BQ27" s="45"/>
      <c r="BR27" s="46"/>
      <c r="BS27" s="46" t="s">
        <v>4</v>
      </c>
      <c r="BT27" s="45" t="s">
        <v>5</v>
      </c>
      <c r="BU27" s="45" t="s">
        <v>6</v>
      </c>
      <c r="BV27" s="45"/>
      <c r="BW27" s="45"/>
      <c r="BX27" s="45" t="s">
        <v>4</v>
      </c>
      <c r="BY27" s="46" t="s">
        <v>5</v>
      </c>
      <c r="BZ27" s="46" t="s">
        <v>6</v>
      </c>
      <c r="CA27" s="45"/>
      <c r="CB27" s="45" t="s">
        <v>24</v>
      </c>
      <c r="CC27" s="45" t="s">
        <v>4</v>
      </c>
      <c r="CD27" s="45" t="s">
        <v>5</v>
      </c>
      <c r="CE27" s="45" t="s">
        <v>6</v>
      </c>
      <c r="CF27" s="46"/>
      <c r="CG27" s="46"/>
      <c r="CH27" s="45" t="s">
        <v>52</v>
      </c>
      <c r="CI27" s="45" t="s">
        <v>52</v>
      </c>
      <c r="CJ27" s="45" t="s">
        <v>52</v>
      </c>
      <c r="CK27" s="45" t="s">
        <v>52</v>
      </c>
      <c r="CL27" s="45" t="s">
        <v>52</v>
      </c>
      <c r="CM27" s="46"/>
      <c r="CN27" s="46"/>
      <c r="CO27" s="45"/>
      <c r="CP27" s="45"/>
      <c r="CQ27" s="45"/>
      <c r="CR27" s="45"/>
      <c r="CS27" s="45"/>
      <c r="CT27" s="46"/>
      <c r="CU27" s="46"/>
      <c r="CV27" s="44" t="s">
        <v>4</v>
      </c>
      <c r="CW27" s="45" t="s">
        <v>5</v>
      </c>
      <c r="CX27" s="45" t="s">
        <v>6</v>
      </c>
      <c r="CY27" s="45"/>
      <c r="CZ27" s="45"/>
      <c r="DA27" s="46" t="s">
        <v>4</v>
      </c>
      <c r="DB27" s="46" t="s">
        <v>5</v>
      </c>
      <c r="DC27" s="45" t="s">
        <v>6</v>
      </c>
      <c r="DD27" s="45"/>
      <c r="DE27" s="45" t="s">
        <v>24</v>
      </c>
      <c r="DF27" s="45" t="s">
        <v>4</v>
      </c>
      <c r="DG27" s="45" t="s">
        <v>5</v>
      </c>
      <c r="DH27" s="46" t="s">
        <v>6</v>
      </c>
      <c r="DI27" s="46"/>
      <c r="DJ27" s="45"/>
      <c r="DK27" s="45" t="s">
        <v>4</v>
      </c>
      <c r="DL27" s="45" t="s">
        <v>5</v>
      </c>
      <c r="DM27" s="45" t="s">
        <v>6</v>
      </c>
      <c r="DN27" s="45" t="s">
        <v>24</v>
      </c>
      <c r="DO27" s="46"/>
      <c r="DP27" s="46" t="s">
        <v>4</v>
      </c>
      <c r="DQ27" s="45" t="s">
        <v>5</v>
      </c>
      <c r="DR27" s="45" t="s">
        <v>6</v>
      </c>
      <c r="DS27" s="45"/>
      <c r="DT27" s="45"/>
      <c r="DU27" s="44" t="s">
        <v>4</v>
      </c>
      <c r="DV27" s="46" t="s">
        <v>5</v>
      </c>
      <c r="DW27" s="46" t="s">
        <v>6</v>
      </c>
      <c r="DX27" s="45"/>
      <c r="DY27" s="45"/>
      <c r="DZ27" s="45" t="s">
        <v>4</v>
      </c>
      <c r="EA27" s="45" t="s">
        <v>5</v>
      </c>
      <c r="EB27" s="44" t="s">
        <v>6</v>
      </c>
      <c r="EC27" s="46"/>
      <c r="ED27" s="46"/>
      <c r="EE27" s="45"/>
      <c r="EF27" s="45"/>
      <c r="EG27" s="45"/>
      <c r="EH27" s="44"/>
      <c r="EI27" s="45"/>
      <c r="EJ27" s="46"/>
      <c r="EK27" s="46"/>
      <c r="EL27" s="45"/>
      <c r="EM27" s="45"/>
      <c r="EN27" s="45"/>
      <c r="EO27" s="45"/>
      <c r="EP27" s="45"/>
      <c r="EQ27" s="46"/>
      <c r="ER27" s="46"/>
      <c r="ES27" s="44" t="s">
        <v>4</v>
      </c>
      <c r="ET27" s="45" t="s">
        <v>5</v>
      </c>
      <c r="EU27" s="45" t="s">
        <v>6</v>
      </c>
      <c r="EV27" s="45"/>
      <c r="EW27" s="45"/>
      <c r="EX27" s="46" t="s">
        <v>4</v>
      </c>
      <c r="EY27" s="46" t="s">
        <v>5</v>
      </c>
      <c r="EZ27" s="45" t="s">
        <v>6</v>
      </c>
      <c r="FA27" s="45"/>
      <c r="FB27" s="45"/>
      <c r="FC27" s="45" t="s">
        <v>4</v>
      </c>
      <c r="FD27" s="45" t="s">
        <v>5</v>
      </c>
      <c r="FE27" s="46" t="s">
        <v>6</v>
      </c>
      <c r="FF27" s="46"/>
      <c r="FG27" s="45" t="s">
        <v>24</v>
      </c>
      <c r="FH27" s="45" t="s">
        <v>4</v>
      </c>
      <c r="FI27" s="45" t="s">
        <v>5</v>
      </c>
      <c r="FJ27" s="45" t="s">
        <v>6</v>
      </c>
      <c r="FK27" s="45"/>
      <c r="FL27" s="46"/>
      <c r="FM27" s="46" t="s">
        <v>4</v>
      </c>
      <c r="FN27" s="45" t="s">
        <v>5</v>
      </c>
      <c r="FO27" s="45" t="s">
        <v>6</v>
      </c>
      <c r="FP27" s="45"/>
      <c r="FQ27" s="45" t="s">
        <v>24</v>
      </c>
      <c r="FR27" s="45" t="s">
        <v>4</v>
      </c>
      <c r="FS27" s="46" t="s">
        <v>5</v>
      </c>
      <c r="FT27" s="46" t="s">
        <v>6</v>
      </c>
      <c r="FU27" s="45"/>
      <c r="FV27" s="45"/>
      <c r="FW27" s="45" t="s">
        <v>4</v>
      </c>
      <c r="FX27" s="45" t="s">
        <v>5</v>
      </c>
      <c r="FY27" s="45" t="s">
        <v>6</v>
      </c>
      <c r="FZ27" s="46"/>
      <c r="GA27" s="46"/>
      <c r="GB27" s="45"/>
      <c r="GC27" s="45"/>
      <c r="GD27" s="45"/>
      <c r="GE27" s="45"/>
      <c r="GF27" s="45"/>
      <c r="GG27" s="46"/>
      <c r="GH27" s="46"/>
      <c r="GI27" s="45"/>
      <c r="GJ27" s="45"/>
      <c r="GK27" s="45"/>
      <c r="GL27" s="45"/>
      <c r="GM27" s="45"/>
      <c r="GN27" s="46"/>
      <c r="GO27" s="46"/>
      <c r="GP27" s="45" t="s">
        <v>4</v>
      </c>
      <c r="GQ27" s="44" t="s">
        <v>5</v>
      </c>
      <c r="GR27" s="45" t="s">
        <v>6</v>
      </c>
      <c r="GS27" s="45"/>
      <c r="GT27" s="45"/>
      <c r="GU27" s="46" t="s">
        <v>4</v>
      </c>
      <c r="GV27" s="46" t="s">
        <v>5</v>
      </c>
      <c r="GW27" s="45" t="s">
        <v>6</v>
      </c>
      <c r="GX27" s="45"/>
      <c r="GY27" s="45" t="s">
        <v>4</v>
      </c>
      <c r="GZ27" s="45" t="s">
        <v>4</v>
      </c>
      <c r="HA27" s="45" t="s">
        <v>5</v>
      </c>
      <c r="HB27" s="46" t="s">
        <v>6</v>
      </c>
      <c r="HC27" s="46"/>
      <c r="HD27" s="45"/>
      <c r="HE27" s="45" t="s">
        <v>4</v>
      </c>
      <c r="HF27" s="45" t="s">
        <v>5</v>
      </c>
      <c r="HG27" s="45" t="s">
        <v>6</v>
      </c>
      <c r="HH27" s="45"/>
      <c r="HI27" s="46"/>
      <c r="HJ27" s="46" t="s">
        <v>4</v>
      </c>
      <c r="HK27" s="45" t="s">
        <v>5</v>
      </c>
      <c r="HL27" s="45" t="s">
        <v>6</v>
      </c>
      <c r="HM27" s="45"/>
      <c r="HN27" s="45"/>
      <c r="HO27" s="45" t="s">
        <v>4</v>
      </c>
      <c r="HP27" s="46" t="s">
        <v>5</v>
      </c>
      <c r="HQ27" s="46" t="s">
        <v>6</v>
      </c>
      <c r="HR27" s="45" t="s">
        <v>9</v>
      </c>
      <c r="HS27" s="45" t="s">
        <v>9</v>
      </c>
      <c r="HT27" s="45" t="s">
        <v>9</v>
      </c>
      <c r="HU27" s="45" t="s">
        <v>9</v>
      </c>
      <c r="HV27" s="45" t="s">
        <v>9</v>
      </c>
      <c r="HW27" s="46"/>
      <c r="HX27" s="46"/>
      <c r="HY27" s="45" t="s">
        <v>9</v>
      </c>
      <c r="HZ27" s="45" t="s">
        <v>9</v>
      </c>
      <c r="IA27" s="45" t="s">
        <v>9</v>
      </c>
      <c r="IB27" s="45" t="s">
        <v>9</v>
      </c>
      <c r="IC27" s="45" t="s">
        <v>9</v>
      </c>
      <c r="ID27" s="46"/>
      <c r="IE27" s="46"/>
      <c r="IF27" s="45" t="s">
        <v>9</v>
      </c>
      <c r="IG27" s="45" t="s">
        <v>9</v>
      </c>
      <c r="IH27" s="45" t="s">
        <v>9</v>
      </c>
      <c r="II27" s="45" t="s">
        <v>9</v>
      </c>
      <c r="IJ27" s="45" t="s">
        <v>9</v>
      </c>
      <c r="IK27" s="46"/>
      <c r="IL27" s="46"/>
      <c r="IM27" s="45" t="s">
        <v>4</v>
      </c>
      <c r="IN27" s="45" t="s">
        <v>5</v>
      </c>
      <c r="IO27" s="45" t="s">
        <v>6</v>
      </c>
      <c r="IP27" s="45"/>
      <c r="IQ27" s="45"/>
      <c r="IR27" s="46" t="s">
        <v>4</v>
      </c>
      <c r="IS27" s="46" t="s">
        <v>5</v>
      </c>
      <c r="IT27" s="45" t="s">
        <v>6</v>
      </c>
      <c r="IU27" s="45"/>
      <c r="IV27" s="45"/>
      <c r="IW27" s="45" t="s">
        <v>4</v>
      </c>
      <c r="IX27" s="45" t="s">
        <v>5</v>
      </c>
      <c r="IY27" s="46" t="s">
        <v>6</v>
      </c>
      <c r="IZ27" s="46"/>
      <c r="JA27" s="45" t="s">
        <v>24</v>
      </c>
      <c r="JB27" s="45" t="s">
        <v>4</v>
      </c>
      <c r="JC27" s="45" t="s">
        <v>5</v>
      </c>
      <c r="JD27" s="45" t="s">
        <v>6</v>
      </c>
      <c r="JE27" s="45"/>
      <c r="JF27" s="46"/>
      <c r="JG27" s="46" t="s">
        <v>4</v>
      </c>
      <c r="JH27" s="45" t="s">
        <v>5</v>
      </c>
      <c r="JI27" s="45" t="s">
        <v>6</v>
      </c>
      <c r="JJ27" s="45"/>
      <c r="JK27" s="45" t="s">
        <v>24</v>
      </c>
      <c r="JL27" s="45" t="s">
        <v>4</v>
      </c>
      <c r="JM27" s="46" t="s">
        <v>5</v>
      </c>
      <c r="JN27" s="46" t="s">
        <v>6</v>
      </c>
      <c r="JO27" s="45"/>
      <c r="JP27" s="45"/>
      <c r="JQ27" s="45" t="s">
        <v>4</v>
      </c>
      <c r="JR27" s="45" t="s">
        <v>5</v>
      </c>
      <c r="JS27" s="45" t="s">
        <v>6</v>
      </c>
      <c r="JT27" s="46"/>
      <c r="JU27" s="46"/>
      <c r="JV27" s="45"/>
      <c r="JW27" s="45"/>
      <c r="JX27" s="45"/>
      <c r="JY27" s="45"/>
      <c r="JZ27" s="45"/>
      <c r="KA27" s="46"/>
      <c r="KB27" s="46"/>
      <c r="KC27" s="45"/>
      <c r="KD27" s="45"/>
      <c r="KE27" s="45"/>
      <c r="KF27" s="45"/>
      <c r="KG27" s="45"/>
      <c r="KH27" s="46"/>
      <c r="KI27" s="46"/>
      <c r="KJ27" s="45" t="s">
        <v>4</v>
      </c>
      <c r="KK27" s="45" t="s">
        <v>5</v>
      </c>
      <c r="KL27" s="45" t="s">
        <v>6</v>
      </c>
      <c r="KM27" s="45"/>
      <c r="KN27" s="45"/>
      <c r="KO27" s="46" t="s">
        <v>4</v>
      </c>
      <c r="KP27" s="46" t="s">
        <v>5</v>
      </c>
      <c r="KQ27" s="45" t="s">
        <v>6</v>
      </c>
      <c r="KR27" s="45"/>
      <c r="KS27" s="45" t="s">
        <v>24</v>
      </c>
      <c r="KT27" s="45" t="s">
        <v>4</v>
      </c>
      <c r="KU27" s="45" t="s">
        <v>5</v>
      </c>
      <c r="KV27" s="46" t="s">
        <v>6</v>
      </c>
      <c r="KW27" s="46"/>
      <c r="KX27" s="45"/>
      <c r="KY27" s="45" t="s">
        <v>4</v>
      </c>
      <c r="KZ27" s="45" t="s">
        <v>5</v>
      </c>
      <c r="LA27" s="45" t="s">
        <v>6</v>
      </c>
      <c r="LB27" s="45" t="s">
        <v>24</v>
      </c>
      <c r="LC27" s="46"/>
      <c r="LD27" s="46" t="s">
        <v>4</v>
      </c>
      <c r="LE27" s="45" t="s">
        <v>5</v>
      </c>
      <c r="LF27" s="45" t="s">
        <v>6</v>
      </c>
      <c r="LG27" s="44"/>
      <c r="LH27" s="45"/>
      <c r="LI27" s="45" t="s">
        <v>4</v>
      </c>
      <c r="LJ27" s="46" t="s">
        <v>5</v>
      </c>
      <c r="LK27" s="46" t="s">
        <v>6</v>
      </c>
      <c r="LL27" s="45"/>
      <c r="LM27" s="45"/>
      <c r="LN27" s="45" t="s">
        <v>4</v>
      </c>
      <c r="LO27" s="45" t="s">
        <v>5</v>
      </c>
      <c r="LP27" s="45" t="s">
        <v>6</v>
      </c>
      <c r="LQ27" s="46"/>
      <c r="LR27" s="46"/>
      <c r="LS27" s="45" t="s">
        <v>9</v>
      </c>
      <c r="LT27" s="45" t="s">
        <v>9</v>
      </c>
      <c r="LU27" s="45" t="s">
        <v>9</v>
      </c>
      <c r="LV27" s="45" t="s">
        <v>9</v>
      </c>
      <c r="LW27" s="45" t="s">
        <v>9</v>
      </c>
      <c r="LX27" s="46"/>
      <c r="LY27" s="46"/>
      <c r="LZ27" s="45"/>
      <c r="MA27" s="45"/>
      <c r="MB27" s="45"/>
      <c r="MC27" s="45"/>
      <c r="MD27" s="45"/>
      <c r="ME27" s="46"/>
      <c r="MF27" s="46"/>
      <c r="MG27" s="45" t="s">
        <v>4</v>
      </c>
      <c r="MH27" s="45" t="s">
        <v>5</v>
      </c>
      <c r="MI27" s="45" t="s">
        <v>6</v>
      </c>
      <c r="MJ27" s="45"/>
      <c r="MK27" s="45"/>
      <c r="ML27" s="46" t="s">
        <v>4</v>
      </c>
      <c r="MM27" s="46" t="s">
        <v>5</v>
      </c>
      <c r="MN27" s="45" t="s">
        <v>6</v>
      </c>
      <c r="MO27" s="45"/>
      <c r="MP27" s="45" t="s">
        <v>44</v>
      </c>
      <c r="MQ27" s="45" t="s">
        <v>4</v>
      </c>
      <c r="MR27" s="45" t="s">
        <v>5</v>
      </c>
      <c r="MS27" s="46" t="s">
        <v>6</v>
      </c>
      <c r="MT27" s="46"/>
      <c r="MU27" s="45" t="s">
        <v>44</v>
      </c>
      <c r="MV27" s="45" t="s">
        <v>4</v>
      </c>
      <c r="MW27" s="45" t="s">
        <v>5</v>
      </c>
      <c r="MX27" s="45" t="s">
        <v>6</v>
      </c>
      <c r="MY27" s="44"/>
      <c r="MZ27" s="46"/>
      <c r="NA27" s="46" t="s">
        <v>4</v>
      </c>
      <c r="NB27" s="45" t="s">
        <v>5</v>
      </c>
      <c r="NC27" s="45" t="s">
        <v>6</v>
      </c>
      <c r="ND27" s="45" t="s">
        <v>44</v>
      </c>
      <c r="NE27" s="45"/>
      <c r="NK27" s="65">
        <f>COUNTIFS(E27:NE27, "j",E2:NE2, $G$2)</f>
        <v>8</v>
      </c>
      <c r="NL27" s="65"/>
      <c r="NM27" s="65">
        <f>COUNTIFS(E27:NE27, "n",E2:NE2, $G$2)</f>
        <v>7</v>
      </c>
      <c r="NN27" s="65"/>
      <c r="NO27" s="65">
        <f>COUNTIFS(E27:NE27, "JS",E2:NE2, $G$2)</f>
        <v>0</v>
      </c>
      <c r="NP27" s="65"/>
      <c r="NQ27" s="65">
        <f t="shared" si="0"/>
        <v>0</v>
      </c>
      <c r="NR27" s="65"/>
      <c r="NS27" s="52"/>
      <c r="NT27" s="52"/>
      <c r="NU27" s="52"/>
      <c r="NV27" s="52"/>
      <c r="NW27" s="52"/>
      <c r="NX27" s="52"/>
      <c r="NY27" s="52"/>
      <c r="NZ27" s="52"/>
      <c r="OA27" s="52"/>
      <c r="OB27" s="52"/>
      <c r="OC27" s="52"/>
      <c r="OD27" s="52"/>
      <c r="OE27" s="52"/>
      <c r="OF27" s="52"/>
      <c r="OG27" s="52"/>
      <c r="OH27" s="52"/>
      <c r="OI27" s="52"/>
      <c r="OJ27" s="52"/>
      <c r="OK27" s="52"/>
      <c r="OL27" s="11"/>
    </row>
    <row r="28" spans="3:402" ht="16.5" thickBot="1" x14ac:dyDescent="0.3">
      <c r="C28" s="18" t="s">
        <v>146</v>
      </c>
      <c r="D28">
        <f>BILAN!L33</f>
        <v>0</v>
      </c>
      <c r="E28" s="44"/>
      <c r="F28" s="45"/>
      <c r="G28" s="46" t="s">
        <v>4</v>
      </c>
      <c r="H28" s="46" t="s">
        <v>5</v>
      </c>
      <c r="I28" s="45" t="s">
        <v>6</v>
      </c>
      <c r="J28" s="45"/>
      <c r="K28" s="45"/>
      <c r="L28" s="45" t="s">
        <v>4</v>
      </c>
      <c r="M28" s="45" t="s">
        <v>5</v>
      </c>
      <c r="N28" s="46" t="s">
        <v>6</v>
      </c>
      <c r="O28" s="46"/>
      <c r="P28" s="45" t="s">
        <v>24</v>
      </c>
      <c r="Q28" s="45" t="s">
        <v>4</v>
      </c>
      <c r="R28" s="45" t="s">
        <v>5</v>
      </c>
      <c r="S28" s="45" t="s">
        <v>6</v>
      </c>
      <c r="T28" s="45"/>
      <c r="U28" s="46"/>
      <c r="V28" s="46" t="s">
        <v>4</v>
      </c>
      <c r="W28" s="45" t="s">
        <v>5</v>
      </c>
      <c r="X28" s="45" t="s">
        <v>6</v>
      </c>
      <c r="Y28" s="45"/>
      <c r="Z28" s="45" t="s">
        <v>24</v>
      </c>
      <c r="AA28" s="45" t="s">
        <v>4</v>
      </c>
      <c r="AB28" s="46" t="s">
        <v>5</v>
      </c>
      <c r="AC28" s="46" t="s">
        <v>6</v>
      </c>
      <c r="AD28" s="45"/>
      <c r="AE28" s="45"/>
      <c r="AF28" s="45" t="s">
        <v>4</v>
      </c>
      <c r="AG28" s="45" t="s">
        <v>5</v>
      </c>
      <c r="AH28" s="45" t="s">
        <v>21</v>
      </c>
      <c r="AI28" s="46"/>
      <c r="AJ28" s="46"/>
      <c r="AK28" s="45" t="s">
        <v>24</v>
      </c>
      <c r="AL28" s="45" t="s">
        <v>24</v>
      </c>
      <c r="AM28" s="45" t="s">
        <v>24</v>
      </c>
      <c r="AN28" s="45" t="s">
        <v>24</v>
      </c>
      <c r="AO28" s="45"/>
      <c r="AP28" s="46"/>
      <c r="AQ28" s="46"/>
      <c r="AR28" s="45"/>
      <c r="AS28" s="45"/>
      <c r="AT28" s="45"/>
      <c r="AU28" s="45"/>
      <c r="AV28" s="45"/>
      <c r="AW28" s="46"/>
      <c r="AX28" s="46"/>
      <c r="AY28" s="45" t="s">
        <v>4</v>
      </c>
      <c r="AZ28" s="45" t="s">
        <v>5</v>
      </c>
      <c r="BA28" s="45" t="s">
        <v>6</v>
      </c>
      <c r="BB28" s="45"/>
      <c r="BC28" s="45"/>
      <c r="BD28" s="46" t="s">
        <v>4</v>
      </c>
      <c r="BE28" s="46" t="s">
        <v>5</v>
      </c>
      <c r="BF28" s="45" t="s">
        <v>6</v>
      </c>
      <c r="BG28" s="45"/>
      <c r="BH28" s="45" t="s">
        <v>24</v>
      </c>
      <c r="BI28" s="45" t="s">
        <v>4</v>
      </c>
      <c r="BJ28" s="45" t="s">
        <v>5</v>
      </c>
      <c r="BK28" s="46" t="s">
        <v>6</v>
      </c>
      <c r="BL28" s="46"/>
      <c r="BM28" s="45" t="s">
        <v>24</v>
      </c>
      <c r="BN28" s="45" t="s">
        <v>4</v>
      </c>
      <c r="BO28" s="45" t="s">
        <v>5</v>
      </c>
      <c r="BP28" s="45" t="s">
        <v>6</v>
      </c>
      <c r="BQ28" s="45"/>
      <c r="BR28" s="46"/>
      <c r="BS28" s="46" t="s">
        <v>4</v>
      </c>
      <c r="BT28" s="45" t="s">
        <v>5</v>
      </c>
      <c r="BU28" s="45" t="s">
        <v>6</v>
      </c>
      <c r="BV28" s="45"/>
      <c r="BW28" s="45"/>
      <c r="BX28" s="45" t="s">
        <v>4</v>
      </c>
      <c r="BY28" s="46" t="s">
        <v>5</v>
      </c>
      <c r="BZ28" s="46" t="s">
        <v>6</v>
      </c>
      <c r="CA28" s="45"/>
      <c r="CB28" s="45" t="s">
        <v>24</v>
      </c>
      <c r="CC28" s="45" t="s">
        <v>4</v>
      </c>
      <c r="CD28" s="45" t="s">
        <v>5</v>
      </c>
      <c r="CE28" s="45" t="s">
        <v>6</v>
      </c>
      <c r="CF28" s="46"/>
      <c r="CG28" s="46"/>
      <c r="CH28" s="45" t="s">
        <v>52</v>
      </c>
      <c r="CI28" s="45" t="s">
        <v>52</v>
      </c>
      <c r="CJ28" s="45" t="s">
        <v>52</v>
      </c>
      <c r="CK28" s="45" t="s">
        <v>52</v>
      </c>
      <c r="CL28" s="45" t="s">
        <v>52</v>
      </c>
      <c r="CM28" s="46"/>
      <c r="CN28" s="46"/>
      <c r="CO28" s="45"/>
      <c r="CP28" s="45"/>
      <c r="CQ28" s="45"/>
      <c r="CR28" s="45"/>
      <c r="CS28" s="45"/>
      <c r="CT28" s="46"/>
      <c r="CU28" s="46"/>
      <c r="CV28" s="44" t="s">
        <v>4</v>
      </c>
      <c r="CW28" s="45" t="s">
        <v>5</v>
      </c>
      <c r="CX28" s="45" t="s">
        <v>6</v>
      </c>
      <c r="CY28" s="45"/>
      <c r="CZ28" s="45"/>
      <c r="DA28" s="46" t="s">
        <v>4</v>
      </c>
      <c r="DB28" s="46" t="s">
        <v>5</v>
      </c>
      <c r="DC28" s="45" t="s">
        <v>6</v>
      </c>
      <c r="DD28" s="45"/>
      <c r="DE28" s="45" t="s">
        <v>24</v>
      </c>
      <c r="DF28" s="45" t="s">
        <v>4</v>
      </c>
      <c r="DG28" s="45" t="s">
        <v>5</v>
      </c>
      <c r="DH28" s="46" t="s">
        <v>6</v>
      </c>
      <c r="DI28" s="46"/>
      <c r="DJ28" s="45"/>
      <c r="DK28" s="45" t="s">
        <v>4</v>
      </c>
      <c r="DL28" s="45" t="s">
        <v>5</v>
      </c>
      <c r="DM28" s="45" t="s">
        <v>6</v>
      </c>
      <c r="DN28" s="45" t="s">
        <v>24</v>
      </c>
      <c r="DO28" s="46"/>
      <c r="DP28" s="46" t="s">
        <v>4</v>
      </c>
      <c r="DQ28" s="45" t="s">
        <v>5</v>
      </c>
      <c r="DR28" s="45" t="s">
        <v>6</v>
      </c>
      <c r="DS28" s="45"/>
      <c r="DT28" s="45"/>
      <c r="DU28" s="44" t="s">
        <v>4</v>
      </c>
      <c r="DV28" s="46" t="s">
        <v>5</v>
      </c>
      <c r="DW28" s="46" t="s">
        <v>6</v>
      </c>
      <c r="DX28" s="45"/>
      <c r="DY28" s="45"/>
      <c r="DZ28" s="45" t="s">
        <v>4</v>
      </c>
      <c r="EA28" s="45" t="s">
        <v>5</v>
      </c>
      <c r="EB28" s="44" t="s">
        <v>6</v>
      </c>
      <c r="EC28" s="46"/>
      <c r="ED28" s="46"/>
      <c r="EE28" s="45"/>
      <c r="EF28" s="45"/>
      <c r="EG28" s="45"/>
      <c r="EH28" s="44"/>
      <c r="EI28" s="45"/>
      <c r="EJ28" s="46"/>
      <c r="EK28" s="46"/>
      <c r="EL28" s="45"/>
      <c r="EM28" s="45"/>
      <c r="EN28" s="45"/>
      <c r="EO28" s="45"/>
      <c r="EP28" s="45"/>
      <c r="EQ28" s="46"/>
      <c r="ER28" s="46"/>
      <c r="ES28" s="44" t="s">
        <v>4</v>
      </c>
      <c r="ET28" s="45" t="s">
        <v>5</v>
      </c>
      <c r="EU28" s="45" t="s">
        <v>6</v>
      </c>
      <c r="EV28" s="45"/>
      <c r="EW28" s="45"/>
      <c r="EX28" s="46" t="s">
        <v>4</v>
      </c>
      <c r="EY28" s="46" t="s">
        <v>5</v>
      </c>
      <c r="EZ28" s="45" t="s">
        <v>6</v>
      </c>
      <c r="FA28" s="45"/>
      <c r="FB28" s="45"/>
      <c r="FC28" s="45" t="s">
        <v>4</v>
      </c>
      <c r="FD28" s="45" t="s">
        <v>5</v>
      </c>
      <c r="FE28" s="46" t="s">
        <v>6</v>
      </c>
      <c r="FF28" s="46"/>
      <c r="FG28" s="45" t="s">
        <v>24</v>
      </c>
      <c r="FH28" s="45" t="s">
        <v>4</v>
      </c>
      <c r="FI28" s="45" t="s">
        <v>5</v>
      </c>
      <c r="FJ28" s="45" t="s">
        <v>6</v>
      </c>
      <c r="FK28" s="45"/>
      <c r="FL28" s="46"/>
      <c r="FM28" s="46" t="s">
        <v>4</v>
      </c>
      <c r="FN28" s="45" t="s">
        <v>5</v>
      </c>
      <c r="FO28" s="45" t="s">
        <v>6</v>
      </c>
      <c r="FP28" s="45"/>
      <c r="FQ28" s="45" t="s">
        <v>24</v>
      </c>
      <c r="FR28" s="45" t="s">
        <v>4</v>
      </c>
      <c r="FS28" s="46" t="s">
        <v>5</v>
      </c>
      <c r="FT28" s="46" t="s">
        <v>6</v>
      </c>
      <c r="FU28" s="45"/>
      <c r="FV28" s="45"/>
      <c r="FW28" s="45" t="s">
        <v>4</v>
      </c>
      <c r="FX28" s="45" t="s">
        <v>5</v>
      </c>
      <c r="FY28" s="45" t="s">
        <v>6</v>
      </c>
      <c r="FZ28" s="46"/>
      <c r="GA28" s="46"/>
      <c r="GB28" s="45"/>
      <c r="GC28" s="45"/>
      <c r="GD28" s="45"/>
      <c r="GE28" s="45"/>
      <c r="GF28" s="45"/>
      <c r="GG28" s="46"/>
      <c r="GH28" s="46"/>
      <c r="GI28" s="45"/>
      <c r="GJ28" s="45"/>
      <c r="GK28" s="45"/>
      <c r="GL28" s="45"/>
      <c r="GM28" s="45"/>
      <c r="GN28" s="46"/>
      <c r="GO28" s="46"/>
      <c r="GP28" s="45" t="s">
        <v>4</v>
      </c>
      <c r="GQ28" s="44" t="s">
        <v>5</v>
      </c>
      <c r="GR28" s="45" t="s">
        <v>6</v>
      </c>
      <c r="GS28" s="45"/>
      <c r="GT28" s="45"/>
      <c r="GU28" s="46" t="s">
        <v>4</v>
      </c>
      <c r="GV28" s="46" t="s">
        <v>5</v>
      </c>
      <c r="GW28" s="45" t="s">
        <v>6</v>
      </c>
      <c r="GX28" s="45"/>
      <c r="GY28" s="45" t="s">
        <v>4</v>
      </c>
      <c r="GZ28" s="45" t="s">
        <v>4</v>
      </c>
      <c r="HA28" s="45" t="s">
        <v>5</v>
      </c>
      <c r="HB28" s="46" t="s">
        <v>6</v>
      </c>
      <c r="HC28" s="46"/>
      <c r="HD28" s="45"/>
      <c r="HE28" s="45" t="s">
        <v>4</v>
      </c>
      <c r="HF28" s="45" t="s">
        <v>5</v>
      </c>
      <c r="HG28" s="45" t="s">
        <v>6</v>
      </c>
      <c r="HH28" s="45"/>
      <c r="HI28" s="46"/>
      <c r="HJ28" s="46" t="s">
        <v>4</v>
      </c>
      <c r="HK28" s="45" t="s">
        <v>5</v>
      </c>
      <c r="HL28" s="45" t="s">
        <v>6</v>
      </c>
      <c r="HM28" s="45"/>
      <c r="HN28" s="45"/>
      <c r="HO28" s="45" t="s">
        <v>4</v>
      </c>
      <c r="HP28" s="46" t="s">
        <v>5</v>
      </c>
      <c r="HQ28" s="46" t="s">
        <v>6</v>
      </c>
      <c r="HR28" s="45" t="s">
        <v>9</v>
      </c>
      <c r="HS28" s="45" t="s">
        <v>9</v>
      </c>
      <c r="HT28" s="45" t="s">
        <v>9</v>
      </c>
      <c r="HU28" s="45" t="s">
        <v>9</v>
      </c>
      <c r="HV28" s="45" t="s">
        <v>9</v>
      </c>
      <c r="HW28" s="46"/>
      <c r="HX28" s="46"/>
      <c r="HY28" s="45" t="s">
        <v>9</v>
      </c>
      <c r="HZ28" s="45" t="s">
        <v>9</v>
      </c>
      <c r="IA28" s="45" t="s">
        <v>9</v>
      </c>
      <c r="IB28" s="45" t="s">
        <v>9</v>
      </c>
      <c r="IC28" s="45" t="s">
        <v>9</v>
      </c>
      <c r="ID28" s="46"/>
      <c r="IE28" s="46"/>
      <c r="IF28" s="45" t="s">
        <v>9</v>
      </c>
      <c r="IG28" s="45" t="s">
        <v>9</v>
      </c>
      <c r="IH28" s="45" t="s">
        <v>9</v>
      </c>
      <c r="II28" s="45" t="s">
        <v>9</v>
      </c>
      <c r="IJ28" s="45" t="s">
        <v>9</v>
      </c>
      <c r="IK28" s="46"/>
      <c r="IL28" s="46"/>
      <c r="IM28" s="45" t="s">
        <v>4</v>
      </c>
      <c r="IN28" s="45" t="s">
        <v>5</v>
      </c>
      <c r="IO28" s="45" t="s">
        <v>6</v>
      </c>
      <c r="IP28" s="45"/>
      <c r="IQ28" s="45"/>
      <c r="IR28" s="46" t="s">
        <v>4</v>
      </c>
      <c r="IS28" s="46" t="s">
        <v>5</v>
      </c>
      <c r="IT28" s="45" t="s">
        <v>6</v>
      </c>
      <c r="IU28" s="45"/>
      <c r="IV28" s="45"/>
      <c r="IW28" s="45" t="s">
        <v>4</v>
      </c>
      <c r="IX28" s="45" t="s">
        <v>5</v>
      </c>
      <c r="IY28" s="46" t="s">
        <v>6</v>
      </c>
      <c r="IZ28" s="46"/>
      <c r="JA28" s="45" t="s">
        <v>24</v>
      </c>
      <c r="JB28" s="45" t="s">
        <v>4</v>
      </c>
      <c r="JC28" s="45" t="s">
        <v>5</v>
      </c>
      <c r="JD28" s="45" t="s">
        <v>6</v>
      </c>
      <c r="JE28" s="45"/>
      <c r="JF28" s="46"/>
      <c r="JG28" s="46" t="s">
        <v>4</v>
      </c>
      <c r="JH28" s="45" t="s">
        <v>5</v>
      </c>
      <c r="JI28" s="45" t="s">
        <v>6</v>
      </c>
      <c r="JJ28" s="45"/>
      <c r="JK28" s="45" t="s">
        <v>24</v>
      </c>
      <c r="JL28" s="45" t="s">
        <v>4</v>
      </c>
      <c r="JM28" s="46" t="s">
        <v>5</v>
      </c>
      <c r="JN28" s="46" t="s">
        <v>6</v>
      </c>
      <c r="JO28" s="45"/>
      <c r="JP28" s="45"/>
      <c r="JQ28" s="45" t="s">
        <v>4</v>
      </c>
      <c r="JR28" s="45" t="s">
        <v>5</v>
      </c>
      <c r="JS28" s="45" t="s">
        <v>6</v>
      </c>
      <c r="JT28" s="46"/>
      <c r="JU28" s="46"/>
      <c r="JV28" s="45"/>
      <c r="JW28" s="45"/>
      <c r="JX28" s="45"/>
      <c r="JY28" s="45"/>
      <c r="JZ28" s="45"/>
      <c r="KA28" s="46"/>
      <c r="KB28" s="46"/>
      <c r="KC28" s="45"/>
      <c r="KD28" s="45"/>
      <c r="KE28" s="45"/>
      <c r="KF28" s="45"/>
      <c r="KG28" s="45"/>
      <c r="KH28" s="46"/>
      <c r="KI28" s="46"/>
      <c r="KJ28" s="45" t="s">
        <v>4</v>
      </c>
      <c r="KK28" s="45" t="s">
        <v>5</v>
      </c>
      <c r="KL28" s="45" t="s">
        <v>6</v>
      </c>
      <c r="KM28" s="45"/>
      <c r="KN28" s="45"/>
      <c r="KO28" s="46" t="s">
        <v>4</v>
      </c>
      <c r="KP28" s="46" t="s">
        <v>5</v>
      </c>
      <c r="KQ28" s="45" t="s">
        <v>6</v>
      </c>
      <c r="KR28" s="45"/>
      <c r="KS28" s="45" t="s">
        <v>24</v>
      </c>
      <c r="KT28" s="45" t="s">
        <v>4</v>
      </c>
      <c r="KU28" s="45" t="s">
        <v>5</v>
      </c>
      <c r="KV28" s="46" t="s">
        <v>6</v>
      </c>
      <c r="KW28" s="46"/>
      <c r="KX28" s="45"/>
      <c r="KY28" s="45" t="s">
        <v>4</v>
      </c>
      <c r="KZ28" s="45" t="s">
        <v>5</v>
      </c>
      <c r="LA28" s="45" t="s">
        <v>6</v>
      </c>
      <c r="LB28" s="45" t="s">
        <v>24</v>
      </c>
      <c r="LC28" s="46"/>
      <c r="LD28" s="46" t="s">
        <v>4</v>
      </c>
      <c r="LE28" s="45" t="s">
        <v>5</v>
      </c>
      <c r="LF28" s="45" t="s">
        <v>6</v>
      </c>
      <c r="LG28" s="44"/>
      <c r="LH28" s="45"/>
      <c r="LI28" s="45" t="s">
        <v>4</v>
      </c>
      <c r="LJ28" s="46" t="s">
        <v>5</v>
      </c>
      <c r="LK28" s="46" t="s">
        <v>6</v>
      </c>
      <c r="LL28" s="45"/>
      <c r="LM28" s="45"/>
      <c r="LN28" s="45" t="s">
        <v>4</v>
      </c>
      <c r="LO28" s="45" t="s">
        <v>5</v>
      </c>
      <c r="LP28" s="45" t="s">
        <v>6</v>
      </c>
      <c r="LQ28" s="46"/>
      <c r="LR28" s="46"/>
      <c r="LS28" s="45" t="s">
        <v>9</v>
      </c>
      <c r="LT28" s="45" t="s">
        <v>9</v>
      </c>
      <c r="LU28" s="45" t="s">
        <v>9</v>
      </c>
      <c r="LV28" s="45" t="s">
        <v>9</v>
      </c>
      <c r="LW28" s="45" t="s">
        <v>9</v>
      </c>
      <c r="LX28" s="46"/>
      <c r="LY28" s="46"/>
      <c r="LZ28" s="45"/>
      <c r="MA28" s="45"/>
      <c r="MB28" s="45"/>
      <c r="MC28" s="45"/>
      <c r="MD28" s="45"/>
      <c r="ME28" s="46"/>
      <c r="MF28" s="46"/>
      <c r="MG28" s="45" t="s">
        <v>4</v>
      </c>
      <c r="MH28" s="45" t="s">
        <v>5</v>
      </c>
      <c r="MI28" s="45" t="s">
        <v>6</v>
      </c>
      <c r="MJ28" s="45"/>
      <c r="MK28" s="45"/>
      <c r="ML28" s="46" t="s">
        <v>4</v>
      </c>
      <c r="MM28" s="46" t="s">
        <v>5</v>
      </c>
      <c r="MN28" s="45" t="s">
        <v>6</v>
      </c>
      <c r="MO28" s="45"/>
      <c r="MP28" s="45" t="s">
        <v>44</v>
      </c>
      <c r="MQ28" s="45" t="s">
        <v>4</v>
      </c>
      <c r="MR28" s="45" t="s">
        <v>5</v>
      </c>
      <c r="MS28" s="46" t="s">
        <v>6</v>
      </c>
      <c r="MT28" s="46"/>
      <c r="MU28" s="45" t="s">
        <v>44</v>
      </c>
      <c r="MV28" s="45" t="s">
        <v>4</v>
      </c>
      <c r="MW28" s="45" t="s">
        <v>5</v>
      </c>
      <c r="MX28" s="45" t="s">
        <v>6</v>
      </c>
      <c r="MY28" s="44"/>
      <c r="MZ28" s="46"/>
      <c r="NA28" s="46" t="s">
        <v>4</v>
      </c>
      <c r="NB28" s="45" t="s">
        <v>5</v>
      </c>
      <c r="NC28" s="45" t="s">
        <v>6</v>
      </c>
      <c r="ND28" s="45" t="s">
        <v>44</v>
      </c>
      <c r="NE28" s="45"/>
      <c r="NK28" s="65">
        <f>COUNTIFS(E28:NE28, "j",E2:NE2, $G$2)</f>
        <v>8</v>
      </c>
      <c r="NL28" s="65"/>
      <c r="NM28" s="65">
        <f>COUNTIFS(E28:NE28, "n",E2:NE2, $G$2)</f>
        <v>7</v>
      </c>
      <c r="NN28" s="65"/>
      <c r="NO28" s="65">
        <f>COUNTIFS(E28:NE28, "JS",E2:NE2, $G$2)</f>
        <v>0</v>
      </c>
      <c r="NP28" s="65"/>
      <c r="NQ28" s="65">
        <f t="shared" si="0"/>
        <v>0</v>
      </c>
      <c r="NR28" s="65"/>
      <c r="NS28" s="52"/>
      <c r="NT28" s="52"/>
      <c r="NU28" s="52"/>
      <c r="NV28" s="52"/>
      <c r="NW28" s="52"/>
      <c r="NX28" s="52"/>
      <c r="NY28" s="52"/>
      <c r="NZ28" s="52"/>
      <c r="OA28" s="52"/>
      <c r="OB28" s="52"/>
      <c r="OC28" s="52"/>
      <c r="OD28" s="52"/>
      <c r="OE28" s="52"/>
      <c r="OF28" s="52"/>
      <c r="OG28" s="52"/>
      <c r="OH28" s="52"/>
      <c r="OI28" s="52"/>
      <c r="OJ28" s="52"/>
      <c r="OK28" s="52"/>
      <c r="OL28" s="11"/>
    </row>
    <row r="29" spans="3:402" ht="16.5" thickBot="1" x14ac:dyDescent="0.3">
      <c r="C29" s="18" t="s">
        <v>147</v>
      </c>
      <c r="D29">
        <f>BILAN!L34</f>
        <v>1</v>
      </c>
      <c r="E29" s="44"/>
      <c r="F29" s="45" t="s">
        <v>4</v>
      </c>
      <c r="G29" s="46" t="s">
        <v>5</v>
      </c>
      <c r="H29" s="46" t="s">
        <v>6</v>
      </c>
      <c r="I29" s="45"/>
      <c r="J29" s="45" t="s">
        <v>44</v>
      </c>
      <c r="K29" s="45" t="s">
        <v>4</v>
      </c>
      <c r="L29" s="45" t="s">
        <v>5</v>
      </c>
      <c r="M29" s="45" t="s">
        <v>21</v>
      </c>
      <c r="N29" s="46"/>
      <c r="O29" s="46"/>
      <c r="P29" s="45" t="s">
        <v>52</v>
      </c>
      <c r="Q29" s="45" t="s">
        <v>52</v>
      </c>
      <c r="R29" s="45" t="s">
        <v>52</v>
      </c>
      <c r="S29" s="45" t="s">
        <v>52</v>
      </c>
      <c r="T29" s="45" t="s">
        <v>52</v>
      </c>
      <c r="U29" s="46"/>
      <c r="V29" s="46"/>
      <c r="W29" s="45" t="s">
        <v>52</v>
      </c>
      <c r="X29" s="45" t="s">
        <v>52</v>
      </c>
      <c r="Y29" s="45" t="s">
        <v>52</v>
      </c>
      <c r="Z29" s="45" t="s">
        <v>52</v>
      </c>
      <c r="AA29" s="45" t="s">
        <v>52</v>
      </c>
      <c r="AB29" s="46"/>
      <c r="AC29" s="46"/>
      <c r="AD29" s="45" t="s">
        <v>4</v>
      </c>
      <c r="AE29" s="45" t="s">
        <v>5</v>
      </c>
      <c r="AF29" s="45" t="s">
        <v>6</v>
      </c>
      <c r="AG29" s="45"/>
      <c r="AH29" s="45"/>
      <c r="AI29" s="46" t="s">
        <v>4</v>
      </c>
      <c r="AJ29" s="46" t="s">
        <v>5</v>
      </c>
      <c r="AK29" s="45" t="s">
        <v>6</v>
      </c>
      <c r="AL29" s="45"/>
      <c r="AM29" s="45" t="s">
        <v>24</v>
      </c>
      <c r="AN29" s="45" t="s">
        <v>4</v>
      </c>
      <c r="AO29" s="45" t="s">
        <v>5</v>
      </c>
      <c r="AP29" s="46" t="s">
        <v>6</v>
      </c>
      <c r="AQ29" s="46"/>
      <c r="AR29" s="45"/>
      <c r="AS29" s="45" t="s">
        <v>4</v>
      </c>
      <c r="AT29" s="45" t="s">
        <v>5</v>
      </c>
      <c r="AU29" s="45" t="s">
        <v>6</v>
      </c>
      <c r="AV29" s="45"/>
      <c r="AW29" s="46"/>
      <c r="AX29" s="46" t="s">
        <v>4</v>
      </c>
      <c r="AY29" s="45" t="s">
        <v>5</v>
      </c>
      <c r="AZ29" s="45" t="s">
        <v>6</v>
      </c>
      <c r="BA29" s="45"/>
      <c r="BB29" s="45" t="s">
        <v>24</v>
      </c>
      <c r="BC29" s="45" t="s">
        <v>4</v>
      </c>
      <c r="BD29" s="46" t="s">
        <v>5</v>
      </c>
      <c r="BE29" s="46" t="s">
        <v>6</v>
      </c>
      <c r="BF29" s="45"/>
      <c r="BG29" s="45"/>
      <c r="BH29" s="45" t="s">
        <v>4</v>
      </c>
      <c r="BI29" s="45" t="s">
        <v>5</v>
      </c>
      <c r="BJ29" s="45" t="s">
        <v>6</v>
      </c>
      <c r="BK29" s="46"/>
      <c r="BL29" s="46"/>
      <c r="BM29" s="45"/>
      <c r="BN29" s="45"/>
      <c r="BO29" s="45"/>
      <c r="BP29" s="45"/>
      <c r="BQ29" s="45"/>
      <c r="BR29" s="46"/>
      <c r="BS29" s="46"/>
      <c r="BT29" s="45"/>
      <c r="BU29" s="45"/>
      <c r="BV29" s="45"/>
      <c r="BW29" s="45"/>
      <c r="BX29" s="45"/>
      <c r="BY29" s="46"/>
      <c r="BZ29" s="46"/>
      <c r="CA29" s="45" t="s">
        <v>4</v>
      </c>
      <c r="CB29" s="45" t="s">
        <v>5</v>
      </c>
      <c r="CC29" s="45" t="s">
        <v>6</v>
      </c>
      <c r="CD29" s="45"/>
      <c r="CE29" s="45"/>
      <c r="CF29" s="46" t="s">
        <v>4</v>
      </c>
      <c r="CG29" s="46" t="s">
        <v>5</v>
      </c>
      <c r="CH29" s="45" t="s">
        <v>6</v>
      </c>
      <c r="CI29" s="45"/>
      <c r="CJ29" s="45" t="s">
        <v>24</v>
      </c>
      <c r="CK29" s="45" t="s">
        <v>4</v>
      </c>
      <c r="CL29" s="45" t="s">
        <v>5</v>
      </c>
      <c r="CM29" s="46" t="s">
        <v>6</v>
      </c>
      <c r="CN29" s="46"/>
      <c r="CO29" s="45"/>
      <c r="CP29" s="45" t="s">
        <v>4</v>
      </c>
      <c r="CQ29" s="45" t="s">
        <v>5</v>
      </c>
      <c r="CR29" s="45" t="s">
        <v>6</v>
      </c>
      <c r="CS29" s="45"/>
      <c r="CT29" s="46"/>
      <c r="CU29" s="46" t="s">
        <v>4</v>
      </c>
      <c r="CV29" s="44" t="s">
        <v>5</v>
      </c>
      <c r="CW29" s="45" t="s">
        <v>6</v>
      </c>
      <c r="CX29" s="45"/>
      <c r="CY29" s="45" t="s">
        <v>24</v>
      </c>
      <c r="CZ29" s="45" t="s">
        <v>4</v>
      </c>
      <c r="DA29" s="46" t="s">
        <v>5</v>
      </c>
      <c r="DB29" s="46" t="s">
        <v>6</v>
      </c>
      <c r="DC29" s="45"/>
      <c r="DD29" s="45" t="s">
        <v>44</v>
      </c>
      <c r="DE29" s="45" t="s">
        <v>4</v>
      </c>
      <c r="DF29" s="45" t="s">
        <v>5</v>
      </c>
      <c r="DG29" s="45" t="s">
        <v>6</v>
      </c>
      <c r="DH29" s="46"/>
      <c r="DI29" s="46"/>
      <c r="DJ29" s="45" t="s">
        <v>24</v>
      </c>
      <c r="DK29" s="45" t="s">
        <v>24</v>
      </c>
      <c r="DL29" s="45" t="s">
        <v>24</v>
      </c>
      <c r="DM29" s="45"/>
      <c r="DN29" s="45"/>
      <c r="DO29" s="46"/>
      <c r="DP29" s="46"/>
      <c r="DQ29" s="45"/>
      <c r="DR29" s="45"/>
      <c r="DS29" s="45"/>
      <c r="DT29" s="45"/>
      <c r="DU29" s="44"/>
      <c r="DV29" s="46"/>
      <c r="DW29" s="46"/>
      <c r="DX29" s="45" t="s">
        <v>4</v>
      </c>
      <c r="DY29" s="45" t="s">
        <v>5</v>
      </c>
      <c r="DZ29" s="45" t="s">
        <v>6</v>
      </c>
      <c r="EA29" s="45"/>
      <c r="EB29" s="44"/>
      <c r="EC29" s="46" t="s">
        <v>4</v>
      </c>
      <c r="ED29" s="46" t="s">
        <v>5</v>
      </c>
      <c r="EE29" s="45" t="s">
        <v>6</v>
      </c>
      <c r="EF29" s="45"/>
      <c r="EG29" s="45" t="s">
        <v>24</v>
      </c>
      <c r="EH29" s="44" t="s">
        <v>4</v>
      </c>
      <c r="EI29" s="45" t="s">
        <v>5</v>
      </c>
      <c r="EJ29" s="46" t="s">
        <v>6</v>
      </c>
      <c r="EK29" s="46"/>
      <c r="EL29" s="45" t="s">
        <v>44</v>
      </c>
      <c r="EM29" s="45" t="s">
        <v>4</v>
      </c>
      <c r="EN29" s="45" t="s">
        <v>5</v>
      </c>
      <c r="EO29" s="45" t="s">
        <v>6</v>
      </c>
      <c r="EP29" s="45"/>
      <c r="EQ29" s="46"/>
      <c r="ER29" s="46" t="s">
        <v>4</v>
      </c>
      <c r="ES29" s="44" t="s">
        <v>5</v>
      </c>
      <c r="ET29" s="45" t="s">
        <v>6</v>
      </c>
      <c r="EU29" s="45"/>
      <c r="EV29" s="45"/>
      <c r="EW29" s="45" t="s">
        <v>4</v>
      </c>
      <c r="EX29" s="46" t="s">
        <v>5</v>
      </c>
      <c r="EY29" s="46" t="s">
        <v>6</v>
      </c>
      <c r="EZ29" s="45"/>
      <c r="FA29" s="45" t="s">
        <v>44</v>
      </c>
      <c r="FB29" s="45" t="s">
        <v>4</v>
      </c>
      <c r="FC29" s="45" t="s">
        <v>5</v>
      </c>
      <c r="FD29" s="45" t="s">
        <v>6</v>
      </c>
      <c r="FE29" s="46"/>
      <c r="FF29" s="46"/>
      <c r="FG29" s="45"/>
      <c r="FH29" s="45"/>
      <c r="FI29" s="45"/>
      <c r="FJ29" s="45"/>
      <c r="FK29" s="45"/>
      <c r="FL29" s="46"/>
      <c r="FM29" s="46"/>
      <c r="FN29" s="45"/>
      <c r="FO29" s="45"/>
      <c r="FP29" s="45"/>
      <c r="FQ29" s="45"/>
      <c r="FR29" s="45"/>
      <c r="FS29" s="46"/>
      <c r="FT29" s="46"/>
      <c r="FU29" s="45" t="s">
        <v>4</v>
      </c>
      <c r="FV29" s="45" t="s">
        <v>5</v>
      </c>
      <c r="FW29" s="45" t="s">
        <v>6</v>
      </c>
      <c r="FX29" s="45"/>
      <c r="FY29" s="45"/>
      <c r="FZ29" s="46" t="s">
        <v>4</v>
      </c>
      <c r="GA29" s="46" t="s">
        <v>5</v>
      </c>
      <c r="GB29" s="45" t="s">
        <v>6</v>
      </c>
      <c r="GC29" s="45"/>
      <c r="GD29" s="45" t="s">
        <v>4</v>
      </c>
      <c r="GE29" s="45" t="s">
        <v>4</v>
      </c>
      <c r="GF29" s="45" t="s">
        <v>5</v>
      </c>
      <c r="GG29" s="46" t="s">
        <v>6</v>
      </c>
      <c r="GH29" s="46"/>
      <c r="GI29" s="45"/>
      <c r="GJ29" s="45" t="s">
        <v>4</v>
      </c>
      <c r="GK29" s="45" t="s">
        <v>5</v>
      </c>
      <c r="GL29" s="45" t="s">
        <v>5</v>
      </c>
      <c r="GM29" s="45"/>
      <c r="GN29" s="46"/>
      <c r="GO29" s="46" t="s">
        <v>4</v>
      </c>
      <c r="GP29" s="45" t="s">
        <v>5</v>
      </c>
      <c r="GQ29" s="44" t="s">
        <v>6</v>
      </c>
      <c r="GR29" s="45"/>
      <c r="GS29" s="45"/>
      <c r="GT29" s="45" t="s">
        <v>4</v>
      </c>
      <c r="GU29" s="46" t="s">
        <v>5</v>
      </c>
      <c r="GV29" s="46" t="s">
        <v>6</v>
      </c>
      <c r="GW29" s="45" t="s">
        <v>9</v>
      </c>
      <c r="GX29" s="45" t="s">
        <v>9</v>
      </c>
      <c r="GY29" s="45" t="s">
        <v>9</v>
      </c>
      <c r="GZ29" s="45" t="s">
        <v>9</v>
      </c>
      <c r="HA29" s="45" t="s">
        <v>9</v>
      </c>
      <c r="HB29" s="46"/>
      <c r="HC29" s="46"/>
      <c r="HD29" s="45" t="s">
        <v>9</v>
      </c>
      <c r="HE29" s="45" t="s">
        <v>9</v>
      </c>
      <c r="HF29" s="45" t="s">
        <v>9</v>
      </c>
      <c r="HG29" s="45" t="s">
        <v>9</v>
      </c>
      <c r="HH29" s="45" t="s">
        <v>9</v>
      </c>
      <c r="HI29" s="46"/>
      <c r="HJ29" s="46"/>
      <c r="HK29" s="45" t="s">
        <v>9</v>
      </c>
      <c r="HL29" s="45" t="s">
        <v>9</v>
      </c>
      <c r="HM29" s="45" t="s">
        <v>9</v>
      </c>
      <c r="HN29" s="45" t="s">
        <v>9</v>
      </c>
      <c r="HO29" s="45" t="s">
        <v>9</v>
      </c>
      <c r="HP29" s="46"/>
      <c r="HQ29" s="46"/>
      <c r="HR29" s="45" t="s">
        <v>4</v>
      </c>
      <c r="HS29" s="45" t="s">
        <v>5</v>
      </c>
      <c r="HT29" s="45" t="s">
        <v>6</v>
      </c>
      <c r="HU29" s="45"/>
      <c r="HV29" s="45"/>
      <c r="HW29" s="46" t="s">
        <v>4</v>
      </c>
      <c r="HX29" s="46" t="s">
        <v>5</v>
      </c>
      <c r="HY29" s="45" t="s">
        <v>6</v>
      </c>
      <c r="HZ29" s="45"/>
      <c r="IA29" s="45"/>
      <c r="IB29" s="45" t="s">
        <v>4</v>
      </c>
      <c r="IC29" s="45" t="s">
        <v>5</v>
      </c>
      <c r="ID29" s="46" t="s">
        <v>6</v>
      </c>
      <c r="IE29" s="46"/>
      <c r="IF29" s="45" t="s">
        <v>4</v>
      </c>
      <c r="IG29" s="45" t="s">
        <v>4</v>
      </c>
      <c r="IH29" s="45" t="s">
        <v>5</v>
      </c>
      <c r="II29" s="45" t="s">
        <v>6</v>
      </c>
      <c r="IJ29" s="45"/>
      <c r="IK29" s="46"/>
      <c r="IL29" s="46" t="s">
        <v>4</v>
      </c>
      <c r="IM29" s="45" t="s">
        <v>5</v>
      </c>
      <c r="IN29" s="45" t="s">
        <v>6</v>
      </c>
      <c r="IO29" s="45"/>
      <c r="IP29" s="45"/>
      <c r="IQ29" s="45" t="s">
        <v>4</v>
      </c>
      <c r="IR29" s="46" t="s">
        <v>5</v>
      </c>
      <c r="IS29" s="46" t="s">
        <v>6</v>
      </c>
      <c r="IT29" s="45"/>
      <c r="IU29" s="45" t="s">
        <v>24</v>
      </c>
      <c r="IV29" s="45" t="s">
        <v>4</v>
      </c>
      <c r="IW29" s="45" t="s">
        <v>5</v>
      </c>
      <c r="IX29" s="45" t="s">
        <v>6</v>
      </c>
      <c r="IY29" s="46"/>
      <c r="IZ29" s="46"/>
      <c r="JA29" s="45"/>
      <c r="JB29" s="45"/>
      <c r="JC29" s="45"/>
      <c r="JD29" s="45"/>
      <c r="JE29" s="45"/>
      <c r="JF29" s="46" t="s">
        <v>46</v>
      </c>
      <c r="JG29" s="46"/>
      <c r="JH29" s="45"/>
      <c r="JI29" s="45"/>
      <c r="JJ29" s="45"/>
      <c r="JK29" s="45"/>
      <c r="JL29" s="45"/>
      <c r="JM29" s="46"/>
      <c r="JN29" s="46"/>
      <c r="JO29" s="45" t="s">
        <v>4</v>
      </c>
      <c r="JP29" s="45" t="s">
        <v>5</v>
      </c>
      <c r="JQ29" s="45" t="s">
        <v>6</v>
      </c>
      <c r="JR29" s="45"/>
      <c r="JS29" s="45"/>
      <c r="JT29" s="46" t="s">
        <v>4</v>
      </c>
      <c r="JU29" s="46" t="s">
        <v>5</v>
      </c>
      <c r="JV29" s="45" t="s">
        <v>6</v>
      </c>
      <c r="JW29" s="45"/>
      <c r="JX29" s="45"/>
      <c r="JY29" s="45" t="s">
        <v>4</v>
      </c>
      <c r="JZ29" s="45" t="s">
        <v>5</v>
      </c>
      <c r="KA29" s="46" t="s">
        <v>6</v>
      </c>
      <c r="KB29" s="46"/>
      <c r="KC29" s="45"/>
      <c r="KD29" s="45" t="s">
        <v>4</v>
      </c>
      <c r="KE29" s="45" t="s">
        <v>5</v>
      </c>
      <c r="KF29" s="45" t="s">
        <v>6</v>
      </c>
      <c r="KG29" s="45"/>
      <c r="KH29" s="46"/>
      <c r="KI29" s="46" t="s">
        <v>4</v>
      </c>
      <c r="KJ29" s="45" t="s">
        <v>5</v>
      </c>
      <c r="KK29" s="45" t="s">
        <v>6</v>
      </c>
      <c r="KL29" s="45"/>
      <c r="KM29" s="45" t="s">
        <v>24</v>
      </c>
      <c r="KN29" s="45" t="s">
        <v>4</v>
      </c>
      <c r="KO29" s="46" t="s">
        <v>5</v>
      </c>
      <c r="KP29" s="46" t="s">
        <v>6</v>
      </c>
      <c r="KQ29" s="45"/>
      <c r="KR29" s="45" t="s">
        <v>24</v>
      </c>
      <c r="KS29" s="45" t="s">
        <v>4</v>
      </c>
      <c r="KT29" s="45" t="s">
        <v>5</v>
      </c>
      <c r="KU29" s="45" t="s">
        <v>6</v>
      </c>
      <c r="KV29" s="46"/>
      <c r="KW29" s="46"/>
      <c r="KX29" s="45" t="s">
        <v>24</v>
      </c>
      <c r="KY29" s="45"/>
      <c r="KZ29" s="45"/>
      <c r="LA29" s="45"/>
      <c r="LB29" s="45"/>
      <c r="LC29" s="46"/>
      <c r="LD29" s="46"/>
      <c r="LE29" s="45"/>
      <c r="LF29" s="45"/>
      <c r="LG29" s="44"/>
      <c r="LH29" s="45"/>
      <c r="LI29" s="45"/>
      <c r="LJ29" s="46"/>
      <c r="LK29" s="46"/>
      <c r="LL29" s="45" t="s">
        <v>4</v>
      </c>
      <c r="LM29" s="45" t="s">
        <v>5</v>
      </c>
      <c r="LN29" s="45" t="s">
        <v>6</v>
      </c>
      <c r="LO29" s="45"/>
      <c r="LP29" s="45"/>
      <c r="LQ29" s="46" t="s">
        <v>4</v>
      </c>
      <c r="LR29" s="46" t="s">
        <v>5</v>
      </c>
      <c r="LS29" s="45" t="s">
        <v>6</v>
      </c>
      <c r="LT29" s="45"/>
      <c r="LU29" s="45" t="s">
        <v>24</v>
      </c>
      <c r="LV29" s="45" t="s">
        <v>4</v>
      </c>
      <c r="LW29" s="45" t="s">
        <v>5</v>
      </c>
      <c r="LX29" s="46" t="s">
        <v>6</v>
      </c>
      <c r="LY29" s="46"/>
      <c r="LZ29" s="45"/>
      <c r="MA29" s="45" t="s">
        <v>4</v>
      </c>
      <c r="MB29" s="45" t="s">
        <v>5</v>
      </c>
      <c r="MC29" s="45" t="s">
        <v>6</v>
      </c>
      <c r="MD29" s="45" t="s">
        <v>24</v>
      </c>
      <c r="ME29" s="46"/>
      <c r="MF29" s="46" t="s">
        <v>4</v>
      </c>
      <c r="MG29" s="45" t="s">
        <v>5</v>
      </c>
      <c r="MH29" s="45" t="s">
        <v>6</v>
      </c>
      <c r="MI29" s="45"/>
      <c r="MJ29" s="45" t="s">
        <v>24</v>
      </c>
      <c r="MK29" s="45" t="s">
        <v>4</v>
      </c>
      <c r="ML29" s="46" t="s">
        <v>5</v>
      </c>
      <c r="MM29" s="46" t="s">
        <v>6</v>
      </c>
      <c r="MN29" s="45"/>
      <c r="MO29" s="45" t="s">
        <v>24</v>
      </c>
      <c r="MP29" s="45" t="s">
        <v>4</v>
      </c>
      <c r="MQ29" s="45" t="s">
        <v>5</v>
      </c>
      <c r="MR29" s="45" t="s">
        <v>6</v>
      </c>
      <c r="MS29" s="46"/>
      <c r="MT29" s="46"/>
      <c r="MU29" s="45"/>
      <c r="MV29" s="45"/>
      <c r="MW29" s="45"/>
      <c r="MX29" s="45"/>
      <c r="MY29" s="44"/>
      <c r="MZ29" s="46"/>
      <c r="NA29" s="46"/>
      <c r="NB29" s="45"/>
      <c r="NC29" s="45"/>
      <c r="ND29" s="45"/>
      <c r="NE29" s="45"/>
      <c r="NK29" s="65">
        <f>COUNTIFS(E29:NE29, "j",E2:NE2, $G$2)</f>
        <v>7</v>
      </c>
      <c r="NL29" s="65"/>
      <c r="NM29" s="65">
        <f>COUNTIFS(E29:NE29, "n",E2:NE2, $G$2)</f>
        <v>8</v>
      </c>
      <c r="NN29" s="65"/>
      <c r="NO29" s="65">
        <f>COUNTIFS(E29:NE29, "JS",E2:NE2, $G$2)</f>
        <v>1</v>
      </c>
      <c r="NP29" s="65"/>
      <c r="NQ29" s="65">
        <f t="shared" si="0"/>
        <v>0</v>
      </c>
      <c r="NR29" s="65"/>
      <c r="NS29" s="52"/>
      <c r="NT29" s="52"/>
      <c r="NU29" s="52"/>
      <c r="NV29" s="52"/>
      <c r="NW29" s="52"/>
      <c r="NX29" s="52"/>
      <c r="NY29" s="52"/>
      <c r="NZ29" s="52"/>
      <c r="OA29" s="52"/>
      <c r="OB29" s="52"/>
      <c r="OC29" s="52"/>
      <c r="OD29" s="52"/>
      <c r="OE29" s="52"/>
      <c r="OF29" s="52"/>
      <c r="OG29" s="52"/>
      <c r="OH29" s="52"/>
      <c r="OI29" s="52"/>
      <c r="OJ29" s="52"/>
      <c r="OK29" s="52"/>
      <c r="OL29" s="11"/>
    </row>
    <row r="30" spans="3:402" ht="16.5" thickBot="1" x14ac:dyDescent="0.3">
      <c r="C30" s="18" t="s">
        <v>148</v>
      </c>
      <c r="D30">
        <f>BILAN!L35</f>
        <v>1</v>
      </c>
      <c r="E30" s="44"/>
      <c r="F30" s="45" t="s">
        <v>4</v>
      </c>
      <c r="G30" s="46" t="s">
        <v>5</v>
      </c>
      <c r="H30" s="46" t="s">
        <v>6</v>
      </c>
      <c r="I30" s="45"/>
      <c r="J30" s="45" t="s">
        <v>44</v>
      </c>
      <c r="K30" s="45" t="s">
        <v>4</v>
      </c>
      <c r="L30" s="45" t="s">
        <v>5</v>
      </c>
      <c r="M30" s="45" t="s">
        <v>21</v>
      </c>
      <c r="N30" s="46"/>
      <c r="O30" s="46"/>
      <c r="P30" s="45" t="s">
        <v>52</v>
      </c>
      <c r="Q30" s="45" t="s">
        <v>52</v>
      </c>
      <c r="R30" s="45" t="s">
        <v>52</v>
      </c>
      <c r="S30" s="45" t="s">
        <v>52</v>
      </c>
      <c r="T30" s="45" t="s">
        <v>52</v>
      </c>
      <c r="U30" s="46"/>
      <c r="V30" s="46"/>
      <c r="W30" s="45" t="s">
        <v>52</v>
      </c>
      <c r="X30" s="45" t="s">
        <v>52</v>
      </c>
      <c r="Y30" s="45" t="s">
        <v>52</v>
      </c>
      <c r="Z30" s="45" t="s">
        <v>52</v>
      </c>
      <c r="AA30" s="45" t="s">
        <v>52</v>
      </c>
      <c r="AB30" s="46"/>
      <c r="AC30" s="46"/>
      <c r="AD30" s="45" t="s">
        <v>4</v>
      </c>
      <c r="AE30" s="45" t="s">
        <v>5</v>
      </c>
      <c r="AF30" s="45" t="s">
        <v>6</v>
      </c>
      <c r="AG30" s="45"/>
      <c r="AH30" s="45"/>
      <c r="AI30" s="46" t="s">
        <v>4</v>
      </c>
      <c r="AJ30" s="46" t="s">
        <v>5</v>
      </c>
      <c r="AK30" s="45" t="s">
        <v>6</v>
      </c>
      <c r="AL30" s="45"/>
      <c r="AM30" s="45" t="s">
        <v>24</v>
      </c>
      <c r="AN30" s="45" t="s">
        <v>4</v>
      </c>
      <c r="AO30" s="45" t="s">
        <v>5</v>
      </c>
      <c r="AP30" s="46" t="s">
        <v>6</v>
      </c>
      <c r="AQ30" s="46"/>
      <c r="AR30" s="45"/>
      <c r="AS30" s="45" t="s">
        <v>4</v>
      </c>
      <c r="AT30" s="45" t="s">
        <v>5</v>
      </c>
      <c r="AU30" s="45" t="s">
        <v>6</v>
      </c>
      <c r="AV30" s="45"/>
      <c r="AW30" s="46"/>
      <c r="AX30" s="46" t="s">
        <v>4</v>
      </c>
      <c r="AY30" s="45" t="s">
        <v>5</v>
      </c>
      <c r="AZ30" s="45" t="s">
        <v>6</v>
      </c>
      <c r="BA30" s="45"/>
      <c r="BB30" s="45" t="s">
        <v>24</v>
      </c>
      <c r="BC30" s="45" t="s">
        <v>4</v>
      </c>
      <c r="BD30" s="46" t="s">
        <v>5</v>
      </c>
      <c r="BE30" s="46" t="s">
        <v>6</v>
      </c>
      <c r="BF30" s="45"/>
      <c r="BG30" s="45"/>
      <c r="BH30" s="45" t="s">
        <v>4</v>
      </c>
      <c r="BI30" s="45" t="s">
        <v>5</v>
      </c>
      <c r="BJ30" s="45" t="s">
        <v>6</v>
      </c>
      <c r="BK30" s="46"/>
      <c r="BL30" s="46"/>
      <c r="BM30" s="45"/>
      <c r="BN30" s="45"/>
      <c r="BO30" s="45"/>
      <c r="BP30" s="45"/>
      <c r="BQ30" s="45"/>
      <c r="BR30" s="46"/>
      <c r="BS30" s="46"/>
      <c r="BT30" s="45"/>
      <c r="BU30" s="45" t="s">
        <v>29</v>
      </c>
      <c r="BV30" s="45"/>
      <c r="BW30" s="45"/>
      <c r="BX30" s="45"/>
      <c r="BY30" s="46"/>
      <c r="BZ30" s="46"/>
      <c r="CA30" s="45" t="s">
        <v>4</v>
      </c>
      <c r="CB30" s="45" t="s">
        <v>5</v>
      </c>
      <c r="CC30" s="45" t="s">
        <v>6</v>
      </c>
      <c r="CD30" s="45"/>
      <c r="CE30" s="45"/>
      <c r="CF30" s="46" t="s">
        <v>4</v>
      </c>
      <c r="CG30" s="46" t="s">
        <v>5</v>
      </c>
      <c r="CH30" s="45" t="s">
        <v>6</v>
      </c>
      <c r="CI30" s="45"/>
      <c r="CJ30" s="45" t="s">
        <v>24</v>
      </c>
      <c r="CK30" s="45" t="s">
        <v>4</v>
      </c>
      <c r="CL30" s="45" t="s">
        <v>5</v>
      </c>
      <c r="CM30" s="46" t="s">
        <v>6</v>
      </c>
      <c r="CN30" s="46"/>
      <c r="CO30" s="45"/>
      <c r="CP30" s="45" t="s">
        <v>4</v>
      </c>
      <c r="CQ30" s="45" t="s">
        <v>5</v>
      </c>
      <c r="CR30" s="45" t="s">
        <v>6</v>
      </c>
      <c r="CS30" s="45"/>
      <c r="CT30" s="46"/>
      <c r="CU30" s="46" t="s">
        <v>4</v>
      </c>
      <c r="CV30" s="44" t="s">
        <v>5</v>
      </c>
      <c r="CW30" s="45" t="s">
        <v>6</v>
      </c>
      <c r="CX30" s="45"/>
      <c r="CY30" s="45" t="s">
        <v>24</v>
      </c>
      <c r="CZ30" s="45" t="s">
        <v>4</v>
      </c>
      <c r="DA30" s="46" t="s">
        <v>5</v>
      </c>
      <c r="DB30" s="46" t="s">
        <v>6</v>
      </c>
      <c r="DC30" s="45"/>
      <c r="DD30" s="45" t="s">
        <v>44</v>
      </c>
      <c r="DE30" s="45" t="s">
        <v>4</v>
      </c>
      <c r="DF30" s="45" t="s">
        <v>5</v>
      </c>
      <c r="DG30" s="45" t="s">
        <v>6</v>
      </c>
      <c r="DH30" s="46"/>
      <c r="DI30" s="46"/>
      <c r="DJ30" s="45"/>
      <c r="DK30" s="45"/>
      <c r="DL30" s="45"/>
      <c r="DM30" s="45"/>
      <c r="DN30" s="45"/>
      <c r="DO30" s="46"/>
      <c r="DP30" s="46"/>
      <c r="DQ30" s="45"/>
      <c r="DR30" s="45" t="s">
        <v>29</v>
      </c>
      <c r="DS30" s="45"/>
      <c r="DT30" s="45"/>
      <c r="DU30" s="44"/>
      <c r="DV30" s="46"/>
      <c r="DW30" s="46"/>
      <c r="DX30" s="45" t="s">
        <v>4</v>
      </c>
      <c r="DY30" s="45" t="s">
        <v>5</v>
      </c>
      <c r="DZ30" s="45" t="s">
        <v>6</v>
      </c>
      <c r="EA30" s="45"/>
      <c r="EB30" s="44"/>
      <c r="EC30" s="46" t="s">
        <v>4</v>
      </c>
      <c r="ED30" s="46" t="s">
        <v>5</v>
      </c>
      <c r="EE30" s="45" t="s">
        <v>6</v>
      </c>
      <c r="EF30" s="45"/>
      <c r="EG30" s="45" t="s">
        <v>24</v>
      </c>
      <c r="EH30" s="44" t="s">
        <v>4</v>
      </c>
      <c r="EI30" s="45" t="s">
        <v>5</v>
      </c>
      <c r="EJ30" s="46" t="s">
        <v>6</v>
      </c>
      <c r="EK30" s="46"/>
      <c r="EL30" s="45" t="s">
        <v>44</v>
      </c>
      <c r="EM30" s="45" t="s">
        <v>4</v>
      </c>
      <c r="EN30" s="45" t="s">
        <v>5</v>
      </c>
      <c r="EO30" s="45" t="s">
        <v>6</v>
      </c>
      <c r="EP30" s="45"/>
      <c r="EQ30" s="46"/>
      <c r="ER30" s="46" t="s">
        <v>4</v>
      </c>
      <c r="ES30" s="44" t="s">
        <v>5</v>
      </c>
      <c r="ET30" s="45" t="s">
        <v>6</v>
      </c>
      <c r="EU30" s="45"/>
      <c r="EV30" s="45"/>
      <c r="EW30" s="45" t="s">
        <v>4</v>
      </c>
      <c r="EX30" s="46" t="s">
        <v>5</v>
      </c>
      <c r="EY30" s="46" t="s">
        <v>6</v>
      </c>
      <c r="EZ30" s="45"/>
      <c r="FA30" s="45" t="s">
        <v>44</v>
      </c>
      <c r="FB30" s="45" t="s">
        <v>4</v>
      </c>
      <c r="FC30" s="45" t="s">
        <v>5</v>
      </c>
      <c r="FD30" s="45" t="s">
        <v>6</v>
      </c>
      <c r="FE30" s="46"/>
      <c r="FF30" s="46"/>
      <c r="FG30" s="45"/>
      <c r="FH30" s="45"/>
      <c r="FI30" s="45"/>
      <c r="FJ30" s="45"/>
      <c r="FK30" s="45"/>
      <c r="FL30" s="46"/>
      <c r="FM30" s="46"/>
      <c r="FN30" s="45"/>
      <c r="FO30" s="45" t="s">
        <v>29</v>
      </c>
      <c r="FP30" s="45"/>
      <c r="FQ30" s="45"/>
      <c r="FR30" s="45"/>
      <c r="FS30" s="46"/>
      <c r="FT30" s="46"/>
      <c r="FU30" s="45" t="s">
        <v>4</v>
      </c>
      <c r="FV30" s="45" t="s">
        <v>5</v>
      </c>
      <c r="FW30" s="45" t="s">
        <v>6</v>
      </c>
      <c r="FX30" s="45"/>
      <c r="FY30" s="45"/>
      <c r="FZ30" s="46" t="s">
        <v>4</v>
      </c>
      <c r="GA30" s="46" t="s">
        <v>5</v>
      </c>
      <c r="GB30" s="45" t="s">
        <v>6</v>
      </c>
      <c r="GC30" s="45"/>
      <c r="GD30" s="45" t="s">
        <v>4</v>
      </c>
      <c r="GE30" s="45" t="s">
        <v>4</v>
      </c>
      <c r="GF30" s="45" t="s">
        <v>5</v>
      </c>
      <c r="GG30" s="46" t="s">
        <v>6</v>
      </c>
      <c r="GH30" s="46"/>
      <c r="GI30" s="45"/>
      <c r="GJ30" s="45" t="s">
        <v>4</v>
      </c>
      <c r="GK30" s="45" t="s">
        <v>5</v>
      </c>
      <c r="GL30" s="45" t="s">
        <v>5</v>
      </c>
      <c r="GM30" s="45"/>
      <c r="GN30" s="46"/>
      <c r="GO30" s="46" t="s">
        <v>4</v>
      </c>
      <c r="GP30" s="45" t="s">
        <v>5</v>
      </c>
      <c r="GQ30" s="44" t="s">
        <v>6</v>
      </c>
      <c r="GR30" s="45"/>
      <c r="GS30" s="45"/>
      <c r="GT30" s="45" t="s">
        <v>4</v>
      </c>
      <c r="GU30" s="46" t="s">
        <v>5</v>
      </c>
      <c r="GV30" s="46" t="s">
        <v>6</v>
      </c>
      <c r="GW30" s="45" t="s">
        <v>9</v>
      </c>
      <c r="GX30" s="45" t="s">
        <v>9</v>
      </c>
      <c r="GY30" s="45" t="s">
        <v>9</v>
      </c>
      <c r="GZ30" s="45" t="s">
        <v>9</v>
      </c>
      <c r="HA30" s="45" t="s">
        <v>9</v>
      </c>
      <c r="HB30" s="46"/>
      <c r="HC30" s="46"/>
      <c r="HD30" s="45" t="s">
        <v>9</v>
      </c>
      <c r="HE30" s="45" t="s">
        <v>9</v>
      </c>
      <c r="HF30" s="45" t="s">
        <v>9</v>
      </c>
      <c r="HG30" s="45" t="s">
        <v>9</v>
      </c>
      <c r="HH30" s="45" t="s">
        <v>9</v>
      </c>
      <c r="HI30" s="46"/>
      <c r="HJ30" s="46"/>
      <c r="HK30" s="45" t="s">
        <v>9</v>
      </c>
      <c r="HL30" s="45" t="s">
        <v>9</v>
      </c>
      <c r="HM30" s="45" t="s">
        <v>9</v>
      </c>
      <c r="HN30" s="45" t="s">
        <v>9</v>
      </c>
      <c r="HO30" s="45" t="s">
        <v>9</v>
      </c>
      <c r="HP30" s="46"/>
      <c r="HQ30" s="46"/>
      <c r="HR30" s="45" t="s">
        <v>4</v>
      </c>
      <c r="HS30" s="45" t="s">
        <v>5</v>
      </c>
      <c r="HT30" s="45" t="s">
        <v>6</v>
      </c>
      <c r="HU30" s="45"/>
      <c r="HV30" s="45"/>
      <c r="HW30" s="46" t="s">
        <v>4</v>
      </c>
      <c r="HX30" s="46" t="s">
        <v>5</v>
      </c>
      <c r="HY30" s="45" t="s">
        <v>6</v>
      </c>
      <c r="HZ30" s="45"/>
      <c r="IA30" s="45"/>
      <c r="IB30" s="45" t="s">
        <v>4</v>
      </c>
      <c r="IC30" s="45" t="s">
        <v>5</v>
      </c>
      <c r="ID30" s="46" t="s">
        <v>6</v>
      </c>
      <c r="IE30" s="46"/>
      <c r="IF30" s="45" t="s">
        <v>4</v>
      </c>
      <c r="IG30" s="45" t="s">
        <v>4</v>
      </c>
      <c r="IH30" s="45" t="s">
        <v>5</v>
      </c>
      <c r="II30" s="45" t="s">
        <v>6</v>
      </c>
      <c r="IJ30" s="45"/>
      <c r="IK30" s="46"/>
      <c r="IL30" s="46" t="s">
        <v>4</v>
      </c>
      <c r="IM30" s="45" t="s">
        <v>5</v>
      </c>
      <c r="IN30" s="45" t="s">
        <v>6</v>
      </c>
      <c r="IO30" s="45"/>
      <c r="IP30" s="45"/>
      <c r="IQ30" s="45" t="s">
        <v>4</v>
      </c>
      <c r="IR30" s="46" t="s">
        <v>5</v>
      </c>
      <c r="IS30" s="46" t="s">
        <v>6</v>
      </c>
      <c r="IT30" s="45"/>
      <c r="IU30" s="45" t="s">
        <v>24</v>
      </c>
      <c r="IV30" s="45" t="s">
        <v>4</v>
      </c>
      <c r="IW30" s="45" t="s">
        <v>5</v>
      </c>
      <c r="IX30" s="45" t="s">
        <v>6</v>
      </c>
      <c r="IY30" s="46"/>
      <c r="IZ30" s="46"/>
      <c r="JA30" s="45"/>
      <c r="JB30" s="45"/>
      <c r="JC30" s="45"/>
      <c r="JD30" s="45"/>
      <c r="JE30" s="45"/>
      <c r="JF30" s="46"/>
      <c r="JG30" s="46"/>
      <c r="JH30" s="45"/>
      <c r="JI30" s="45" t="s">
        <v>29</v>
      </c>
      <c r="JJ30" s="45"/>
      <c r="JK30" s="45"/>
      <c r="JL30" s="45"/>
      <c r="JM30" s="46"/>
      <c r="JN30" s="46"/>
      <c r="JO30" s="45" t="s">
        <v>4</v>
      </c>
      <c r="JP30" s="45" t="s">
        <v>5</v>
      </c>
      <c r="JQ30" s="45" t="s">
        <v>6</v>
      </c>
      <c r="JR30" s="45"/>
      <c r="JS30" s="45"/>
      <c r="JT30" s="46" t="s">
        <v>4</v>
      </c>
      <c r="JU30" s="46" t="s">
        <v>5</v>
      </c>
      <c r="JV30" s="45" t="s">
        <v>6</v>
      </c>
      <c r="JW30" s="45"/>
      <c r="JX30" s="45"/>
      <c r="JY30" s="45" t="s">
        <v>4</v>
      </c>
      <c r="JZ30" s="45" t="s">
        <v>5</v>
      </c>
      <c r="KA30" s="46" t="s">
        <v>6</v>
      </c>
      <c r="KB30" s="46"/>
      <c r="KC30" s="45" t="s">
        <v>24</v>
      </c>
      <c r="KD30" s="45" t="s">
        <v>4</v>
      </c>
      <c r="KE30" s="45" t="s">
        <v>5</v>
      </c>
      <c r="KF30" s="45" t="s">
        <v>6</v>
      </c>
      <c r="KG30" s="45"/>
      <c r="KH30" s="46"/>
      <c r="KI30" s="46" t="s">
        <v>4</v>
      </c>
      <c r="KJ30" s="45" t="s">
        <v>5</v>
      </c>
      <c r="KK30" s="45" t="s">
        <v>6</v>
      </c>
      <c r="KL30" s="45"/>
      <c r="KM30" s="45" t="s">
        <v>24</v>
      </c>
      <c r="KN30" s="45" t="s">
        <v>4</v>
      </c>
      <c r="KO30" s="46" t="s">
        <v>5</v>
      </c>
      <c r="KP30" s="46" t="s">
        <v>6</v>
      </c>
      <c r="KQ30" s="45"/>
      <c r="KR30" s="45" t="s">
        <v>24</v>
      </c>
      <c r="KS30" s="45" t="s">
        <v>4</v>
      </c>
      <c r="KT30" s="45" t="s">
        <v>5</v>
      </c>
      <c r="KU30" s="45" t="s">
        <v>6</v>
      </c>
      <c r="KV30" s="46"/>
      <c r="KW30" s="46"/>
      <c r="KX30" s="45" t="s">
        <v>24</v>
      </c>
      <c r="KY30" s="45"/>
      <c r="KZ30" s="45"/>
      <c r="LA30" s="45"/>
      <c r="LB30" s="45"/>
      <c r="LC30" s="46"/>
      <c r="LD30" s="46"/>
      <c r="LE30" s="45"/>
      <c r="LF30" s="45" t="s">
        <v>29</v>
      </c>
      <c r="LG30" s="44"/>
      <c r="LH30" s="45"/>
      <c r="LI30" s="45"/>
      <c r="LJ30" s="46"/>
      <c r="LK30" s="46"/>
      <c r="LL30" s="45" t="s">
        <v>4</v>
      </c>
      <c r="LM30" s="45" t="s">
        <v>5</v>
      </c>
      <c r="LN30" s="45" t="s">
        <v>6</v>
      </c>
      <c r="LO30" s="45"/>
      <c r="LP30" s="45"/>
      <c r="LQ30" s="46" t="s">
        <v>4</v>
      </c>
      <c r="LR30" s="46" t="s">
        <v>5</v>
      </c>
      <c r="LS30" s="45" t="s">
        <v>6</v>
      </c>
      <c r="LT30" s="45"/>
      <c r="LU30" s="45" t="s">
        <v>24</v>
      </c>
      <c r="LV30" s="45" t="s">
        <v>4</v>
      </c>
      <c r="LW30" s="45" t="s">
        <v>5</v>
      </c>
      <c r="LX30" s="46" t="s">
        <v>6</v>
      </c>
      <c r="LY30" s="46"/>
      <c r="LZ30" s="45"/>
      <c r="MA30" s="45" t="s">
        <v>4</v>
      </c>
      <c r="MB30" s="45" t="s">
        <v>5</v>
      </c>
      <c r="MC30" s="45" t="s">
        <v>6</v>
      </c>
      <c r="MD30" s="45" t="s">
        <v>24</v>
      </c>
      <c r="ME30" s="46"/>
      <c r="MF30" s="46" t="s">
        <v>4</v>
      </c>
      <c r="MG30" s="45" t="s">
        <v>5</v>
      </c>
      <c r="MH30" s="45" t="s">
        <v>6</v>
      </c>
      <c r="MI30" s="45"/>
      <c r="MJ30" s="45" t="s">
        <v>24</v>
      </c>
      <c r="MK30" s="45" t="s">
        <v>4</v>
      </c>
      <c r="ML30" s="46" t="s">
        <v>5</v>
      </c>
      <c r="MM30" s="46" t="s">
        <v>6</v>
      </c>
      <c r="MN30" s="45"/>
      <c r="MO30" s="45" t="s">
        <v>24</v>
      </c>
      <c r="MP30" s="45" t="s">
        <v>4</v>
      </c>
      <c r="MQ30" s="45" t="s">
        <v>5</v>
      </c>
      <c r="MR30" s="45" t="s">
        <v>6</v>
      </c>
      <c r="MS30" s="46"/>
      <c r="MT30" s="46"/>
      <c r="MU30" s="45"/>
      <c r="MV30" s="45"/>
      <c r="MW30" s="45"/>
      <c r="MX30" s="45"/>
      <c r="MY30" s="44"/>
      <c r="MZ30" s="46"/>
      <c r="NA30" s="46"/>
      <c r="NB30" s="45" t="s">
        <v>49</v>
      </c>
      <c r="NC30" s="45" t="s">
        <v>49</v>
      </c>
      <c r="ND30" s="45" t="s">
        <v>49</v>
      </c>
      <c r="NE30" s="45"/>
      <c r="NK30" s="65">
        <f>COUNTIFS(E30:NE30, "j",E2:NE2, $G$2)</f>
        <v>7</v>
      </c>
      <c r="NL30" s="65"/>
      <c r="NM30" s="65">
        <f>COUNTIFS(E30:NE30, "n",E2:NE2, $G$2)</f>
        <v>8</v>
      </c>
      <c r="NN30" s="65"/>
      <c r="NO30" s="65">
        <f>COUNTIFS(E30:NE30, "JS",E2:NE2, $G$2)</f>
        <v>0</v>
      </c>
      <c r="NP30" s="65"/>
      <c r="NQ30" s="65">
        <f t="shared" si="0"/>
        <v>0</v>
      </c>
      <c r="NR30" s="65"/>
      <c r="NS30" s="52"/>
      <c r="NT30" s="52"/>
      <c r="NU30" s="52"/>
      <c r="NV30" s="52"/>
      <c r="NW30" s="52"/>
      <c r="NX30" s="52"/>
      <c r="NY30" s="52"/>
      <c r="NZ30" s="52"/>
      <c r="OA30" s="52"/>
      <c r="OB30" s="52"/>
      <c r="OC30" s="52"/>
      <c r="OD30" s="52"/>
      <c r="OE30" s="52"/>
      <c r="OF30" s="52"/>
      <c r="OG30" s="52"/>
      <c r="OH30" s="52"/>
      <c r="OI30" s="52"/>
      <c r="OJ30" s="52"/>
      <c r="OK30" s="52"/>
    </row>
    <row r="31" spans="3:402" ht="16.5" thickBot="1" x14ac:dyDescent="0.3">
      <c r="C31" s="18" t="s">
        <v>149</v>
      </c>
      <c r="D31">
        <f>BILAN!L36</f>
        <v>0</v>
      </c>
      <c r="E31" s="44"/>
      <c r="F31" s="45" t="s">
        <v>4</v>
      </c>
      <c r="G31" s="46" t="s">
        <v>5</v>
      </c>
      <c r="H31" s="46" t="s">
        <v>6</v>
      </c>
      <c r="I31" s="45"/>
      <c r="J31" s="45" t="s">
        <v>44</v>
      </c>
      <c r="K31" s="45" t="s">
        <v>4</v>
      </c>
      <c r="L31" s="45" t="s">
        <v>5</v>
      </c>
      <c r="M31" s="45" t="s">
        <v>21</v>
      </c>
      <c r="N31" s="46"/>
      <c r="O31" s="46"/>
      <c r="P31" s="45" t="s">
        <v>52</v>
      </c>
      <c r="Q31" s="45" t="s">
        <v>52</v>
      </c>
      <c r="R31" s="45" t="s">
        <v>52</v>
      </c>
      <c r="S31" s="45" t="s">
        <v>52</v>
      </c>
      <c r="T31" s="45" t="s">
        <v>52</v>
      </c>
      <c r="U31" s="46"/>
      <c r="V31" s="46"/>
      <c r="W31" s="45" t="s">
        <v>52</v>
      </c>
      <c r="X31" s="45" t="s">
        <v>52</v>
      </c>
      <c r="Y31" s="45" t="s">
        <v>52</v>
      </c>
      <c r="Z31" s="45" t="s">
        <v>52</v>
      </c>
      <c r="AA31" s="45" t="s">
        <v>52</v>
      </c>
      <c r="AB31" s="46"/>
      <c r="AC31" s="46"/>
      <c r="AD31" s="45" t="s">
        <v>4</v>
      </c>
      <c r="AE31" s="45" t="s">
        <v>5</v>
      </c>
      <c r="AF31" s="45" t="s">
        <v>6</v>
      </c>
      <c r="AG31" s="45"/>
      <c r="AH31" s="45"/>
      <c r="AI31" s="46" t="s">
        <v>4</v>
      </c>
      <c r="AJ31" s="46" t="s">
        <v>5</v>
      </c>
      <c r="AK31" s="45" t="s">
        <v>6</v>
      </c>
      <c r="AL31" s="45"/>
      <c r="AM31" s="45" t="s">
        <v>24</v>
      </c>
      <c r="AN31" s="45" t="s">
        <v>4</v>
      </c>
      <c r="AO31" s="45" t="s">
        <v>5</v>
      </c>
      <c r="AP31" s="46" t="s">
        <v>6</v>
      </c>
      <c r="AQ31" s="46"/>
      <c r="AR31" s="45"/>
      <c r="AS31" s="45" t="s">
        <v>4</v>
      </c>
      <c r="AT31" s="45" t="s">
        <v>5</v>
      </c>
      <c r="AU31" s="45" t="s">
        <v>6</v>
      </c>
      <c r="AV31" s="45"/>
      <c r="AW31" s="46"/>
      <c r="AX31" s="46" t="s">
        <v>4</v>
      </c>
      <c r="AY31" s="45" t="s">
        <v>5</v>
      </c>
      <c r="AZ31" s="45" t="s">
        <v>6</v>
      </c>
      <c r="BA31" s="45"/>
      <c r="BB31" s="45" t="s">
        <v>24</v>
      </c>
      <c r="BC31" s="45" t="s">
        <v>4</v>
      </c>
      <c r="BD31" s="46" t="s">
        <v>5</v>
      </c>
      <c r="BE31" s="46" t="s">
        <v>6</v>
      </c>
      <c r="BF31" s="45" t="s">
        <v>4</v>
      </c>
      <c r="BG31" s="45"/>
      <c r="BH31" s="45" t="s">
        <v>4</v>
      </c>
      <c r="BI31" s="45" t="s">
        <v>5</v>
      </c>
      <c r="BJ31" s="45" t="s">
        <v>6</v>
      </c>
      <c r="BK31" s="46"/>
      <c r="BL31" s="46"/>
      <c r="BM31" s="45"/>
      <c r="BN31" s="45"/>
      <c r="BO31" s="45"/>
      <c r="BP31" s="45"/>
      <c r="BQ31" s="45"/>
      <c r="BR31" s="46"/>
      <c r="BS31" s="46"/>
      <c r="BT31" s="45"/>
      <c r="BU31" s="45"/>
      <c r="BV31" s="45"/>
      <c r="BW31" s="45"/>
      <c r="BX31" s="45"/>
      <c r="BY31" s="46"/>
      <c r="BZ31" s="46"/>
      <c r="CA31" s="45" t="s">
        <v>4</v>
      </c>
      <c r="CB31" s="45" t="s">
        <v>5</v>
      </c>
      <c r="CC31" s="45" t="s">
        <v>6</v>
      </c>
      <c r="CD31" s="45"/>
      <c r="CE31" s="45"/>
      <c r="CF31" s="46" t="s">
        <v>4</v>
      </c>
      <c r="CG31" s="46" t="s">
        <v>5</v>
      </c>
      <c r="CH31" s="45" t="s">
        <v>6</v>
      </c>
      <c r="CI31" s="45"/>
      <c r="CJ31" s="45" t="s">
        <v>24</v>
      </c>
      <c r="CK31" s="45" t="s">
        <v>4</v>
      </c>
      <c r="CL31" s="45" t="s">
        <v>5</v>
      </c>
      <c r="CM31" s="46" t="s">
        <v>6</v>
      </c>
      <c r="CN31" s="46"/>
      <c r="CO31" s="45"/>
      <c r="CP31" s="45" t="s">
        <v>4</v>
      </c>
      <c r="CQ31" s="45" t="s">
        <v>5</v>
      </c>
      <c r="CR31" s="45" t="s">
        <v>6</v>
      </c>
      <c r="CS31" s="45"/>
      <c r="CT31" s="46"/>
      <c r="CU31" s="46" t="s">
        <v>4</v>
      </c>
      <c r="CV31" s="44" t="s">
        <v>5</v>
      </c>
      <c r="CW31" s="45" t="s">
        <v>6</v>
      </c>
      <c r="CX31" s="45"/>
      <c r="CY31" s="45" t="s">
        <v>24</v>
      </c>
      <c r="CZ31" s="45" t="s">
        <v>4</v>
      </c>
      <c r="DA31" s="46" t="s">
        <v>5</v>
      </c>
      <c r="DB31" s="46" t="s">
        <v>6</v>
      </c>
      <c r="DC31" s="45"/>
      <c r="DD31" s="45" t="s">
        <v>44</v>
      </c>
      <c r="DE31" s="45" t="s">
        <v>4</v>
      </c>
      <c r="DF31" s="45" t="s">
        <v>5</v>
      </c>
      <c r="DG31" s="45" t="s">
        <v>6</v>
      </c>
      <c r="DH31" s="46"/>
      <c r="DI31" s="46"/>
      <c r="DJ31" s="45"/>
      <c r="DK31" s="45"/>
      <c r="DL31" s="45"/>
      <c r="DM31" s="45"/>
      <c r="DN31" s="45"/>
      <c r="DO31" s="46"/>
      <c r="DP31" s="46"/>
      <c r="DQ31" s="45"/>
      <c r="DR31" s="45"/>
      <c r="DS31" s="45"/>
      <c r="DT31" s="45"/>
      <c r="DU31" s="44"/>
      <c r="DV31" s="46"/>
      <c r="DW31" s="46"/>
      <c r="DX31" s="45" t="s">
        <v>4</v>
      </c>
      <c r="DY31" s="45" t="s">
        <v>5</v>
      </c>
      <c r="DZ31" s="45" t="s">
        <v>6</v>
      </c>
      <c r="EA31" s="45"/>
      <c r="EB31" s="44"/>
      <c r="EC31" s="46" t="s">
        <v>4</v>
      </c>
      <c r="ED31" s="46" t="s">
        <v>5</v>
      </c>
      <c r="EE31" s="45" t="s">
        <v>6</v>
      </c>
      <c r="EF31" s="45"/>
      <c r="EG31" s="45" t="s">
        <v>24</v>
      </c>
      <c r="EH31" s="44" t="s">
        <v>4</v>
      </c>
      <c r="EI31" s="45" t="s">
        <v>5</v>
      </c>
      <c r="EJ31" s="46" t="s">
        <v>6</v>
      </c>
      <c r="EK31" s="46"/>
      <c r="EL31" s="45" t="s">
        <v>44</v>
      </c>
      <c r="EM31" s="45" t="s">
        <v>4</v>
      </c>
      <c r="EN31" s="45" t="s">
        <v>5</v>
      </c>
      <c r="EO31" s="45" t="s">
        <v>6</v>
      </c>
      <c r="EP31" s="45"/>
      <c r="EQ31" s="46"/>
      <c r="ER31" s="46" t="s">
        <v>4</v>
      </c>
      <c r="ES31" s="44" t="s">
        <v>5</v>
      </c>
      <c r="ET31" s="45" t="s">
        <v>6</v>
      </c>
      <c r="EU31" s="45"/>
      <c r="EV31" s="45"/>
      <c r="EW31" s="45" t="s">
        <v>4</v>
      </c>
      <c r="EX31" s="46" t="s">
        <v>5</v>
      </c>
      <c r="EY31" s="46" t="s">
        <v>6</v>
      </c>
      <c r="EZ31" s="45"/>
      <c r="FA31" s="45" t="s">
        <v>44</v>
      </c>
      <c r="FB31" s="45" t="s">
        <v>4</v>
      </c>
      <c r="FC31" s="45" t="s">
        <v>5</v>
      </c>
      <c r="FD31" s="45" t="s">
        <v>6</v>
      </c>
      <c r="FE31" s="46"/>
      <c r="FF31" s="46"/>
      <c r="FG31" s="45"/>
      <c r="FH31" s="45"/>
      <c r="FI31" s="45"/>
      <c r="FJ31" s="45"/>
      <c r="FK31" s="45"/>
      <c r="FL31" s="46"/>
      <c r="FM31" s="46"/>
      <c r="FN31" s="45"/>
      <c r="FO31" s="45"/>
      <c r="FP31" s="45"/>
      <c r="FQ31" s="45"/>
      <c r="FR31" s="45"/>
      <c r="FS31" s="46"/>
      <c r="FT31" s="46"/>
      <c r="FU31" s="45" t="s">
        <v>4</v>
      </c>
      <c r="FV31" s="45" t="s">
        <v>5</v>
      </c>
      <c r="FW31" s="45" t="s">
        <v>6</v>
      </c>
      <c r="FX31" s="45"/>
      <c r="FY31" s="45"/>
      <c r="FZ31" s="46" t="s">
        <v>4</v>
      </c>
      <c r="GA31" s="46" t="s">
        <v>5</v>
      </c>
      <c r="GB31" s="45" t="s">
        <v>6</v>
      </c>
      <c r="GC31" s="45"/>
      <c r="GD31" s="45" t="s">
        <v>4</v>
      </c>
      <c r="GE31" s="45" t="s">
        <v>4</v>
      </c>
      <c r="GF31" s="45" t="s">
        <v>5</v>
      </c>
      <c r="GG31" s="46" t="s">
        <v>6</v>
      </c>
      <c r="GH31" s="46"/>
      <c r="GI31" s="45"/>
      <c r="GJ31" s="45" t="s">
        <v>4</v>
      </c>
      <c r="GK31" s="45" t="s">
        <v>5</v>
      </c>
      <c r="GL31" s="45" t="s">
        <v>5</v>
      </c>
      <c r="GM31" s="45"/>
      <c r="GN31" s="46"/>
      <c r="GO31" s="46" t="s">
        <v>4</v>
      </c>
      <c r="GP31" s="45" t="s">
        <v>5</v>
      </c>
      <c r="GQ31" s="44" t="s">
        <v>6</v>
      </c>
      <c r="GR31" s="45"/>
      <c r="GS31" s="45"/>
      <c r="GT31" s="45" t="s">
        <v>4</v>
      </c>
      <c r="GU31" s="46" t="s">
        <v>5</v>
      </c>
      <c r="GV31" s="46" t="s">
        <v>6</v>
      </c>
      <c r="GW31" s="45" t="s">
        <v>9</v>
      </c>
      <c r="GX31" s="45" t="s">
        <v>9</v>
      </c>
      <c r="GY31" s="45" t="s">
        <v>9</v>
      </c>
      <c r="GZ31" s="45" t="s">
        <v>9</v>
      </c>
      <c r="HA31" s="45" t="s">
        <v>9</v>
      </c>
      <c r="HB31" s="46"/>
      <c r="HC31" s="46"/>
      <c r="HD31" s="45" t="s">
        <v>9</v>
      </c>
      <c r="HE31" s="45" t="s">
        <v>9</v>
      </c>
      <c r="HF31" s="45" t="s">
        <v>9</v>
      </c>
      <c r="HG31" s="45" t="s">
        <v>9</v>
      </c>
      <c r="HH31" s="45" t="s">
        <v>9</v>
      </c>
      <c r="HI31" s="46"/>
      <c r="HJ31" s="46"/>
      <c r="HK31" s="45" t="s">
        <v>9</v>
      </c>
      <c r="HL31" s="45" t="s">
        <v>9</v>
      </c>
      <c r="HM31" s="45" t="s">
        <v>9</v>
      </c>
      <c r="HN31" s="45" t="s">
        <v>9</v>
      </c>
      <c r="HO31" s="45" t="s">
        <v>9</v>
      </c>
      <c r="HP31" s="46"/>
      <c r="HQ31" s="46"/>
      <c r="HR31" s="45" t="s">
        <v>4</v>
      </c>
      <c r="HS31" s="45" t="s">
        <v>5</v>
      </c>
      <c r="HT31" s="45" t="s">
        <v>6</v>
      </c>
      <c r="HU31" s="45"/>
      <c r="HV31" s="45"/>
      <c r="HW31" s="46" t="s">
        <v>4</v>
      </c>
      <c r="HX31" s="46" t="s">
        <v>5</v>
      </c>
      <c r="HY31" s="45" t="s">
        <v>6</v>
      </c>
      <c r="HZ31" s="45"/>
      <c r="IA31" s="45"/>
      <c r="IB31" s="45" t="s">
        <v>4</v>
      </c>
      <c r="IC31" s="45" t="s">
        <v>5</v>
      </c>
      <c r="ID31" s="46" t="s">
        <v>6</v>
      </c>
      <c r="IE31" s="46"/>
      <c r="IF31" s="45" t="s">
        <v>4</v>
      </c>
      <c r="IG31" s="45" t="s">
        <v>4</v>
      </c>
      <c r="IH31" s="45" t="s">
        <v>5</v>
      </c>
      <c r="II31" s="45" t="s">
        <v>6</v>
      </c>
      <c r="IJ31" s="45"/>
      <c r="IK31" s="46"/>
      <c r="IL31" s="46" t="s">
        <v>4</v>
      </c>
      <c r="IM31" s="45" t="s">
        <v>5</v>
      </c>
      <c r="IN31" s="45" t="s">
        <v>6</v>
      </c>
      <c r="IO31" s="45"/>
      <c r="IP31" s="45"/>
      <c r="IQ31" s="45" t="s">
        <v>4</v>
      </c>
      <c r="IR31" s="46" t="s">
        <v>5</v>
      </c>
      <c r="IS31" s="46" t="s">
        <v>6</v>
      </c>
      <c r="IT31" s="45"/>
      <c r="IU31" s="45" t="s">
        <v>24</v>
      </c>
      <c r="IV31" s="45" t="s">
        <v>4</v>
      </c>
      <c r="IW31" s="45" t="s">
        <v>5</v>
      </c>
      <c r="IX31" s="45" t="s">
        <v>6</v>
      </c>
      <c r="IY31" s="46"/>
      <c r="IZ31" s="46"/>
      <c r="JA31" s="45"/>
      <c r="JB31" s="45"/>
      <c r="JC31" s="45"/>
      <c r="JD31" s="45"/>
      <c r="JE31" s="45"/>
      <c r="JF31" s="46"/>
      <c r="JG31" s="46"/>
      <c r="JH31" s="45"/>
      <c r="JI31" s="45"/>
      <c r="JJ31" s="45"/>
      <c r="JK31" s="45"/>
      <c r="JL31" s="45"/>
      <c r="JM31" s="46"/>
      <c r="JN31" s="46"/>
      <c r="JO31" s="45" t="s">
        <v>4</v>
      </c>
      <c r="JP31" s="45" t="s">
        <v>5</v>
      </c>
      <c r="JQ31" s="45" t="s">
        <v>6</v>
      </c>
      <c r="JR31" s="45"/>
      <c r="JS31" s="45"/>
      <c r="JT31" s="46" t="s">
        <v>4</v>
      </c>
      <c r="JU31" s="46" t="s">
        <v>5</v>
      </c>
      <c r="JV31" s="45" t="s">
        <v>6</v>
      </c>
      <c r="JW31" s="45"/>
      <c r="JX31" s="45"/>
      <c r="JY31" s="45" t="s">
        <v>4</v>
      </c>
      <c r="JZ31" s="45" t="s">
        <v>5</v>
      </c>
      <c r="KA31" s="46" t="s">
        <v>6</v>
      </c>
      <c r="KB31" s="46"/>
      <c r="KC31" s="45" t="s">
        <v>24</v>
      </c>
      <c r="KD31" s="45" t="s">
        <v>4</v>
      </c>
      <c r="KE31" s="45" t="s">
        <v>5</v>
      </c>
      <c r="KF31" s="45" t="s">
        <v>6</v>
      </c>
      <c r="KG31" s="45"/>
      <c r="KH31" s="46"/>
      <c r="KI31" s="46" t="s">
        <v>4</v>
      </c>
      <c r="KJ31" s="45" t="s">
        <v>5</v>
      </c>
      <c r="KK31" s="45" t="s">
        <v>6</v>
      </c>
      <c r="KL31" s="45"/>
      <c r="KM31" s="45" t="s">
        <v>24</v>
      </c>
      <c r="KN31" s="45" t="s">
        <v>4</v>
      </c>
      <c r="KO31" s="46" t="s">
        <v>5</v>
      </c>
      <c r="KP31" s="46" t="s">
        <v>6</v>
      </c>
      <c r="KQ31" s="45"/>
      <c r="KR31" s="45" t="s">
        <v>24</v>
      </c>
      <c r="KS31" s="45" t="s">
        <v>4</v>
      </c>
      <c r="KT31" s="45" t="s">
        <v>5</v>
      </c>
      <c r="KU31" s="45" t="s">
        <v>6</v>
      </c>
      <c r="KV31" s="46"/>
      <c r="KW31" s="46"/>
      <c r="KX31" s="45" t="s">
        <v>24</v>
      </c>
      <c r="KY31" s="45"/>
      <c r="KZ31" s="45"/>
      <c r="LA31" s="45"/>
      <c r="LB31" s="45"/>
      <c r="LC31" s="46"/>
      <c r="LD31" s="46"/>
      <c r="LE31" s="45"/>
      <c r="LF31" s="45"/>
      <c r="LG31" s="44"/>
      <c r="LH31" s="45"/>
      <c r="LI31" s="45"/>
      <c r="LJ31" s="46"/>
      <c r="LK31" s="46"/>
      <c r="LL31" s="45" t="s">
        <v>4</v>
      </c>
      <c r="LM31" s="45" t="s">
        <v>5</v>
      </c>
      <c r="LN31" s="45" t="s">
        <v>6</v>
      </c>
      <c r="LO31" s="45"/>
      <c r="LP31" s="45"/>
      <c r="LQ31" s="46" t="s">
        <v>4</v>
      </c>
      <c r="LR31" s="46" t="s">
        <v>5</v>
      </c>
      <c r="LS31" s="45" t="s">
        <v>6</v>
      </c>
      <c r="LT31" s="45"/>
      <c r="LU31" s="45" t="s">
        <v>24</v>
      </c>
      <c r="LV31" s="45" t="s">
        <v>4</v>
      </c>
      <c r="LW31" s="45" t="s">
        <v>5</v>
      </c>
      <c r="LX31" s="46" t="s">
        <v>6</v>
      </c>
      <c r="LY31" s="46"/>
      <c r="LZ31" s="45"/>
      <c r="MA31" s="45" t="s">
        <v>4</v>
      </c>
      <c r="MB31" s="45" t="s">
        <v>5</v>
      </c>
      <c r="MC31" s="45" t="s">
        <v>6</v>
      </c>
      <c r="MD31" s="45" t="s">
        <v>24</v>
      </c>
      <c r="ME31" s="46"/>
      <c r="MF31" s="46" t="s">
        <v>4</v>
      </c>
      <c r="MG31" s="45" t="s">
        <v>5</v>
      </c>
      <c r="MH31" s="45" t="s">
        <v>6</v>
      </c>
      <c r="MI31" s="45"/>
      <c r="MJ31" s="45" t="s">
        <v>24</v>
      </c>
      <c r="MK31" s="45" t="s">
        <v>4</v>
      </c>
      <c r="ML31" s="46" t="s">
        <v>5</v>
      </c>
      <c r="MM31" s="46" t="s">
        <v>6</v>
      </c>
      <c r="MN31" s="45"/>
      <c r="MO31" s="45" t="s">
        <v>24</v>
      </c>
      <c r="MP31" s="45" t="s">
        <v>4</v>
      </c>
      <c r="MQ31" s="45" t="s">
        <v>5</v>
      </c>
      <c r="MR31" s="45" t="s">
        <v>6</v>
      </c>
      <c r="MS31" s="46"/>
      <c r="MT31" s="46"/>
      <c r="MU31" s="45"/>
      <c r="MV31" s="45"/>
      <c r="MW31" s="45"/>
      <c r="MX31" s="45"/>
      <c r="MY31" s="44"/>
      <c r="MZ31" s="46"/>
      <c r="NA31" s="46"/>
      <c r="NB31" s="45" t="s">
        <v>49</v>
      </c>
      <c r="NC31" s="45" t="s">
        <v>49</v>
      </c>
      <c r="ND31" s="45" t="s">
        <v>49</v>
      </c>
      <c r="NE31" s="45"/>
      <c r="NK31" s="65">
        <f>COUNTIFS(E31:NE31, "j",E2:NE2, $G$2)</f>
        <v>7</v>
      </c>
      <c r="NL31" s="65"/>
      <c r="NM31" s="65">
        <f>COUNTIFS(E31:NE31, "n",E2:NE2, $G$2)</f>
        <v>8</v>
      </c>
      <c r="NN31" s="65"/>
      <c r="NO31" s="65">
        <f>COUNTIFS(E31:NE31, "JS",E2:NE2, $G$2)</f>
        <v>0</v>
      </c>
      <c r="NP31" s="65"/>
      <c r="NQ31" s="65">
        <f t="shared" si="0"/>
        <v>0</v>
      </c>
      <c r="NR31" s="65"/>
      <c r="NS31" s="52"/>
      <c r="NT31" s="52"/>
      <c r="NU31" s="52"/>
      <c r="NV31" s="52"/>
      <c r="NW31" s="52"/>
      <c r="NX31" s="52"/>
      <c r="NY31" s="52"/>
      <c r="NZ31" s="52"/>
      <c r="OA31" s="52"/>
      <c r="OB31" s="52"/>
      <c r="OC31" s="52"/>
      <c r="OD31" s="52"/>
      <c r="OE31" s="52"/>
      <c r="OF31" s="52"/>
      <c r="OG31" s="52"/>
      <c r="OH31" s="52"/>
      <c r="OI31" s="52"/>
      <c r="OJ31" s="52"/>
      <c r="OK31" s="52"/>
    </row>
    <row r="32" spans="3:402" ht="16.5" thickBot="1" x14ac:dyDescent="0.3">
      <c r="C32" s="18" t="s">
        <v>150</v>
      </c>
      <c r="D32">
        <f>BILAN!L37</f>
        <v>1</v>
      </c>
      <c r="E32" s="44"/>
      <c r="F32" s="45" t="s">
        <v>4</v>
      </c>
      <c r="G32" s="46" t="s">
        <v>5</v>
      </c>
      <c r="H32" s="46" t="s">
        <v>6</v>
      </c>
      <c r="I32" s="45"/>
      <c r="J32" s="45" t="s">
        <v>44</v>
      </c>
      <c r="K32" s="45" t="s">
        <v>4</v>
      </c>
      <c r="L32" s="45" t="s">
        <v>5</v>
      </c>
      <c r="M32" s="45" t="s">
        <v>21</v>
      </c>
      <c r="N32" s="46"/>
      <c r="O32" s="46"/>
      <c r="P32" s="45" t="s">
        <v>52</v>
      </c>
      <c r="Q32" s="45" t="s">
        <v>52</v>
      </c>
      <c r="R32" s="45" t="s">
        <v>52</v>
      </c>
      <c r="S32" s="45" t="s">
        <v>52</v>
      </c>
      <c r="T32" s="45" t="s">
        <v>52</v>
      </c>
      <c r="U32" s="46"/>
      <c r="V32" s="46"/>
      <c r="W32" s="45" t="s">
        <v>52</v>
      </c>
      <c r="X32" s="45" t="s">
        <v>52</v>
      </c>
      <c r="Y32" s="45" t="s">
        <v>52</v>
      </c>
      <c r="Z32" s="45" t="s">
        <v>52</v>
      </c>
      <c r="AA32" s="45" t="s">
        <v>52</v>
      </c>
      <c r="AB32" s="46"/>
      <c r="AC32" s="46"/>
      <c r="AD32" s="45" t="s">
        <v>4</v>
      </c>
      <c r="AE32" s="45" t="s">
        <v>5</v>
      </c>
      <c r="AF32" s="45" t="s">
        <v>6</v>
      </c>
      <c r="AG32" s="45"/>
      <c r="AH32" s="45"/>
      <c r="AI32" s="46" t="s">
        <v>4</v>
      </c>
      <c r="AJ32" s="46" t="s">
        <v>5</v>
      </c>
      <c r="AK32" s="45" t="s">
        <v>6</v>
      </c>
      <c r="AL32" s="45"/>
      <c r="AM32" s="45" t="s">
        <v>24</v>
      </c>
      <c r="AN32" s="45" t="s">
        <v>4</v>
      </c>
      <c r="AO32" s="45" t="s">
        <v>5</v>
      </c>
      <c r="AP32" s="46" t="s">
        <v>6</v>
      </c>
      <c r="AQ32" s="46"/>
      <c r="AR32" s="45"/>
      <c r="AS32" s="45" t="s">
        <v>4</v>
      </c>
      <c r="AT32" s="45" t="s">
        <v>5</v>
      </c>
      <c r="AU32" s="45" t="s">
        <v>6</v>
      </c>
      <c r="AV32" s="45"/>
      <c r="AW32" s="46"/>
      <c r="AX32" s="46" t="s">
        <v>4</v>
      </c>
      <c r="AY32" s="45" t="s">
        <v>5</v>
      </c>
      <c r="AZ32" s="45" t="s">
        <v>6</v>
      </c>
      <c r="BA32" s="45"/>
      <c r="BB32" s="45" t="s">
        <v>24</v>
      </c>
      <c r="BC32" s="45" t="s">
        <v>4</v>
      </c>
      <c r="BD32" s="46" t="s">
        <v>5</v>
      </c>
      <c r="BE32" s="46" t="s">
        <v>6</v>
      </c>
      <c r="BF32" s="45"/>
      <c r="BG32" s="45"/>
      <c r="BH32" s="45" t="s">
        <v>4</v>
      </c>
      <c r="BI32" s="45" t="s">
        <v>5</v>
      </c>
      <c r="BJ32" s="45" t="s">
        <v>6</v>
      </c>
      <c r="BK32" s="46"/>
      <c r="BL32" s="46"/>
      <c r="BM32" s="45"/>
      <c r="BN32" s="45"/>
      <c r="BO32" s="45"/>
      <c r="BP32" s="45"/>
      <c r="BQ32" s="45"/>
      <c r="BR32" s="46"/>
      <c r="BS32" s="46"/>
      <c r="BT32" s="45"/>
      <c r="BU32" s="45"/>
      <c r="BV32" s="45"/>
      <c r="BW32" s="45"/>
      <c r="BX32" s="45"/>
      <c r="BY32" s="46"/>
      <c r="BZ32" s="46"/>
      <c r="CA32" s="45" t="s">
        <v>4</v>
      </c>
      <c r="CB32" s="45" t="s">
        <v>5</v>
      </c>
      <c r="CC32" s="45" t="s">
        <v>6</v>
      </c>
      <c r="CD32" s="45"/>
      <c r="CE32" s="45"/>
      <c r="CF32" s="46" t="s">
        <v>4</v>
      </c>
      <c r="CG32" s="46" t="s">
        <v>5</v>
      </c>
      <c r="CH32" s="45" t="s">
        <v>6</v>
      </c>
      <c r="CI32" s="45"/>
      <c r="CJ32" s="45" t="s">
        <v>24</v>
      </c>
      <c r="CK32" s="45" t="s">
        <v>4</v>
      </c>
      <c r="CL32" s="45" t="s">
        <v>5</v>
      </c>
      <c r="CM32" s="46" t="s">
        <v>6</v>
      </c>
      <c r="CN32" s="46"/>
      <c r="CO32" s="45"/>
      <c r="CP32" s="45" t="s">
        <v>4</v>
      </c>
      <c r="CQ32" s="45" t="s">
        <v>5</v>
      </c>
      <c r="CR32" s="45" t="s">
        <v>6</v>
      </c>
      <c r="CS32" s="45"/>
      <c r="CT32" s="46"/>
      <c r="CU32" s="46" t="s">
        <v>4</v>
      </c>
      <c r="CV32" s="44" t="s">
        <v>5</v>
      </c>
      <c r="CW32" s="45" t="s">
        <v>6</v>
      </c>
      <c r="CX32" s="45"/>
      <c r="CY32" s="45" t="s">
        <v>24</v>
      </c>
      <c r="CZ32" s="45" t="s">
        <v>4</v>
      </c>
      <c r="DA32" s="46" t="s">
        <v>5</v>
      </c>
      <c r="DB32" s="46" t="s">
        <v>6</v>
      </c>
      <c r="DC32" s="45"/>
      <c r="DD32" s="45" t="s">
        <v>44</v>
      </c>
      <c r="DE32" s="45" t="s">
        <v>4</v>
      </c>
      <c r="DF32" s="45" t="s">
        <v>5</v>
      </c>
      <c r="DG32" s="45" t="s">
        <v>6</v>
      </c>
      <c r="DH32" s="46"/>
      <c r="DI32" s="46"/>
      <c r="DJ32" s="45"/>
      <c r="DK32" s="45"/>
      <c r="DL32" s="45"/>
      <c r="DM32" s="45"/>
      <c r="DN32" s="45"/>
      <c r="DO32" s="46"/>
      <c r="DP32" s="46"/>
      <c r="DQ32" s="45"/>
      <c r="DR32" s="45"/>
      <c r="DS32" s="45"/>
      <c r="DT32" s="45"/>
      <c r="DU32" s="44"/>
      <c r="DV32" s="46"/>
      <c r="DW32" s="46"/>
      <c r="DX32" s="45" t="s">
        <v>4</v>
      </c>
      <c r="DY32" s="45" t="s">
        <v>5</v>
      </c>
      <c r="DZ32" s="45" t="s">
        <v>6</v>
      </c>
      <c r="EA32" s="45"/>
      <c r="EB32" s="44"/>
      <c r="EC32" s="46" t="s">
        <v>4</v>
      </c>
      <c r="ED32" s="46" t="s">
        <v>5</v>
      </c>
      <c r="EE32" s="45" t="s">
        <v>6</v>
      </c>
      <c r="EF32" s="45"/>
      <c r="EG32" s="45" t="s">
        <v>24</v>
      </c>
      <c r="EH32" s="44" t="s">
        <v>4</v>
      </c>
      <c r="EI32" s="45" t="s">
        <v>5</v>
      </c>
      <c r="EJ32" s="46" t="s">
        <v>6</v>
      </c>
      <c r="EK32" s="46"/>
      <c r="EL32" s="45" t="s">
        <v>44</v>
      </c>
      <c r="EM32" s="45" t="s">
        <v>4</v>
      </c>
      <c r="EN32" s="45" t="s">
        <v>5</v>
      </c>
      <c r="EO32" s="45" t="s">
        <v>6</v>
      </c>
      <c r="EP32" s="45"/>
      <c r="EQ32" s="46"/>
      <c r="ER32" s="46" t="s">
        <v>4</v>
      </c>
      <c r="ES32" s="44" t="s">
        <v>5</v>
      </c>
      <c r="ET32" s="45" t="s">
        <v>6</v>
      </c>
      <c r="EU32" s="45"/>
      <c r="EV32" s="45"/>
      <c r="EW32" s="45" t="s">
        <v>4</v>
      </c>
      <c r="EX32" s="46" t="s">
        <v>5</v>
      </c>
      <c r="EY32" s="46" t="s">
        <v>6</v>
      </c>
      <c r="EZ32" s="45"/>
      <c r="FA32" s="45" t="s">
        <v>44</v>
      </c>
      <c r="FB32" s="45" t="s">
        <v>4</v>
      </c>
      <c r="FC32" s="45" t="s">
        <v>5</v>
      </c>
      <c r="FD32" s="45" t="s">
        <v>6</v>
      </c>
      <c r="FE32" s="46"/>
      <c r="FF32" s="46"/>
      <c r="FG32" s="45"/>
      <c r="FH32" s="45"/>
      <c r="FI32" s="45"/>
      <c r="FJ32" s="45"/>
      <c r="FK32" s="45"/>
      <c r="FL32" s="46"/>
      <c r="FM32" s="46"/>
      <c r="FN32" s="45"/>
      <c r="FO32" s="45"/>
      <c r="FP32" s="45"/>
      <c r="FQ32" s="45"/>
      <c r="FR32" s="45"/>
      <c r="FS32" s="46"/>
      <c r="FT32" s="46"/>
      <c r="FU32" s="45" t="s">
        <v>4</v>
      </c>
      <c r="FV32" s="45" t="s">
        <v>5</v>
      </c>
      <c r="FW32" s="45" t="s">
        <v>6</v>
      </c>
      <c r="FX32" s="45"/>
      <c r="FY32" s="45"/>
      <c r="FZ32" s="46" t="s">
        <v>4</v>
      </c>
      <c r="GA32" s="46" t="s">
        <v>5</v>
      </c>
      <c r="GB32" s="45" t="s">
        <v>6</v>
      </c>
      <c r="GC32" s="45"/>
      <c r="GD32" s="45" t="s">
        <v>4</v>
      </c>
      <c r="GE32" s="45" t="s">
        <v>4</v>
      </c>
      <c r="GF32" s="45" t="s">
        <v>5</v>
      </c>
      <c r="GG32" s="46" t="s">
        <v>6</v>
      </c>
      <c r="GH32" s="46"/>
      <c r="GI32" s="45"/>
      <c r="GJ32" s="45" t="s">
        <v>4</v>
      </c>
      <c r="GK32" s="45" t="s">
        <v>5</v>
      </c>
      <c r="GL32" s="45" t="s">
        <v>5</v>
      </c>
      <c r="GM32" s="45"/>
      <c r="GN32" s="46"/>
      <c r="GO32" s="46" t="s">
        <v>4</v>
      </c>
      <c r="GP32" s="45" t="s">
        <v>5</v>
      </c>
      <c r="GQ32" s="44" t="s">
        <v>6</v>
      </c>
      <c r="GR32" s="45"/>
      <c r="GS32" s="45"/>
      <c r="GT32" s="45" t="s">
        <v>4</v>
      </c>
      <c r="GU32" s="46" t="s">
        <v>5</v>
      </c>
      <c r="GV32" s="46" t="s">
        <v>6</v>
      </c>
      <c r="GW32" s="45" t="s">
        <v>9</v>
      </c>
      <c r="GX32" s="45" t="s">
        <v>9</v>
      </c>
      <c r="GY32" s="45" t="s">
        <v>9</v>
      </c>
      <c r="GZ32" s="45" t="s">
        <v>9</v>
      </c>
      <c r="HA32" s="45" t="s">
        <v>9</v>
      </c>
      <c r="HB32" s="46"/>
      <c r="HC32" s="46"/>
      <c r="HD32" s="45" t="s">
        <v>9</v>
      </c>
      <c r="HE32" s="45" t="s">
        <v>9</v>
      </c>
      <c r="HF32" s="45" t="s">
        <v>9</v>
      </c>
      <c r="HG32" s="45" t="s">
        <v>9</v>
      </c>
      <c r="HH32" s="45" t="s">
        <v>9</v>
      </c>
      <c r="HI32" s="46"/>
      <c r="HJ32" s="46"/>
      <c r="HK32" s="45" t="s">
        <v>9</v>
      </c>
      <c r="HL32" s="45" t="s">
        <v>9</v>
      </c>
      <c r="HM32" s="45" t="s">
        <v>9</v>
      </c>
      <c r="HN32" s="45" t="s">
        <v>9</v>
      </c>
      <c r="HO32" s="45" t="s">
        <v>9</v>
      </c>
      <c r="HP32" s="46"/>
      <c r="HQ32" s="46"/>
      <c r="HR32" s="45" t="s">
        <v>4</v>
      </c>
      <c r="HS32" s="45" t="s">
        <v>5</v>
      </c>
      <c r="HT32" s="45" t="s">
        <v>6</v>
      </c>
      <c r="HU32" s="45"/>
      <c r="HV32" s="45"/>
      <c r="HW32" s="46" t="s">
        <v>4</v>
      </c>
      <c r="HX32" s="46" t="s">
        <v>5</v>
      </c>
      <c r="HY32" s="45" t="s">
        <v>6</v>
      </c>
      <c r="HZ32" s="45"/>
      <c r="IA32" s="45"/>
      <c r="IB32" s="45" t="s">
        <v>4</v>
      </c>
      <c r="IC32" s="45" t="s">
        <v>5</v>
      </c>
      <c r="ID32" s="46" t="s">
        <v>6</v>
      </c>
      <c r="IE32" s="46"/>
      <c r="IF32" s="45" t="s">
        <v>4</v>
      </c>
      <c r="IG32" s="45" t="s">
        <v>4</v>
      </c>
      <c r="IH32" s="45" t="s">
        <v>5</v>
      </c>
      <c r="II32" s="45" t="s">
        <v>6</v>
      </c>
      <c r="IJ32" s="45"/>
      <c r="IK32" s="46"/>
      <c r="IL32" s="46" t="s">
        <v>4</v>
      </c>
      <c r="IM32" s="45" t="s">
        <v>5</v>
      </c>
      <c r="IN32" s="45" t="s">
        <v>6</v>
      </c>
      <c r="IO32" s="45"/>
      <c r="IP32" s="45"/>
      <c r="IQ32" s="45" t="s">
        <v>4</v>
      </c>
      <c r="IR32" s="46" t="s">
        <v>5</v>
      </c>
      <c r="IS32" s="46" t="s">
        <v>6</v>
      </c>
      <c r="IT32" s="45"/>
      <c r="IU32" s="45" t="s">
        <v>24</v>
      </c>
      <c r="IV32" s="45" t="s">
        <v>4</v>
      </c>
      <c r="IW32" s="45" t="s">
        <v>5</v>
      </c>
      <c r="IX32" s="45" t="s">
        <v>6</v>
      </c>
      <c r="IY32" s="46"/>
      <c r="IZ32" s="46"/>
      <c r="JA32" s="45"/>
      <c r="JB32" s="45"/>
      <c r="JC32" s="45"/>
      <c r="JD32" s="45"/>
      <c r="JE32" s="45"/>
      <c r="JF32" s="46"/>
      <c r="JG32" s="46" t="s">
        <v>47</v>
      </c>
      <c r="JH32" s="45"/>
      <c r="JI32" s="45"/>
      <c r="JJ32" s="45"/>
      <c r="JK32" s="45"/>
      <c r="JL32" s="45"/>
      <c r="JM32" s="46"/>
      <c r="JN32" s="46"/>
      <c r="JO32" s="45" t="s">
        <v>4</v>
      </c>
      <c r="JP32" s="45" t="s">
        <v>5</v>
      </c>
      <c r="JQ32" s="45" t="s">
        <v>6</v>
      </c>
      <c r="JR32" s="45"/>
      <c r="JS32" s="45"/>
      <c r="JT32" s="46" t="s">
        <v>4</v>
      </c>
      <c r="JU32" s="46" t="s">
        <v>5</v>
      </c>
      <c r="JV32" s="45" t="s">
        <v>6</v>
      </c>
      <c r="JW32" s="45"/>
      <c r="JX32" s="45"/>
      <c r="JY32" s="45" t="s">
        <v>4</v>
      </c>
      <c r="JZ32" s="45" t="s">
        <v>5</v>
      </c>
      <c r="KA32" s="46" t="s">
        <v>6</v>
      </c>
      <c r="KB32" s="46"/>
      <c r="KC32" s="45" t="s">
        <v>24</v>
      </c>
      <c r="KD32" s="45" t="s">
        <v>4</v>
      </c>
      <c r="KE32" s="45" t="s">
        <v>5</v>
      </c>
      <c r="KF32" s="45" t="s">
        <v>6</v>
      </c>
      <c r="KG32" s="45"/>
      <c r="KH32" s="46"/>
      <c r="KI32" s="46" t="s">
        <v>4</v>
      </c>
      <c r="KJ32" s="45" t="s">
        <v>5</v>
      </c>
      <c r="KK32" s="45" t="s">
        <v>6</v>
      </c>
      <c r="KL32" s="45"/>
      <c r="KM32" s="45" t="s">
        <v>24</v>
      </c>
      <c r="KN32" s="45" t="s">
        <v>4</v>
      </c>
      <c r="KO32" s="46" t="s">
        <v>5</v>
      </c>
      <c r="KP32" s="46" t="s">
        <v>6</v>
      </c>
      <c r="KQ32" s="45"/>
      <c r="KR32" s="45" t="s">
        <v>24</v>
      </c>
      <c r="KS32" s="45" t="s">
        <v>4</v>
      </c>
      <c r="KT32" s="45" t="s">
        <v>5</v>
      </c>
      <c r="KU32" s="45" t="s">
        <v>6</v>
      </c>
      <c r="KV32" s="46"/>
      <c r="KW32" s="46"/>
      <c r="KX32" s="45" t="s">
        <v>24</v>
      </c>
      <c r="KY32" s="45"/>
      <c r="KZ32" s="45"/>
      <c r="LA32" s="45"/>
      <c r="LB32" s="45"/>
      <c r="LC32" s="46"/>
      <c r="LD32" s="46"/>
      <c r="LE32" s="45"/>
      <c r="LF32" s="45"/>
      <c r="LG32" s="44"/>
      <c r="LH32" s="45"/>
      <c r="LI32" s="45"/>
      <c r="LJ32" s="46"/>
      <c r="LK32" s="46"/>
      <c r="LL32" s="45" t="s">
        <v>4</v>
      </c>
      <c r="LM32" s="45" t="s">
        <v>5</v>
      </c>
      <c r="LN32" s="45" t="s">
        <v>6</v>
      </c>
      <c r="LO32" s="45"/>
      <c r="LP32" s="45"/>
      <c r="LQ32" s="46" t="s">
        <v>4</v>
      </c>
      <c r="LR32" s="46" t="s">
        <v>5</v>
      </c>
      <c r="LS32" s="45" t="s">
        <v>6</v>
      </c>
      <c r="LT32" s="45"/>
      <c r="LU32" s="45" t="s">
        <v>24</v>
      </c>
      <c r="LV32" s="45" t="s">
        <v>4</v>
      </c>
      <c r="LW32" s="45" t="s">
        <v>5</v>
      </c>
      <c r="LX32" s="46" t="s">
        <v>6</v>
      </c>
      <c r="LY32" s="46"/>
      <c r="LZ32" s="45"/>
      <c r="MA32" s="45" t="s">
        <v>4</v>
      </c>
      <c r="MB32" s="45" t="s">
        <v>5</v>
      </c>
      <c r="MC32" s="45" t="s">
        <v>6</v>
      </c>
      <c r="MD32" s="45" t="s">
        <v>24</v>
      </c>
      <c r="ME32" s="46"/>
      <c r="MF32" s="46" t="s">
        <v>4</v>
      </c>
      <c r="MG32" s="45" t="s">
        <v>5</v>
      </c>
      <c r="MH32" s="45" t="s">
        <v>6</v>
      </c>
      <c r="MI32" s="45"/>
      <c r="MJ32" s="45" t="s">
        <v>24</v>
      </c>
      <c r="MK32" s="45" t="s">
        <v>4</v>
      </c>
      <c r="ML32" s="46" t="s">
        <v>5</v>
      </c>
      <c r="MM32" s="46" t="s">
        <v>6</v>
      </c>
      <c r="MN32" s="45"/>
      <c r="MO32" s="45"/>
      <c r="MP32" s="45" t="s">
        <v>4</v>
      </c>
      <c r="MQ32" s="45" t="s">
        <v>5</v>
      </c>
      <c r="MR32" s="45" t="s">
        <v>6</v>
      </c>
      <c r="MS32" s="46"/>
      <c r="MT32" s="46"/>
      <c r="MU32" s="45" t="s">
        <v>24</v>
      </c>
      <c r="MV32" s="45"/>
      <c r="MW32" s="45"/>
      <c r="MX32" s="45"/>
      <c r="MY32" s="44"/>
      <c r="MZ32" s="46"/>
      <c r="NA32" s="46"/>
      <c r="NB32" s="45" t="s">
        <v>49</v>
      </c>
      <c r="NC32" s="45" t="s">
        <v>49</v>
      </c>
      <c r="ND32" s="45"/>
      <c r="NE32" s="45"/>
      <c r="NK32" s="65">
        <f>COUNTIFS(E32:NE32, "j",E2:NE2, $G$2)</f>
        <v>7</v>
      </c>
      <c r="NL32" s="65"/>
      <c r="NM32" s="65">
        <f>COUNTIFS(E32:NE32, "n",E2:NE2, $G$2)</f>
        <v>8</v>
      </c>
      <c r="NN32" s="65"/>
      <c r="NO32" s="65">
        <f>COUNTIFS(E32:NE32, "JS",E2:NE2, $G$2)</f>
        <v>0</v>
      </c>
      <c r="NP32" s="65"/>
      <c r="NQ32" s="65">
        <f>COUNTIFS(E32:NE32, "NS",E2:NE2, $G$2)</f>
        <v>0</v>
      </c>
      <c r="NR32" s="65"/>
    </row>
    <row r="33" spans="2:377" ht="16.5" thickBot="1" x14ac:dyDescent="0.3">
      <c r="B33" s="109" t="s">
        <v>54</v>
      </c>
      <c r="C33" s="110"/>
      <c r="D33" s="16"/>
      <c r="E33" s="50"/>
      <c r="F33" s="50"/>
      <c r="G33" s="51"/>
      <c r="H33" s="51"/>
      <c r="I33" s="50"/>
      <c r="J33" s="50"/>
      <c r="K33" s="50"/>
      <c r="L33" s="50"/>
      <c r="M33" s="50"/>
      <c r="N33" s="51"/>
      <c r="O33" s="51"/>
      <c r="P33" s="50"/>
      <c r="Q33" s="50"/>
      <c r="R33" s="50"/>
      <c r="S33" s="50"/>
      <c r="T33" s="50"/>
      <c r="U33" s="51"/>
      <c r="V33" s="51"/>
      <c r="W33" s="50"/>
      <c r="X33" s="50"/>
      <c r="Y33" s="50"/>
      <c r="Z33" s="50"/>
      <c r="AA33" s="50"/>
      <c r="AB33" s="51"/>
      <c r="AC33" s="51"/>
      <c r="AD33" s="50"/>
      <c r="AE33" s="50"/>
      <c r="AF33" s="50"/>
      <c r="AG33" s="50"/>
      <c r="AH33" s="50"/>
      <c r="AI33" s="51"/>
      <c r="AJ33" s="51"/>
      <c r="AK33" s="50"/>
      <c r="AL33" s="50"/>
      <c r="AM33" s="50"/>
      <c r="AN33" s="50"/>
      <c r="AO33" s="50"/>
      <c r="AP33" s="51"/>
      <c r="AQ33" s="51"/>
      <c r="AR33" s="50"/>
      <c r="AS33" s="50"/>
      <c r="AT33" s="50"/>
      <c r="AU33" s="50"/>
      <c r="AV33" s="50"/>
      <c r="AW33" s="51"/>
      <c r="AX33" s="51"/>
      <c r="AY33" s="50"/>
      <c r="AZ33" s="50"/>
      <c r="BA33" s="50"/>
      <c r="BB33" s="50"/>
      <c r="BC33" s="50"/>
      <c r="BD33" s="51"/>
      <c r="BE33" s="51"/>
      <c r="BF33" s="50"/>
      <c r="BG33" s="50"/>
      <c r="BH33" s="50"/>
      <c r="BI33" s="50"/>
      <c r="BJ33" s="50"/>
      <c r="BK33" s="51"/>
      <c r="BL33" s="51"/>
      <c r="BM33" s="50"/>
      <c r="BN33" s="50"/>
      <c r="BO33" s="50"/>
      <c r="BP33" s="50"/>
      <c r="BQ33" s="50"/>
      <c r="BR33" s="51"/>
      <c r="BS33" s="51"/>
      <c r="BT33" s="50"/>
      <c r="BU33" s="50"/>
      <c r="BV33" s="50"/>
      <c r="BW33" s="50"/>
      <c r="BX33" s="50"/>
      <c r="BY33" s="51"/>
      <c r="BZ33" s="51"/>
      <c r="CA33" s="50"/>
      <c r="CB33" s="50"/>
      <c r="CC33" s="50"/>
      <c r="CD33" s="50"/>
      <c r="CE33" s="50"/>
      <c r="CF33" s="51"/>
      <c r="CG33" s="51"/>
      <c r="CH33" s="50"/>
      <c r="CI33" s="50"/>
      <c r="CJ33" s="50"/>
      <c r="CK33" s="50"/>
      <c r="CL33" s="50"/>
      <c r="CM33" s="51"/>
      <c r="CN33" s="51"/>
      <c r="CO33" s="50"/>
      <c r="CP33" s="50"/>
      <c r="CQ33" s="50"/>
      <c r="CR33" s="50"/>
      <c r="CS33" s="50"/>
      <c r="CT33" s="51"/>
      <c r="CU33" s="51"/>
      <c r="CV33" s="50"/>
      <c r="CW33" s="50"/>
      <c r="CX33" s="50"/>
      <c r="CY33" s="50"/>
      <c r="CZ33" s="50"/>
      <c r="DA33" s="51"/>
      <c r="DB33" s="51"/>
      <c r="DC33" s="50"/>
      <c r="DD33" s="50"/>
      <c r="DE33" s="50"/>
      <c r="DF33" s="50"/>
      <c r="DG33" s="50"/>
      <c r="DH33" s="51"/>
      <c r="DI33" s="51"/>
      <c r="DJ33" s="50"/>
      <c r="DK33" s="50"/>
      <c r="DL33" s="50"/>
      <c r="DM33" s="50"/>
      <c r="DN33" s="50"/>
      <c r="DO33" s="51"/>
      <c r="DP33" s="51"/>
      <c r="DQ33" s="50"/>
      <c r="DR33" s="50"/>
      <c r="DS33" s="50"/>
      <c r="DT33" s="50"/>
      <c r="DU33" s="50"/>
      <c r="DV33" s="51"/>
      <c r="DW33" s="51"/>
      <c r="DX33" s="50"/>
      <c r="DY33" s="50"/>
      <c r="DZ33" s="50"/>
      <c r="EA33" s="50"/>
      <c r="EB33" s="50"/>
      <c r="EC33" s="51"/>
      <c r="ED33" s="51"/>
      <c r="EE33" s="50"/>
      <c r="EF33" s="50"/>
      <c r="EG33" s="50"/>
      <c r="EH33" s="50"/>
      <c r="EI33" s="50"/>
      <c r="EJ33" s="51"/>
      <c r="EK33" s="51"/>
      <c r="EL33" s="50"/>
      <c r="EM33" s="50"/>
      <c r="EN33" s="50"/>
      <c r="EO33" s="50"/>
      <c r="EP33" s="50"/>
      <c r="EQ33" s="51"/>
      <c r="ER33" s="51"/>
      <c r="ES33" s="50"/>
      <c r="ET33" s="50"/>
      <c r="EU33" s="50"/>
      <c r="EV33" s="50"/>
      <c r="EW33" s="50"/>
      <c r="EX33" s="51"/>
      <c r="EY33" s="51"/>
      <c r="EZ33" s="50"/>
      <c r="FA33" s="50"/>
      <c r="FB33" s="50"/>
      <c r="FC33" s="50"/>
      <c r="FD33" s="50"/>
      <c r="FE33" s="51"/>
      <c r="FF33" s="51"/>
      <c r="FG33" s="50"/>
      <c r="FH33" s="50"/>
      <c r="FI33" s="50"/>
      <c r="FJ33" s="50"/>
      <c r="FK33" s="50"/>
      <c r="FL33" s="51"/>
      <c r="FM33" s="51"/>
      <c r="FN33" s="50"/>
      <c r="FO33" s="50"/>
      <c r="FP33" s="50"/>
      <c r="FQ33" s="50"/>
      <c r="FR33" s="50"/>
      <c r="FS33" s="51"/>
      <c r="FT33" s="51"/>
      <c r="FU33" s="50"/>
      <c r="FV33" s="50"/>
      <c r="FW33" s="50"/>
      <c r="FX33" s="50"/>
      <c r="FY33" s="50"/>
      <c r="FZ33" s="51"/>
      <c r="GA33" s="51"/>
      <c r="GB33" s="50"/>
      <c r="GC33" s="50"/>
      <c r="GD33" s="50"/>
      <c r="GE33" s="50"/>
      <c r="GF33" s="50"/>
      <c r="GG33" s="51"/>
      <c r="GH33" s="51"/>
      <c r="GI33" s="50"/>
      <c r="GJ33" s="50"/>
      <c r="GK33" s="50"/>
      <c r="GL33" s="50"/>
      <c r="GM33" s="50"/>
      <c r="GN33" s="51"/>
      <c r="GO33" s="51"/>
      <c r="GP33" s="50"/>
      <c r="GQ33" s="50"/>
      <c r="GR33" s="50"/>
      <c r="GS33" s="50"/>
      <c r="GT33" s="50"/>
      <c r="GU33" s="51"/>
      <c r="GV33" s="51"/>
      <c r="GW33" s="50"/>
      <c r="GX33" s="50"/>
      <c r="GY33" s="50"/>
      <c r="GZ33" s="50"/>
      <c r="HA33" s="50"/>
      <c r="HB33" s="51"/>
      <c r="HC33" s="51"/>
      <c r="HD33" s="50"/>
      <c r="HE33" s="50"/>
      <c r="HF33" s="50"/>
      <c r="HG33" s="50"/>
      <c r="HH33" s="50"/>
      <c r="HI33" s="51"/>
      <c r="HJ33" s="51"/>
      <c r="HK33" s="50"/>
      <c r="HL33" s="50"/>
      <c r="HM33" s="50"/>
      <c r="HN33" s="50"/>
      <c r="HO33" s="50"/>
      <c r="HP33" s="51"/>
      <c r="HQ33" s="51"/>
      <c r="HR33" s="50"/>
      <c r="HS33" s="50"/>
      <c r="HT33" s="50"/>
      <c r="HU33" s="50"/>
      <c r="HV33" s="50"/>
      <c r="HW33" s="51"/>
      <c r="HX33" s="51"/>
      <c r="HY33" s="50"/>
      <c r="HZ33" s="50"/>
      <c r="IA33" s="50"/>
      <c r="IB33" s="50"/>
      <c r="IC33" s="50"/>
      <c r="ID33" s="51"/>
      <c r="IE33" s="51"/>
      <c r="IF33" s="50"/>
      <c r="IG33" s="50"/>
      <c r="IH33" s="50"/>
      <c r="II33" s="50"/>
      <c r="IJ33" s="50"/>
      <c r="IK33" s="51"/>
      <c r="IL33" s="51"/>
      <c r="IM33" s="50"/>
      <c r="IN33" s="50"/>
      <c r="IO33" s="50"/>
      <c r="IP33" s="50"/>
      <c r="IQ33" s="50"/>
      <c r="IR33" s="51"/>
      <c r="IS33" s="51"/>
      <c r="IT33" s="50"/>
      <c r="IU33" s="50"/>
      <c r="IV33" s="50"/>
      <c r="IW33" s="50"/>
      <c r="IX33" s="50"/>
      <c r="IY33" s="51"/>
      <c r="IZ33" s="51"/>
      <c r="JA33" s="50"/>
      <c r="JB33" s="50"/>
      <c r="JC33" s="50"/>
      <c r="JD33" s="50"/>
      <c r="JE33" s="50"/>
      <c r="JF33" s="51"/>
      <c r="JG33" s="51"/>
      <c r="JH33" s="50"/>
      <c r="JI33" s="50"/>
      <c r="JJ33" s="50"/>
      <c r="JK33" s="50"/>
      <c r="JL33" s="50"/>
      <c r="JM33" s="51"/>
      <c r="JN33" s="51"/>
      <c r="JO33" s="50"/>
      <c r="JP33" s="50"/>
      <c r="JQ33" s="50"/>
      <c r="JR33" s="50"/>
      <c r="JS33" s="50"/>
      <c r="JT33" s="51"/>
      <c r="JU33" s="51"/>
      <c r="JV33" s="50"/>
      <c r="JW33" s="50"/>
      <c r="JX33" s="50"/>
      <c r="JY33" s="50"/>
      <c r="JZ33" s="50"/>
      <c r="KA33" s="51"/>
      <c r="KB33" s="51"/>
      <c r="KC33" s="50"/>
      <c r="KD33" s="50"/>
      <c r="KE33" s="50"/>
      <c r="KF33" s="50"/>
      <c r="KG33" s="50"/>
      <c r="KH33" s="51"/>
      <c r="KI33" s="51"/>
      <c r="KJ33" s="50"/>
      <c r="KK33" s="50"/>
      <c r="KL33" s="50"/>
      <c r="KM33" s="50"/>
      <c r="KN33" s="50"/>
      <c r="KO33" s="51"/>
      <c r="KP33" s="51"/>
      <c r="KQ33" s="50"/>
      <c r="KR33" s="50"/>
      <c r="KS33" s="50"/>
      <c r="KT33" s="50"/>
      <c r="KU33" s="50"/>
      <c r="KV33" s="51"/>
      <c r="KW33" s="51"/>
      <c r="KX33" s="50"/>
      <c r="KY33" s="50"/>
      <c r="KZ33" s="50"/>
      <c r="LA33" s="50"/>
      <c r="LB33" s="50"/>
      <c r="LC33" s="51"/>
      <c r="LD33" s="51"/>
      <c r="LE33" s="50"/>
      <c r="LF33" s="50"/>
      <c r="LG33" s="50"/>
      <c r="LH33" s="50"/>
      <c r="LI33" s="50"/>
      <c r="LJ33" s="51"/>
      <c r="LK33" s="51"/>
      <c r="LL33" s="50"/>
      <c r="LM33" s="50"/>
      <c r="LN33" s="50"/>
      <c r="LO33" s="50"/>
      <c r="LP33" s="50"/>
      <c r="LQ33" s="51"/>
      <c r="LR33" s="51"/>
      <c r="LS33" s="50"/>
      <c r="LT33" s="50"/>
      <c r="LU33" s="50"/>
      <c r="LV33" s="50"/>
      <c r="LW33" s="50"/>
      <c r="LX33" s="51"/>
      <c r="LY33" s="51"/>
      <c r="LZ33" s="50"/>
      <c r="MA33" s="50"/>
      <c r="MB33" s="50"/>
      <c r="MC33" s="50"/>
      <c r="MD33" s="50"/>
      <c r="ME33" s="51"/>
      <c r="MF33" s="51"/>
      <c r="MG33" s="50"/>
      <c r="MH33" s="50"/>
      <c r="MI33" s="50"/>
      <c r="MJ33" s="50"/>
      <c r="MK33" s="50"/>
      <c r="ML33" s="51"/>
      <c r="MM33" s="51"/>
      <c r="MN33" s="50"/>
      <c r="MO33" s="50"/>
      <c r="MP33" s="50"/>
      <c r="MQ33" s="50"/>
      <c r="MR33" s="50"/>
      <c r="MS33" s="51"/>
      <c r="MT33" s="51"/>
      <c r="MU33" s="50"/>
      <c r="MV33" s="50"/>
      <c r="MW33" s="50"/>
      <c r="MX33" s="50"/>
      <c r="MY33" s="50"/>
      <c r="MZ33" s="51"/>
      <c r="NA33" s="51"/>
      <c r="NB33" s="50"/>
      <c r="NC33" s="50"/>
      <c r="ND33" s="50"/>
      <c r="NE33" s="50"/>
    </row>
    <row r="34" spans="2:377" x14ac:dyDescent="0.25">
      <c r="B34" s="34"/>
      <c r="C34" s="35" t="s">
        <v>55</v>
      </c>
      <c r="D34" s="29"/>
      <c r="E34" s="20">
        <f t="shared" ref="E34:AT34" si="1">COUNTIF(E5:E32,"j")</f>
        <v>4</v>
      </c>
      <c r="F34" s="20">
        <f t="shared" si="1"/>
        <v>4</v>
      </c>
      <c r="G34" s="20">
        <f t="shared" si="1"/>
        <v>4</v>
      </c>
      <c r="H34" s="20">
        <f t="shared" si="1"/>
        <v>4</v>
      </c>
      <c r="I34" s="20">
        <f t="shared" si="1"/>
        <v>4</v>
      </c>
      <c r="J34" s="20">
        <f t="shared" si="1"/>
        <v>4</v>
      </c>
      <c r="K34" s="20">
        <f t="shared" si="1"/>
        <v>4</v>
      </c>
      <c r="L34" s="20">
        <f t="shared" si="1"/>
        <v>4</v>
      </c>
      <c r="M34" s="20">
        <f t="shared" si="1"/>
        <v>4</v>
      </c>
      <c r="N34" s="20">
        <f t="shared" si="1"/>
        <v>4</v>
      </c>
      <c r="O34" s="20">
        <f t="shared" si="1"/>
        <v>4</v>
      </c>
      <c r="P34" s="20">
        <f t="shared" si="1"/>
        <v>4</v>
      </c>
      <c r="Q34" s="20">
        <f t="shared" si="1"/>
        <v>4</v>
      </c>
      <c r="R34" s="20">
        <f t="shared" si="1"/>
        <v>4</v>
      </c>
      <c r="S34" s="20">
        <f t="shared" si="1"/>
        <v>4</v>
      </c>
      <c r="T34" s="20">
        <f t="shared" si="1"/>
        <v>4</v>
      </c>
      <c r="U34" s="20">
        <f t="shared" si="1"/>
        <v>4</v>
      </c>
      <c r="V34" s="20">
        <f t="shared" si="1"/>
        <v>4</v>
      </c>
      <c r="W34" s="20">
        <f t="shared" si="1"/>
        <v>4</v>
      </c>
      <c r="X34" s="20">
        <f t="shared" si="1"/>
        <v>4</v>
      </c>
      <c r="Y34" s="20">
        <f t="shared" si="1"/>
        <v>4</v>
      </c>
      <c r="Z34" s="20">
        <f t="shared" si="1"/>
        <v>4</v>
      </c>
      <c r="AA34" s="20">
        <f t="shared" si="1"/>
        <v>4</v>
      </c>
      <c r="AB34" s="20">
        <f t="shared" si="1"/>
        <v>4</v>
      </c>
      <c r="AC34" s="20">
        <f t="shared" si="1"/>
        <v>4</v>
      </c>
      <c r="AD34" s="20">
        <f t="shared" si="1"/>
        <v>4</v>
      </c>
      <c r="AE34" s="20">
        <f t="shared" si="1"/>
        <v>4</v>
      </c>
      <c r="AF34" s="20">
        <f t="shared" si="1"/>
        <v>4</v>
      </c>
      <c r="AG34" s="20">
        <f t="shared" si="1"/>
        <v>4</v>
      </c>
      <c r="AH34" s="20">
        <f t="shared" si="1"/>
        <v>4</v>
      </c>
      <c r="AI34" s="20">
        <f t="shared" si="1"/>
        <v>4</v>
      </c>
      <c r="AJ34" s="20">
        <f t="shared" si="1"/>
        <v>4</v>
      </c>
      <c r="AK34" s="20">
        <f t="shared" si="1"/>
        <v>4</v>
      </c>
      <c r="AL34" s="20">
        <f t="shared" si="1"/>
        <v>4</v>
      </c>
      <c r="AM34" s="20">
        <f t="shared" si="1"/>
        <v>4</v>
      </c>
      <c r="AN34" s="20">
        <f t="shared" si="1"/>
        <v>4</v>
      </c>
      <c r="AO34" s="20">
        <f t="shared" si="1"/>
        <v>4</v>
      </c>
      <c r="AP34" s="20">
        <f t="shared" si="1"/>
        <v>4</v>
      </c>
      <c r="AQ34" s="20">
        <f t="shared" si="1"/>
        <v>4</v>
      </c>
      <c r="AR34" s="20">
        <f t="shared" si="1"/>
        <v>4</v>
      </c>
      <c r="AS34" s="20">
        <f t="shared" si="1"/>
        <v>4</v>
      </c>
      <c r="AT34" s="20">
        <f t="shared" si="1"/>
        <v>4</v>
      </c>
      <c r="AU34" s="20">
        <f t="shared" ref="E34:BP34" si="2">COUNTIF(AU5:AU32,"j")</f>
        <v>4</v>
      </c>
      <c r="AV34" s="20">
        <f t="shared" si="2"/>
        <v>4</v>
      </c>
      <c r="AW34" s="20">
        <f t="shared" si="2"/>
        <v>4</v>
      </c>
      <c r="AX34" s="20">
        <f t="shared" si="2"/>
        <v>4</v>
      </c>
      <c r="AY34" s="20">
        <f t="shared" si="2"/>
        <v>4</v>
      </c>
      <c r="AZ34" s="20">
        <f t="shared" si="2"/>
        <v>4</v>
      </c>
      <c r="BA34" s="20">
        <f t="shared" si="2"/>
        <v>3</v>
      </c>
      <c r="BB34" s="20">
        <f t="shared" si="2"/>
        <v>4</v>
      </c>
      <c r="BC34" s="20">
        <f t="shared" si="2"/>
        <v>4</v>
      </c>
      <c r="BD34" s="20">
        <f t="shared" si="2"/>
        <v>4</v>
      </c>
      <c r="BE34" s="20">
        <f t="shared" si="2"/>
        <v>4</v>
      </c>
      <c r="BF34" s="20">
        <f t="shared" si="2"/>
        <v>5</v>
      </c>
      <c r="BG34" s="20">
        <f t="shared" si="2"/>
        <v>3</v>
      </c>
      <c r="BH34" s="20">
        <f t="shared" si="2"/>
        <v>4</v>
      </c>
      <c r="BI34" s="20">
        <f t="shared" si="2"/>
        <v>4</v>
      </c>
      <c r="BJ34" s="20">
        <f t="shared" si="2"/>
        <v>4</v>
      </c>
      <c r="BK34" s="20">
        <f t="shared" si="2"/>
        <v>4</v>
      </c>
      <c r="BL34" s="20">
        <f t="shared" si="2"/>
        <v>4</v>
      </c>
      <c r="BM34" s="20">
        <f t="shared" si="2"/>
        <v>4</v>
      </c>
      <c r="BN34" s="20">
        <f t="shared" si="2"/>
        <v>4</v>
      </c>
      <c r="BO34" s="20">
        <f t="shared" si="2"/>
        <v>4</v>
      </c>
      <c r="BP34" s="20">
        <f t="shared" si="2"/>
        <v>4</v>
      </c>
      <c r="BQ34" s="20">
        <f t="shared" ref="BQ34:EB34" si="3">COUNTIF(BQ5:BQ32,"j")</f>
        <v>4</v>
      </c>
      <c r="BR34" s="20">
        <f t="shared" si="3"/>
        <v>4</v>
      </c>
      <c r="BS34" s="20">
        <f t="shared" si="3"/>
        <v>4</v>
      </c>
      <c r="BT34" s="20">
        <f t="shared" si="3"/>
        <v>4</v>
      </c>
      <c r="BU34" s="20">
        <f t="shared" si="3"/>
        <v>4</v>
      </c>
      <c r="BV34" s="20">
        <f t="shared" si="3"/>
        <v>4</v>
      </c>
      <c r="BW34" s="20">
        <f t="shared" si="3"/>
        <v>4</v>
      </c>
      <c r="BX34" s="20">
        <f t="shared" si="3"/>
        <v>4</v>
      </c>
      <c r="BY34" s="20">
        <f t="shared" si="3"/>
        <v>4</v>
      </c>
      <c r="BZ34" s="20">
        <f t="shared" si="3"/>
        <v>4</v>
      </c>
      <c r="CA34" s="20">
        <f t="shared" si="3"/>
        <v>4</v>
      </c>
      <c r="CB34" s="20">
        <f t="shared" si="3"/>
        <v>4</v>
      </c>
      <c r="CC34" s="20">
        <f t="shared" si="3"/>
        <v>4</v>
      </c>
      <c r="CD34" s="20">
        <f t="shared" si="3"/>
        <v>4</v>
      </c>
      <c r="CE34" s="20">
        <f t="shared" si="3"/>
        <v>4</v>
      </c>
      <c r="CF34" s="20">
        <f t="shared" si="3"/>
        <v>4</v>
      </c>
      <c r="CG34" s="20">
        <f t="shared" si="3"/>
        <v>4</v>
      </c>
      <c r="CH34" s="20">
        <f t="shared" si="3"/>
        <v>4</v>
      </c>
      <c r="CI34" s="20">
        <f t="shared" si="3"/>
        <v>4</v>
      </c>
      <c r="CJ34" s="20">
        <f t="shared" si="3"/>
        <v>4</v>
      </c>
      <c r="CK34" s="20">
        <f t="shared" si="3"/>
        <v>4</v>
      </c>
      <c r="CL34" s="20">
        <f t="shared" si="3"/>
        <v>4</v>
      </c>
      <c r="CM34" s="20">
        <f t="shared" si="3"/>
        <v>4</v>
      </c>
      <c r="CN34" s="20">
        <f t="shared" si="3"/>
        <v>4</v>
      </c>
      <c r="CO34" s="20">
        <f t="shared" si="3"/>
        <v>4</v>
      </c>
      <c r="CP34" s="20">
        <f t="shared" si="3"/>
        <v>4</v>
      </c>
      <c r="CQ34" s="20">
        <f t="shared" si="3"/>
        <v>4</v>
      </c>
      <c r="CR34" s="20">
        <f t="shared" si="3"/>
        <v>4</v>
      </c>
      <c r="CS34" s="20">
        <f t="shared" si="3"/>
        <v>4</v>
      </c>
      <c r="CT34" s="20">
        <f t="shared" si="3"/>
        <v>4</v>
      </c>
      <c r="CU34" s="20">
        <f t="shared" si="3"/>
        <v>4</v>
      </c>
      <c r="CV34" s="20">
        <f t="shared" si="3"/>
        <v>4</v>
      </c>
      <c r="CW34" s="20">
        <f t="shared" si="3"/>
        <v>4</v>
      </c>
      <c r="CX34" s="20">
        <f t="shared" si="3"/>
        <v>4</v>
      </c>
      <c r="CY34" s="20">
        <f t="shared" si="3"/>
        <v>4</v>
      </c>
      <c r="CZ34" s="20">
        <f t="shared" si="3"/>
        <v>4</v>
      </c>
      <c r="DA34" s="20">
        <f t="shared" si="3"/>
        <v>4</v>
      </c>
      <c r="DB34" s="20">
        <f t="shared" si="3"/>
        <v>4</v>
      </c>
      <c r="DC34" s="20">
        <f t="shared" si="3"/>
        <v>4</v>
      </c>
      <c r="DD34" s="20">
        <f t="shared" si="3"/>
        <v>4</v>
      </c>
      <c r="DE34" s="20">
        <f t="shared" si="3"/>
        <v>4</v>
      </c>
      <c r="DF34" s="20">
        <f t="shared" si="3"/>
        <v>4</v>
      </c>
      <c r="DG34" s="20">
        <f t="shared" si="3"/>
        <v>4</v>
      </c>
      <c r="DH34" s="20">
        <f t="shared" si="3"/>
        <v>4</v>
      </c>
      <c r="DI34" s="20">
        <f t="shared" si="3"/>
        <v>4</v>
      </c>
      <c r="DJ34" s="20">
        <f t="shared" si="3"/>
        <v>4</v>
      </c>
      <c r="DK34" s="20">
        <f t="shared" si="3"/>
        <v>4</v>
      </c>
      <c r="DL34" s="20">
        <f t="shared" si="3"/>
        <v>4</v>
      </c>
      <c r="DM34" s="20">
        <f t="shared" si="3"/>
        <v>4</v>
      </c>
      <c r="DN34" s="20">
        <f t="shared" si="3"/>
        <v>4</v>
      </c>
      <c r="DO34" s="20">
        <f t="shared" si="3"/>
        <v>4</v>
      </c>
      <c r="DP34" s="20">
        <f t="shared" si="3"/>
        <v>4</v>
      </c>
      <c r="DQ34" s="20">
        <f t="shared" si="3"/>
        <v>4</v>
      </c>
      <c r="DR34" s="20">
        <f t="shared" si="3"/>
        <v>4</v>
      </c>
      <c r="DS34" s="20">
        <f t="shared" si="3"/>
        <v>4</v>
      </c>
      <c r="DT34" s="20">
        <f t="shared" si="3"/>
        <v>4</v>
      </c>
      <c r="DU34" s="20">
        <f t="shared" si="3"/>
        <v>4</v>
      </c>
      <c r="DV34" s="20">
        <f t="shared" si="3"/>
        <v>4</v>
      </c>
      <c r="DW34" s="20">
        <f t="shared" si="3"/>
        <v>4</v>
      </c>
      <c r="DX34" s="20">
        <f t="shared" si="3"/>
        <v>4</v>
      </c>
      <c r="DY34" s="20">
        <f t="shared" si="3"/>
        <v>4</v>
      </c>
      <c r="DZ34" s="20">
        <f t="shared" si="3"/>
        <v>4</v>
      </c>
      <c r="EA34" s="20">
        <f t="shared" si="3"/>
        <v>4</v>
      </c>
      <c r="EB34" s="20">
        <f t="shared" si="3"/>
        <v>4</v>
      </c>
      <c r="EC34" s="20">
        <f t="shared" ref="EC34:GN34" si="4">COUNTIF(EC5:EC32,"j")</f>
        <v>4</v>
      </c>
      <c r="ED34" s="20">
        <f t="shared" si="4"/>
        <v>4</v>
      </c>
      <c r="EE34" s="20">
        <f t="shared" si="4"/>
        <v>4</v>
      </c>
      <c r="EF34" s="20">
        <f t="shared" si="4"/>
        <v>4</v>
      </c>
      <c r="EG34" s="20">
        <f t="shared" si="4"/>
        <v>4</v>
      </c>
      <c r="EH34" s="20">
        <f t="shared" si="4"/>
        <v>4</v>
      </c>
      <c r="EI34" s="20">
        <f t="shared" si="4"/>
        <v>4</v>
      </c>
      <c r="EJ34" s="20">
        <f t="shared" si="4"/>
        <v>4</v>
      </c>
      <c r="EK34" s="20">
        <f t="shared" si="4"/>
        <v>4</v>
      </c>
      <c r="EL34" s="20">
        <f t="shared" si="4"/>
        <v>4</v>
      </c>
      <c r="EM34" s="20">
        <f t="shared" si="4"/>
        <v>4</v>
      </c>
      <c r="EN34" s="20">
        <f t="shared" si="4"/>
        <v>3</v>
      </c>
      <c r="EO34" s="20">
        <f t="shared" si="4"/>
        <v>4</v>
      </c>
      <c r="EP34" s="20">
        <f t="shared" si="4"/>
        <v>4</v>
      </c>
      <c r="EQ34" s="20">
        <f t="shared" si="4"/>
        <v>4</v>
      </c>
      <c r="ER34" s="20">
        <f t="shared" si="4"/>
        <v>4</v>
      </c>
      <c r="ES34" s="20">
        <f t="shared" si="4"/>
        <v>3</v>
      </c>
      <c r="ET34" s="20">
        <f t="shared" si="4"/>
        <v>4</v>
      </c>
      <c r="EU34" s="20">
        <f t="shared" si="4"/>
        <v>4</v>
      </c>
      <c r="EV34" s="20">
        <f t="shared" si="4"/>
        <v>4</v>
      </c>
      <c r="EW34" s="20">
        <f t="shared" si="4"/>
        <v>4</v>
      </c>
      <c r="EX34" s="20">
        <f t="shared" si="4"/>
        <v>3</v>
      </c>
      <c r="EY34" s="20">
        <f t="shared" si="4"/>
        <v>4</v>
      </c>
      <c r="EZ34" s="20">
        <f t="shared" si="4"/>
        <v>4</v>
      </c>
      <c r="FA34" s="20">
        <f t="shared" si="4"/>
        <v>4</v>
      </c>
      <c r="FB34" s="20">
        <f t="shared" si="4"/>
        <v>4</v>
      </c>
      <c r="FC34" s="20">
        <f t="shared" si="4"/>
        <v>4</v>
      </c>
      <c r="FD34" s="20">
        <f t="shared" si="4"/>
        <v>4</v>
      </c>
      <c r="FE34" s="20">
        <f t="shared" si="4"/>
        <v>4</v>
      </c>
      <c r="FF34" s="20">
        <f t="shared" si="4"/>
        <v>4</v>
      </c>
      <c r="FG34" s="20">
        <f t="shared" si="4"/>
        <v>4</v>
      </c>
      <c r="FH34" s="20">
        <f t="shared" si="4"/>
        <v>4</v>
      </c>
      <c r="FI34" s="20">
        <f t="shared" si="4"/>
        <v>4</v>
      </c>
      <c r="FJ34" s="20">
        <f t="shared" si="4"/>
        <v>4</v>
      </c>
      <c r="FK34" s="20">
        <f t="shared" si="4"/>
        <v>4</v>
      </c>
      <c r="FL34" s="20">
        <f t="shared" si="4"/>
        <v>4</v>
      </c>
      <c r="FM34" s="20">
        <f t="shared" si="4"/>
        <v>4</v>
      </c>
      <c r="FN34" s="20">
        <f t="shared" si="4"/>
        <v>4</v>
      </c>
      <c r="FO34" s="20">
        <f t="shared" si="4"/>
        <v>4</v>
      </c>
      <c r="FP34" s="20">
        <f t="shared" si="4"/>
        <v>3</v>
      </c>
      <c r="FQ34" s="20">
        <f t="shared" si="4"/>
        <v>4</v>
      </c>
      <c r="FR34" s="20">
        <f t="shared" si="4"/>
        <v>4</v>
      </c>
      <c r="FS34" s="20">
        <f t="shared" si="4"/>
        <v>4</v>
      </c>
      <c r="FT34" s="20">
        <f t="shared" si="4"/>
        <v>4</v>
      </c>
      <c r="FU34" s="20">
        <f t="shared" si="4"/>
        <v>4</v>
      </c>
      <c r="FV34" s="20">
        <f t="shared" si="4"/>
        <v>4</v>
      </c>
      <c r="FW34" s="20">
        <f t="shared" si="4"/>
        <v>4</v>
      </c>
      <c r="FX34" s="20">
        <f t="shared" si="4"/>
        <v>4</v>
      </c>
      <c r="FY34" s="20">
        <f t="shared" si="4"/>
        <v>4</v>
      </c>
      <c r="FZ34" s="20">
        <f t="shared" si="4"/>
        <v>4</v>
      </c>
      <c r="GA34" s="20">
        <f t="shared" si="4"/>
        <v>4</v>
      </c>
      <c r="GB34" s="20">
        <f t="shared" si="4"/>
        <v>4</v>
      </c>
      <c r="GC34" s="20">
        <f t="shared" si="4"/>
        <v>4</v>
      </c>
      <c r="GD34" s="20">
        <f t="shared" si="4"/>
        <v>4</v>
      </c>
      <c r="GE34" s="20">
        <f t="shared" si="4"/>
        <v>4</v>
      </c>
      <c r="GF34" s="20">
        <f t="shared" si="4"/>
        <v>4</v>
      </c>
      <c r="GG34" s="20">
        <f t="shared" si="4"/>
        <v>4</v>
      </c>
      <c r="GH34" s="20">
        <f t="shared" si="4"/>
        <v>4</v>
      </c>
      <c r="GI34" s="20">
        <f t="shared" si="4"/>
        <v>4</v>
      </c>
      <c r="GJ34" s="20">
        <f t="shared" si="4"/>
        <v>4</v>
      </c>
      <c r="GK34" s="20">
        <f t="shared" si="4"/>
        <v>4</v>
      </c>
      <c r="GL34" s="20">
        <f t="shared" si="4"/>
        <v>4</v>
      </c>
      <c r="GM34" s="20">
        <f t="shared" si="4"/>
        <v>4</v>
      </c>
      <c r="GN34" s="20">
        <f t="shared" si="4"/>
        <v>4</v>
      </c>
      <c r="GO34" s="20">
        <f t="shared" ref="GO34:IZ34" si="5">COUNTIF(GO5:GO32,"j")</f>
        <v>4</v>
      </c>
      <c r="GP34" s="20">
        <f t="shared" si="5"/>
        <v>4</v>
      </c>
      <c r="GQ34" s="20">
        <f t="shared" si="5"/>
        <v>4</v>
      </c>
      <c r="GR34" s="20">
        <f t="shared" si="5"/>
        <v>4</v>
      </c>
      <c r="GS34" s="20">
        <f t="shared" si="5"/>
        <v>4</v>
      </c>
      <c r="GT34" s="20">
        <f t="shared" si="5"/>
        <v>4</v>
      </c>
      <c r="GU34" s="20">
        <f t="shared" si="5"/>
        <v>4</v>
      </c>
      <c r="GV34" s="20">
        <f t="shared" si="5"/>
        <v>4</v>
      </c>
      <c r="GW34" s="20">
        <f t="shared" si="5"/>
        <v>4</v>
      </c>
      <c r="GX34" s="20">
        <f t="shared" si="5"/>
        <v>4</v>
      </c>
      <c r="GY34" s="20">
        <f t="shared" si="5"/>
        <v>4</v>
      </c>
      <c r="GZ34" s="20">
        <f t="shared" si="5"/>
        <v>4</v>
      </c>
      <c r="HA34" s="20">
        <f t="shared" si="5"/>
        <v>4</v>
      </c>
      <c r="HB34" s="20">
        <f t="shared" si="5"/>
        <v>4</v>
      </c>
      <c r="HC34" s="20">
        <f t="shared" si="5"/>
        <v>3</v>
      </c>
      <c r="HD34" s="20">
        <f t="shared" si="5"/>
        <v>4</v>
      </c>
      <c r="HE34" s="20">
        <f t="shared" si="5"/>
        <v>4</v>
      </c>
      <c r="HF34" s="20">
        <f t="shared" si="5"/>
        <v>4</v>
      </c>
      <c r="HG34" s="20">
        <f t="shared" si="5"/>
        <v>4</v>
      </c>
      <c r="HH34" s="20">
        <f t="shared" si="5"/>
        <v>3</v>
      </c>
      <c r="HI34" s="20">
        <f t="shared" si="5"/>
        <v>4</v>
      </c>
      <c r="HJ34" s="20">
        <f t="shared" si="5"/>
        <v>4</v>
      </c>
      <c r="HK34" s="20">
        <f t="shared" si="5"/>
        <v>4</v>
      </c>
      <c r="HL34" s="20">
        <f t="shared" si="5"/>
        <v>4</v>
      </c>
      <c r="HM34" s="20">
        <f t="shared" si="5"/>
        <v>3</v>
      </c>
      <c r="HN34" s="20">
        <f t="shared" si="5"/>
        <v>4</v>
      </c>
      <c r="HO34" s="20">
        <f t="shared" si="5"/>
        <v>4</v>
      </c>
      <c r="HP34" s="20">
        <f t="shared" si="5"/>
        <v>4</v>
      </c>
      <c r="HQ34" s="20">
        <f t="shared" si="5"/>
        <v>4</v>
      </c>
      <c r="HR34" s="20">
        <f t="shared" si="5"/>
        <v>4</v>
      </c>
      <c r="HS34" s="20">
        <f t="shared" si="5"/>
        <v>4</v>
      </c>
      <c r="HT34" s="20">
        <f t="shared" si="5"/>
        <v>4</v>
      </c>
      <c r="HU34" s="20">
        <f t="shared" si="5"/>
        <v>4</v>
      </c>
      <c r="HV34" s="20">
        <f t="shared" si="5"/>
        <v>4</v>
      </c>
      <c r="HW34" s="20">
        <f t="shared" si="5"/>
        <v>4</v>
      </c>
      <c r="HX34" s="20">
        <f t="shared" si="5"/>
        <v>4</v>
      </c>
      <c r="HY34" s="20">
        <f t="shared" si="5"/>
        <v>4</v>
      </c>
      <c r="HZ34" s="20">
        <f t="shared" si="5"/>
        <v>4</v>
      </c>
      <c r="IA34" s="20">
        <f t="shared" si="5"/>
        <v>4</v>
      </c>
      <c r="IB34" s="20">
        <f t="shared" si="5"/>
        <v>4</v>
      </c>
      <c r="IC34" s="20">
        <f t="shared" si="5"/>
        <v>4</v>
      </c>
      <c r="ID34" s="20">
        <f t="shared" si="5"/>
        <v>4</v>
      </c>
      <c r="IE34" s="20">
        <f t="shared" si="5"/>
        <v>4</v>
      </c>
      <c r="IF34" s="20">
        <f t="shared" si="5"/>
        <v>4</v>
      </c>
      <c r="IG34" s="20">
        <f t="shared" si="5"/>
        <v>4</v>
      </c>
      <c r="IH34" s="20">
        <f t="shared" si="5"/>
        <v>4</v>
      </c>
      <c r="II34" s="20">
        <f t="shared" si="5"/>
        <v>4</v>
      </c>
      <c r="IJ34" s="20">
        <f t="shared" si="5"/>
        <v>4</v>
      </c>
      <c r="IK34" s="20">
        <f t="shared" si="5"/>
        <v>4</v>
      </c>
      <c r="IL34" s="20">
        <f t="shared" si="5"/>
        <v>4</v>
      </c>
      <c r="IM34" s="20">
        <f t="shared" si="5"/>
        <v>4</v>
      </c>
      <c r="IN34" s="20">
        <f t="shared" si="5"/>
        <v>4</v>
      </c>
      <c r="IO34" s="20">
        <f t="shared" si="5"/>
        <v>4</v>
      </c>
      <c r="IP34" s="20">
        <f t="shared" si="5"/>
        <v>4</v>
      </c>
      <c r="IQ34" s="20">
        <f t="shared" si="5"/>
        <v>4</v>
      </c>
      <c r="IR34" s="20">
        <f t="shared" si="5"/>
        <v>4</v>
      </c>
      <c r="IS34" s="20">
        <f t="shared" si="5"/>
        <v>4</v>
      </c>
      <c r="IT34" s="20">
        <f t="shared" si="5"/>
        <v>4</v>
      </c>
      <c r="IU34" s="20">
        <f t="shared" si="5"/>
        <v>4</v>
      </c>
      <c r="IV34" s="20">
        <f t="shared" si="5"/>
        <v>4</v>
      </c>
      <c r="IW34" s="20">
        <f t="shared" si="5"/>
        <v>4</v>
      </c>
      <c r="IX34" s="20">
        <f t="shared" si="5"/>
        <v>4</v>
      </c>
      <c r="IY34" s="20">
        <f t="shared" si="5"/>
        <v>4</v>
      </c>
      <c r="IZ34" s="20">
        <f t="shared" si="5"/>
        <v>4</v>
      </c>
      <c r="JA34" s="20">
        <f t="shared" ref="JA34:LL34" si="6">COUNTIF(JA5:JA32,"j")</f>
        <v>4</v>
      </c>
      <c r="JB34" s="20">
        <f t="shared" si="6"/>
        <v>4</v>
      </c>
      <c r="JC34" s="20">
        <f t="shared" si="6"/>
        <v>4</v>
      </c>
      <c r="JD34" s="20">
        <f t="shared" si="6"/>
        <v>4</v>
      </c>
      <c r="JE34" s="20">
        <f t="shared" si="6"/>
        <v>4</v>
      </c>
      <c r="JF34" s="20">
        <f t="shared" si="6"/>
        <v>3</v>
      </c>
      <c r="JG34" s="20">
        <f t="shared" si="6"/>
        <v>4</v>
      </c>
      <c r="JH34" s="20">
        <f t="shared" si="6"/>
        <v>4</v>
      </c>
      <c r="JI34" s="20">
        <f t="shared" si="6"/>
        <v>4</v>
      </c>
      <c r="JJ34" s="20">
        <f t="shared" si="6"/>
        <v>4</v>
      </c>
      <c r="JK34" s="20">
        <f t="shared" si="6"/>
        <v>3</v>
      </c>
      <c r="JL34" s="20">
        <f t="shared" si="6"/>
        <v>4</v>
      </c>
      <c r="JM34" s="20">
        <f t="shared" si="6"/>
        <v>4</v>
      </c>
      <c r="JN34" s="20">
        <f t="shared" si="6"/>
        <v>4</v>
      </c>
      <c r="JO34" s="20">
        <f t="shared" si="6"/>
        <v>4</v>
      </c>
      <c r="JP34" s="20">
        <f t="shared" si="6"/>
        <v>3</v>
      </c>
      <c r="JQ34" s="20">
        <f t="shared" si="6"/>
        <v>4</v>
      </c>
      <c r="JR34" s="20">
        <f t="shared" si="6"/>
        <v>4</v>
      </c>
      <c r="JS34" s="20">
        <f t="shared" si="6"/>
        <v>4</v>
      </c>
      <c r="JT34" s="20">
        <f t="shared" si="6"/>
        <v>4</v>
      </c>
      <c r="JU34" s="20">
        <f t="shared" si="6"/>
        <v>3</v>
      </c>
      <c r="JV34" s="20">
        <f t="shared" si="6"/>
        <v>4</v>
      </c>
      <c r="JW34" s="20">
        <f t="shared" si="6"/>
        <v>4</v>
      </c>
      <c r="JX34" s="20">
        <f t="shared" si="6"/>
        <v>4</v>
      </c>
      <c r="JY34" s="20">
        <f t="shared" si="6"/>
        <v>4</v>
      </c>
      <c r="JZ34" s="20">
        <f t="shared" si="6"/>
        <v>4</v>
      </c>
      <c r="KA34" s="20">
        <f t="shared" si="6"/>
        <v>4</v>
      </c>
      <c r="KB34" s="20">
        <f t="shared" si="6"/>
        <v>4</v>
      </c>
      <c r="KC34" s="20">
        <f t="shared" si="6"/>
        <v>4</v>
      </c>
      <c r="KD34" s="20">
        <f t="shared" si="6"/>
        <v>4</v>
      </c>
      <c r="KE34" s="20">
        <f t="shared" si="6"/>
        <v>4</v>
      </c>
      <c r="KF34" s="20">
        <f t="shared" si="6"/>
        <v>4</v>
      </c>
      <c r="KG34" s="20">
        <f t="shared" si="6"/>
        <v>4</v>
      </c>
      <c r="KH34" s="20">
        <f t="shared" si="6"/>
        <v>4</v>
      </c>
      <c r="KI34" s="20">
        <f t="shared" si="6"/>
        <v>4</v>
      </c>
      <c r="KJ34" s="20">
        <f t="shared" si="6"/>
        <v>4</v>
      </c>
      <c r="KK34" s="20">
        <f t="shared" si="6"/>
        <v>4</v>
      </c>
      <c r="KL34" s="20">
        <f t="shared" si="6"/>
        <v>4</v>
      </c>
      <c r="KM34" s="20">
        <f t="shared" si="6"/>
        <v>4</v>
      </c>
      <c r="KN34" s="20">
        <f t="shared" si="6"/>
        <v>4</v>
      </c>
      <c r="KO34" s="20">
        <f t="shared" si="6"/>
        <v>4</v>
      </c>
      <c r="KP34" s="20">
        <f t="shared" si="6"/>
        <v>4</v>
      </c>
      <c r="KQ34" s="20">
        <f t="shared" si="6"/>
        <v>4</v>
      </c>
      <c r="KR34" s="20">
        <f t="shared" si="6"/>
        <v>4</v>
      </c>
      <c r="KS34" s="20">
        <f t="shared" si="6"/>
        <v>4</v>
      </c>
      <c r="KT34" s="20">
        <f t="shared" si="6"/>
        <v>4</v>
      </c>
      <c r="KU34" s="20">
        <f t="shared" si="6"/>
        <v>4</v>
      </c>
      <c r="KV34" s="20">
        <f t="shared" si="6"/>
        <v>4</v>
      </c>
      <c r="KW34" s="20">
        <f t="shared" si="6"/>
        <v>4</v>
      </c>
      <c r="KX34" s="20">
        <f t="shared" si="6"/>
        <v>4</v>
      </c>
      <c r="KY34" s="20">
        <f t="shared" si="6"/>
        <v>4</v>
      </c>
      <c r="KZ34" s="20">
        <f t="shared" si="6"/>
        <v>4</v>
      </c>
      <c r="LA34" s="20">
        <f t="shared" si="6"/>
        <v>4</v>
      </c>
      <c r="LB34" s="20">
        <f t="shared" si="6"/>
        <v>4</v>
      </c>
      <c r="LC34" s="20">
        <f t="shared" si="6"/>
        <v>4</v>
      </c>
      <c r="LD34" s="20">
        <f t="shared" si="6"/>
        <v>4</v>
      </c>
      <c r="LE34" s="20">
        <f t="shared" si="6"/>
        <v>4</v>
      </c>
      <c r="LF34" s="20">
        <f t="shared" si="6"/>
        <v>4</v>
      </c>
      <c r="LG34" s="20">
        <f t="shared" si="6"/>
        <v>4</v>
      </c>
      <c r="LH34" s="20">
        <f t="shared" si="6"/>
        <v>4</v>
      </c>
      <c r="LI34" s="20">
        <f t="shared" si="6"/>
        <v>4</v>
      </c>
      <c r="LJ34" s="20">
        <f t="shared" si="6"/>
        <v>4</v>
      </c>
      <c r="LK34" s="20">
        <f t="shared" si="6"/>
        <v>4</v>
      </c>
      <c r="LL34" s="20">
        <f t="shared" si="6"/>
        <v>4</v>
      </c>
      <c r="LM34" s="20">
        <f t="shared" ref="LM34:NE34" si="7">COUNTIF(LM5:LM32,"j")</f>
        <v>4</v>
      </c>
      <c r="LN34" s="20">
        <f t="shared" si="7"/>
        <v>4</v>
      </c>
      <c r="LO34" s="20">
        <f t="shared" si="7"/>
        <v>4</v>
      </c>
      <c r="LP34" s="20">
        <f t="shared" si="7"/>
        <v>4</v>
      </c>
      <c r="LQ34" s="20">
        <f t="shared" si="7"/>
        <v>4</v>
      </c>
      <c r="LR34" s="20">
        <f t="shared" si="7"/>
        <v>4</v>
      </c>
      <c r="LS34" s="20">
        <f t="shared" si="7"/>
        <v>4</v>
      </c>
      <c r="LT34" s="20">
        <f t="shared" si="7"/>
        <v>4</v>
      </c>
      <c r="LU34" s="20">
        <f t="shared" si="7"/>
        <v>4</v>
      </c>
      <c r="LV34" s="20">
        <f t="shared" si="7"/>
        <v>4</v>
      </c>
      <c r="LW34" s="20">
        <f t="shared" si="7"/>
        <v>4</v>
      </c>
      <c r="LX34" s="20">
        <f t="shared" si="7"/>
        <v>4</v>
      </c>
      <c r="LY34" s="20">
        <f t="shared" si="7"/>
        <v>4</v>
      </c>
      <c r="LZ34" s="20">
        <f t="shared" si="7"/>
        <v>4</v>
      </c>
      <c r="MA34" s="20">
        <f t="shared" si="7"/>
        <v>4</v>
      </c>
      <c r="MB34" s="20">
        <f t="shared" si="7"/>
        <v>4</v>
      </c>
      <c r="MC34" s="20">
        <f t="shared" si="7"/>
        <v>4</v>
      </c>
      <c r="MD34" s="20">
        <f t="shared" si="7"/>
        <v>4</v>
      </c>
      <c r="ME34" s="20">
        <f t="shared" si="7"/>
        <v>4</v>
      </c>
      <c r="MF34" s="20">
        <f t="shared" si="7"/>
        <v>4</v>
      </c>
      <c r="MG34" s="20">
        <f t="shared" si="7"/>
        <v>4</v>
      </c>
      <c r="MH34" s="20">
        <f t="shared" si="7"/>
        <v>4</v>
      </c>
      <c r="MI34" s="20">
        <f t="shared" si="7"/>
        <v>4</v>
      </c>
      <c r="MJ34" s="20">
        <f t="shared" si="7"/>
        <v>4</v>
      </c>
      <c r="MK34" s="20">
        <f t="shared" si="7"/>
        <v>4</v>
      </c>
      <c r="ML34" s="20">
        <f t="shared" si="7"/>
        <v>4</v>
      </c>
      <c r="MM34" s="20">
        <f t="shared" si="7"/>
        <v>4</v>
      </c>
      <c r="MN34" s="20">
        <f t="shared" si="7"/>
        <v>4</v>
      </c>
      <c r="MO34" s="20">
        <f t="shared" si="7"/>
        <v>4</v>
      </c>
      <c r="MP34" s="20">
        <f t="shared" si="7"/>
        <v>4</v>
      </c>
      <c r="MQ34" s="20">
        <f t="shared" si="7"/>
        <v>4</v>
      </c>
      <c r="MR34" s="20">
        <f t="shared" si="7"/>
        <v>4</v>
      </c>
      <c r="MS34" s="20">
        <f t="shared" si="7"/>
        <v>4</v>
      </c>
      <c r="MT34" s="20">
        <f t="shared" si="7"/>
        <v>4</v>
      </c>
      <c r="MU34" s="20">
        <f t="shared" si="7"/>
        <v>4</v>
      </c>
      <c r="MV34" s="20">
        <f t="shared" si="7"/>
        <v>4</v>
      </c>
      <c r="MW34" s="20">
        <f t="shared" si="7"/>
        <v>4</v>
      </c>
      <c r="MX34" s="20">
        <f t="shared" si="7"/>
        <v>4</v>
      </c>
      <c r="MY34" s="20">
        <f t="shared" si="7"/>
        <v>4</v>
      </c>
      <c r="MZ34" s="20">
        <f t="shared" si="7"/>
        <v>4</v>
      </c>
      <c r="NA34" s="20">
        <f t="shared" si="7"/>
        <v>4</v>
      </c>
      <c r="NB34" s="20">
        <f t="shared" si="7"/>
        <v>4</v>
      </c>
      <c r="NC34" s="20">
        <f t="shared" si="7"/>
        <v>4</v>
      </c>
      <c r="ND34" s="20">
        <f t="shared" si="7"/>
        <v>4</v>
      </c>
      <c r="NE34" s="21">
        <f t="shared" si="7"/>
        <v>4</v>
      </c>
    </row>
    <row r="35" spans="2:377" x14ac:dyDescent="0.25">
      <c r="B35" s="24"/>
      <c r="C35" s="35" t="s">
        <v>56</v>
      </c>
      <c r="D35" s="30" t="s">
        <v>7</v>
      </c>
      <c r="E35" s="11">
        <f t="shared" ref="E35:AT35" si="8">COUNTIF(E5:E32,"JS")</f>
        <v>0</v>
      </c>
      <c r="F35" s="11">
        <f t="shared" si="8"/>
        <v>0</v>
      </c>
      <c r="G35" s="11">
        <f t="shared" si="8"/>
        <v>0</v>
      </c>
      <c r="H35" s="11">
        <f t="shared" si="8"/>
        <v>0</v>
      </c>
      <c r="I35" s="11">
        <f t="shared" si="8"/>
        <v>0</v>
      </c>
      <c r="J35" s="11">
        <f t="shared" si="8"/>
        <v>0</v>
      </c>
      <c r="K35" s="11">
        <f t="shared" si="8"/>
        <v>0</v>
      </c>
      <c r="L35" s="11">
        <f t="shared" si="8"/>
        <v>0</v>
      </c>
      <c r="M35" s="11">
        <f t="shared" si="8"/>
        <v>0</v>
      </c>
      <c r="N35" s="11">
        <f t="shared" si="8"/>
        <v>0</v>
      </c>
      <c r="O35" s="11">
        <f t="shared" si="8"/>
        <v>0</v>
      </c>
      <c r="P35" s="11">
        <f t="shared" si="8"/>
        <v>0</v>
      </c>
      <c r="Q35" s="11">
        <f t="shared" si="8"/>
        <v>0</v>
      </c>
      <c r="R35" s="11">
        <f t="shared" si="8"/>
        <v>0</v>
      </c>
      <c r="S35" s="11">
        <f t="shared" si="8"/>
        <v>0</v>
      </c>
      <c r="T35" s="11">
        <f t="shared" si="8"/>
        <v>0</v>
      </c>
      <c r="U35" s="11">
        <f t="shared" si="8"/>
        <v>0</v>
      </c>
      <c r="V35" s="11">
        <f t="shared" si="8"/>
        <v>0</v>
      </c>
      <c r="W35" s="11">
        <f t="shared" si="8"/>
        <v>0</v>
      </c>
      <c r="X35" s="11">
        <f t="shared" si="8"/>
        <v>0</v>
      </c>
      <c r="Y35" s="11">
        <f t="shared" si="8"/>
        <v>0</v>
      </c>
      <c r="Z35" s="11">
        <f t="shared" si="8"/>
        <v>0</v>
      </c>
      <c r="AA35" s="11">
        <f t="shared" si="8"/>
        <v>0</v>
      </c>
      <c r="AB35" s="11">
        <f t="shared" si="8"/>
        <v>0</v>
      </c>
      <c r="AC35" s="11">
        <f t="shared" si="8"/>
        <v>0</v>
      </c>
      <c r="AD35" s="11">
        <f t="shared" si="8"/>
        <v>0</v>
      </c>
      <c r="AE35" s="11">
        <f t="shared" si="8"/>
        <v>0</v>
      </c>
      <c r="AF35" s="11">
        <f t="shared" si="8"/>
        <v>0</v>
      </c>
      <c r="AG35" s="11">
        <f t="shared" si="8"/>
        <v>0</v>
      </c>
      <c r="AH35" s="11">
        <f t="shared" si="8"/>
        <v>0</v>
      </c>
      <c r="AI35" s="11">
        <f t="shared" si="8"/>
        <v>0</v>
      </c>
      <c r="AJ35" s="11">
        <f t="shared" si="8"/>
        <v>0</v>
      </c>
      <c r="AK35" s="11">
        <f t="shared" si="8"/>
        <v>0</v>
      </c>
      <c r="AL35" s="11">
        <f t="shared" si="8"/>
        <v>0</v>
      </c>
      <c r="AM35" s="11">
        <f t="shared" si="8"/>
        <v>0</v>
      </c>
      <c r="AN35" s="11">
        <f t="shared" si="8"/>
        <v>0</v>
      </c>
      <c r="AO35" s="11">
        <f t="shared" si="8"/>
        <v>0</v>
      </c>
      <c r="AP35" s="11">
        <f t="shared" si="8"/>
        <v>0</v>
      </c>
      <c r="AQ35" s="11">
        <f t="shared" si="8"/>
        <v>0</v>
      </c>
      <c r="AR35" s="11">
        <f t="shared" si="8"/>
        <v>0</v>
      </c>
      <c r="AS35" s="11">
        <f t="shared" si="8"/>
        <v>0</v>
      </c>
      <c r="AT35" s="11">
        <f t="shared" si="8"/>
        <v>0</v>
      </c>
      <c r="AU35" s="11">
        <f t="shared" ref="E35:BP35" si="9">COUNTIF(AU5:AU32,"JS")</f>
        <v>0</v>
      </c>
      <c r="AV35" s="11">
        <f t="shared" si="9"/>
        <v>0</v>
      </c>
      <c r="AW35" s="11">
        <f t="shared" si="9"/>
        <v>0</v>
      </c>
      <c r="AX35" s="11">
        <f t="shared" si="9"/>
        <v>0</v>
      </c>
      <c r="AY35" s="11">
        <f t="shared" si="9"/>
        <v>0</v>
      </c>
      <c r="AZ35" s="11">
        <f t="shared" si="9"/>
        <v>0</v>
      </c>
      <c r="BA35" s="11">
        <f t="shared" si="9"/>
        <v>1</v>
      </c>
      <c r="BB35" s="11">
        <f t="shared" si="9"/>
        <v>0</v>
      </c>
      <c r="BC35" s="11">
        <f t="shared" si="9"/>
        <v>0</v>
      </c>
      <c r="BD35" s="11">
        <f t="shared" si="9"/>
        <v>0</v>
      </c>
      <c r="BE35" s="11">
        <f t="shared" si="9"/>
        <v>0</v>
      </c>
      <c r="BF35" s="11">
        <f t="shared" si="9"/>
        <v>0</v>
      </c>
      <c r="BG35" s="11">
        <f t="shared" si="9"/>
        <v>0</v>
      </c>
      <c r="BH35" s="11">
        <f t="shared" si="9"/>
        <v>0</v>
      </c>
      <c r="BI35" s="11">
        <f t="shared" si="9"/>
        <v>0</v>
      </c>
      <c r="BJ35" s="11">
        <f t="shared" si="9"/>
        <v>0</v>
      </c>
      <c r="BK35" s="11">
        <f t="shared" si="9"/>
        <v>0</v>
      </c>
      <c r="BL35" s="11">
        <f t="shared" si="9"/>
        <v>0</v>
      </c>
      <c r="BM35" s="11">
        <f t="shared" si="9"/>
        <v>0</v>
      </c>
      <c r="BN35" s="11">
        <f t="shared" si="9"/>
        <v>0</v>
      </c>
      <c r="BO35" s="11">
        <f t="shared" si="9"/>
        <v>0</v>
      </c>
      <c r="BP35" s="11">
        <f t="shared" si="9"/>
        <v>0</v>
      </c>
      <c r="BQ35" s="11">
        <f t="shared" ref="BQ35:EB35" si="10">COUNTIF(BQ5:BQ32,"JS")</f>
        <v>0</v>
      </c>
      <c r="BR35" s="11">
        <f t="shared" si="10"/>
        <v>0</v>
      </c>
      <c r="BS35" s="11">
        <f t="shared" si="10"/>
        <v>0</v>
      </c>
      <c r="BT35" s="11">
        <f t="shared" si="10"/>
        <v>0</v>
      </c>
      <c r="BU35" s="11">
        <f t="shared" si="10"/>
        <v>0</v>
      </c>
      <c r="BV35" s="11">
        <f t="shared" si="10"/>
        <v>0</v>
      </c>
      <c r="BW35" s="11">
        <f t="shared" si="10"/>
        <v>0</v>
      </c>
      <c r="BX35" s="11">
        <f t="shared" si="10"/>
        <v>0</v>
      </c>
      <c r="BY35" s="11">
        <f t="shared" si="10"/>
        <v>0</v>
      </c>
      <c r="BZ35" s="11">
        <f t="shared" si="10"/>
        <v>0</v>
      </c>
      <c r="CA35" s="11">
        <f t="shared" si="10"/>
        <v>0</v>
      </c>
      <c r="CB35" s="11">
        <f t="shared" si="10"/>
        <v>0</v>
      </c>
      <c r="CC35" s="11">
        <f t="shared" si="10"/>
        <v>0</v>
      </c>
      <c r="CD35" s="11">
        <f t="shared" si="10"/>
        <v>0</v>
      </c>
      <c r="CE35" s="11">
        <f t="shared" si="10"/>
        <v>0</v>
      </c>
      <c r="CF35" s="11">
        <f t="shared" si="10"/>
        <v>0</v>
      </c>
      <c r="CG35" s="11">
        <f t="shared" si="10"/>
        <v>0</v>
      </c>
      <c r="CH35" s="11">
        <f t="shared" si="10"/>
        <v>0</v>
      </c>
      <c r="CI35" s="11">
        <f t="shared" si="10"/>
        <v>0</v>
      </c>
      <c r="CJ35" s="11">
        <f t="shared" si="10"/>
        <v>0</v>
      </c>
      <c r="CK35" s="11">
        <f t="shared" si="10"/>
        <v>0</v>
      </c>
      <c r="CL35" s="11">
        <f t="shared" si="10"/>
        <v>0</v>
      </c>
      <c r="CM35" s="11">
        <f t="shared" si="10"/>
        <v>0</v>
      </c>
      <c r="CN35" s="11">
        <f t="shared" si="10"/>
        <v>0</v>
      </c>
      <c r="CO35" s="11">
        <f t="shared" si="10"/>
        <v>0</v>
      </c>
      <c r="CP35" s="11">
        <f t="shared" si="10"/>
        <v>0</v>
      </c>
      <c r="CQ35" s="11">
        <f t="shared" si="10"/>
        <v>0</v>
      </c>
      <c r="CR35" s="11">
        <f t="shared" si="10"/>
        <v>0</v>
      </c>
      <c r="CS35" s="11">
        <f t="shared" si="10"/>
        <v>0</v>
      </c>
      <c r="CT35" s="11">
        <f t="shared" si="10"/>
        <v>0</v>
      </c>
      <c r="CU35" s="11">
        <f t="shared" si="10"/>
        <v>0</v>
      </c>
      <c r="CV35" s="11">
        <f t="shared" si="10"/>
        <v>0</v>
      </c>
      <c r="CW35" s="11">
        <f t="shared" si="10"/>
        <v>0</v>
      </c>
      <c r="CX35" s="11">
        <f t="shared" si="10"/>
        <v>0</v>
      </c>
      <c r="CY35" s="11">
        <f t="shared" si="10"/>
        <v>0</v>
      </c>
      <c r="CZ35" s="11">
        <f t="shared" si="10"/>
        <v>0</v>
      </c>
      <c r="DA35" s="11">
        <f t="shared" si="10"/>
        <v>0</v>
      </c>
      <c r="DB35" s="11">
        <f t="shared" si="10"/>
        <v>0</v>
      </c>
      <c r="DC35" s="11">
        <f t="shared" si="10"/>
        <v>0</v>
      </c>
      <c r="DD35" s="11">
        <f t="shared" si="10"/>
        <v>0</v>
      </c>
      <c r="DE35" s="11">
        <f t="shared" si="10"/>
        <v>0</v>
      </c>
      <c r="DF35" s="11">
        <f t="shared" si="10"/>
        <v>0</v>
      </c>
      <c r="DG35" s="11">
        <f t="shared" si="10"/>
        <v>0</v>
      </c>
      <c r="DH35" s="11">
        <f t="shared" si="10"/>
        <v>0</v>
      </c>
      <c r="DI35" s="11">
        <f t="shared" si="10"/>
        <v>0</v>
      </c>
      <c r="DJ35" s="11">
        <f t="shared" si="10"/>
        <v>0</v>
      </c>
      <c r="DK35" s="11">
        <f t="shared" si="10"/>
        <v>0</v>
      </c>
      <c r="DL35" s="11">
        <f t="shared" si="10"/>
        <v>0</v>
      </c>
      <c r="DM35" s="11">
        <f t="shared" si="10"/>
        <v>0</v>
      </c>
      <c r="DN35" s="11">
        <f t="shared" si="10"/>
        <v>0</v>
      </c>
      <c r="DO35" s="11">
        <f t="shared" si="10"/>
        <v>0</v>
      </c>
      <c r="DP35" s="11">
        <f t="shared" si="10"/>
        <v>0</v>
      </c>
      <c r="DQ35" s="11">
        <f t="shared" si="10"/>
        <v>0</v>
      </c>
      <c r="DR35" s="11">
        <f t="shared" si="10"/>
        <v>0</v>
      </c>
      <c r="DS35" s="11">
        <f t="shared" si="10"/>
        <v>0</v>
      </c>
      <c r="DT35" s="11">
        <f t="shared" si="10"/>
        <v>0</v>
      </c>
      <c r="DU35" s="11">
        <f t="shared" si="10"/>
        <v>0</v>
      </c>
      <c r="DV35" s="11">
        <f t="shared" si="10"/>
        <v>0</v>
      </c>
      <c r="DW35" s="11">
        <f t="shared" si="10"/>
        <v>0</v>
      </c>
      <c r="DX35" s="11">
        <f t="shared" si="10"/>
        <v>0</v>
      </c>
      <c r="DY35" s="11">
        <f t="shared" si="10"/>
        <v>0</v>
      </c>
      <c r="DZ35" s="11">
        <f t="shared" si="10"/>
        <v>0</v>
      </c>
      <c r="EA35" s="11">
        <f t="shared" si="10"/>
        <v>0</v>
      </c>
      <c r="EB35" s="11">
        <f t="shared" si="10"/>
        <v>0</v>
      </c>
      <c r="EC35" s="11">
        <f t="shared" ref="EC35:GN35" si="11">COUNTIF(EC5:EC32,"JS")</f>
        <v>0</v>
      </c>
      <c r="ED35" s="11">
        <f t="shared" si="11"/>
        <v>0</v>
      </c>
      <c r="EE35" s="11">
        <f t="shared" si="11"/>
        <v>0</v>
      </c>
      <c r="EF35" s="11">
        <f t="shared" si="11"/>
        <v>0</v>
      </c>
      <c r="EG35" s="11">
        <f t="shared" si="11"/>
        <v>0</v>
      </c>
      <c r="EH35" s="11">
        <f t="shared" si="11"/>
        <v>0</v>
      </c>
      <c r="EI35" s="11">
        <f t="shared" si="11"/>
        <v>0</v>
      </c>
      <c r="EJ35" s="11">
        <f t="shared" si="11"/>
        <v>0</v>
      </c>
      <c r="EK35" s="11">
        <f t="shared" si="11"/>
        <v>0</v>
      </c>
      <c r="EL35" s="11">
        <f t="shared" si="11"/>
        <v>0</v>
      </c>
      <c r="EM35" s="11">
        <f t="shared" si="11"/>
        <v>0</v>
      </c>
      <c r="EN35" s="11">
        <f t="shared" si="11"/>
        <v>1</v>
      </c>
      <c r="EO35" s="11">
        <f t="shared" si="11"/>
        <v>0</v>
      </c>
      <c r="EP35" s="11">
        <f t="shared" si="11"/>
        <v>0</v>
      </c>
      <c r="EQ35" s="11">
        <f t="shared" si="11"/>
        <v>0</v>
      </c>
      <c r="ER35" s="11">
        <f t="shared" si="11"/>
        <v>0</v>
      </c>
      <c r="ES35" s="11">
        <f t="shared" si="11"/>
        <v>1</v>
      </c>
      <c r="ET35" s="11">
        <f t="shared" si="11"/>
        <v>0</v>
      </c>
      <c r="EU35" s="11">
        <f t="shared" si="11"/>
        <v>0</v>
      </c>
      <c r="EV35" s="11">
        <f t="shared" si="11"/>
        <v>0</v>
      </c>
      <c r="EW35" s="11">
        <f t="shared" si="11"/>
        <v>0</v>
      </c>
      <c r="EX35" s="11">
        <f t="shared" si="11"/>
        <v>1</v>
      </c>
      <c r="EY35" s="11">
        <f t="shared" si="11"/>
        <v>0</v>
      </c>
      <c r="EZ35" s="11">
        <f t="shared" si="11"/>
        <v>0</v>
      </c>
      <c r="FA35" s="11">
        <f t="shared" si="11"/>
        <v>0</v>
      </c>
      <c r="FB35" s="11">
        <f t="shared" si="11"/>
        <v>0</v>
      </c>
      <c r="FC35" s="11">
        <f t="shared" si="11"/>
        <v>0</v>
      </c>
      <c r="FD35" s="11">
        <f t="shared" si="11"/>
        <v>0</v>
      </c>
      <c r="FE35" s="11">
        <f t="shared" si="11"/>
        <v>0</v>
      </c>
      <c r="FF35" s="11">
        <f t="shared" si="11"/>
        <v>0</v>
      </c>
      <c r="FG35" s="11">
        <f t="shared" si="11"/>
        <v>0</v>
      </c>
      <c r="FH35" s="11">
        <f t="shared" si="11"/>
        <v>0</v>
      </c>
      <c r="FI35" s="11">
        <f t="shared" si="11"/>
        <v>0</v>
      </c>
      <c r="FJ35" s="11">
        <f t="shared" si="11"/>
        <v>0</v>
      </c>
      <c r="FK35" s="11">
        <f t="shared" si="11"/>
        <v>0</v>
      </c>
      <c r="FL35" s="11">
        <f t="shared" si="11"/>
        <v>0</v>
      </c>
      <c r="FM35" s="11">
        <f t="shared" si="11"/>
        <v>0</v>
      </c>
      <c r="FN35" s="11">
        <f t="shared" si="11"/>
        <v>0</v>
      </c>
      <c r="FO35" s="11">
        <f t="shared" si="11"/>
        <v>0</v>
      </c>
      <c r="FP35" s="11">
        <f t="shared" si="11"/>
        <v>1</v>
      </c>
      <c r="FQ35" s="11">
        <f t="shared" si="11"/>
        <v>0</v>
      </c>
      <c r="FR35" s="11">
        <f t="shared" si="11"/>
        <v>0</v>
      </c>
      <c r="FS35" s="11">
        <f t="shared" si="11"/>
        <v>0</v>
      </c>
      <c r="FT35" s="11">
        <f t="shared" si="11"/>
        <v>0</v>
      </c>
      <c r="FU35" s="11">
        <f t="shared" si="11"/>
        <v>0</v>
      </c>
      <c r="FV35" s="11">
        <f t="shared" si="11"/>
        <v>0</v>
      </c>
      <c r="FW35" s="11">
        <f t="shared" si="11"/>
        <v>0</v>
      </c>
      <c r="FX35" s="11">
        <f t="shared" si="11"/>
        <v>0</v>
      </c>
      <c r="FY35" s="11">
        <f t="shared" si="11"/>
        <v>0</v>
      </c>
      <c r="FZ35" s="11">
        <f t="shared" si="11"/>
        <v>0</v>
      </c>
      <c r="GA35" s="11">
        <f t="shared" si="11"/>
        <v>0</v>
      </c>
      <c r="GB35" s="11">
        <f t="shared" si="11"/>
        <v>0</v>
      </c>
      <c r="GC35" s="11">
        <f t="shared" si="11"/>
        <v>0</v>
      </c>
      <c r="GD35" s="11">
        <f t="shared" si="11"/>
        <v>0</v>
      </c>
      <c r="GE35" s="11">
        <f t="shared" si="11"/>
        <v>0</v>
      </c>
      <c r="GF35" s="11">
        <f t="shared" si="11"/>
        <v>0</v>
      </c>
      <c r="GG35" s="11">
        <f t="shared" si="11"/>
        <v>0</v>
      </c>
      <c r="GH35" s="11">
        <f t="shared" si="11"/>
        <v>0</v>
      </c>
      <c r="GI35" s="11">
        <f t="shared" si="11"/>
        <v>0</v>
      </c>
      <c r="GJ35" s="11">
        <f t="shared" si="11"/>
        <v>0</v>
      </c>
      <c r="GK35" s="11">
        <f t="shared" si="11"/>
        <v>0</v>
      </c>
      <c r="GL35" s="11">
        <f t="shared" si="11"/>
        <v>0</v>
      </c>
      <c r="GM35" s="11">
        <f t="shared" si="11"/>
        <v>0</v>
      </c>
      <c r="GN35" s="11">
        <f t="shared" si="11"/>
        <v>0</v>
      </c>
      <c r="GO35" s="11">
        <f t="shared" ref="GO35:IZ35" si="12">COUNTIF(GO5:GO32,"JS")</f>
        <v>0</v>
      </c>
      <c r="GP35" s="11">
        <f t="shared" si="12"/>
        <v>0</v>
      </c>
      <c r="GQ35" s="11">
        <f t="shared" si="12"/>
        <v>0</v>
      </c>
      <c r="GR35" s="11">
        <f t="shared" si="12"/>
        <v>0</v>
      </c>
      <c r="GS35" s="11">
        <f t="shared" si="12"/>
        <v>0</v>
      </c>
      <c r="GT35" s="11">
        <f t="shared" si="12"/>
        <v>0</v>
      </c>
      <c r="GU35" s="11">
        <f t="shared" si="12"/>
        <v>0</v>
      </c>
      <c r="GV35" s="11">
        <f t="shared" si="12"/>
        <v>0</v>
      </c>
      <c r="GW35" s="11">
        <f t="shared" si="12"/>
        <v>0</v>
      </c>
      <c r="GX35" s="11">
        <f t="shared" si="12"/>
        <v>0</v>
      </c>
      <c r="GY35" s="11">
        <f t="shared" si="12"/>
        <v>0</v>
      </c>
      <c r="GZ35" s="11">
        <f t="shared" si="12"/>
        <v>0</v>
      </c>
      <c r="HA35" s="11">
        <f t="shared" si="12"/>
        <v>0</v>
      </c>
      <c r="HB35" s="11">
        <f t="shared" si="12"/>
        <v>0</v>
      </c>
      <c r="HC35" s="11">
        <f t="shared" si="12"/>
        <v>1</v>
      </c>
      <c r="HD35" s="11">
        <f t="shared" si="12"/>
        <v>0</v>
      </c>
      <c r="HE35" s="11">
        <f t="shared" si="12"/>
        <v>0</v>
      </c>
      <c r="HF35" s="11">
        <f t="shared" si="12"/>
        <v>0</v>
      </c>
      <c r="HG35" s="11">
        <f t="shared" si="12"/>
        <v>0</v>
      </c>
      <c r="HH35" s="11">
        <f t="shared" si="12"/>
        <v>1</v>
      </c>
      <c r="HI35" s="11">
        <f t="shared" si="12"/>
        <v>0</v>
      </c>
      <c r="HJ35" s="11">
        <f t="shared" si="12"/>
        <v>0</v>
      </c>
      <c r="HK35" s="11">
        <f t="shared" si="12"/>
        <v>0</v>
      </c>
      <c r="HL35" s="11">
        <f t="shared" si="12"/>
        <v>0</v>
      </c>
      <c r="HM35" s="11">
        <f t="shared" si="12"/>
        <v>1</v>
      </c>
      <c r="HN35" s="11">
        <f t="shared" si="12"/>
        <v>0</v>
      </c>
      <c r="HO35" s="11">
        <f t="shared" si="12"/>
        <v>0</v>
      </c>
      <c r="HP35" s="11">
        <f t="shared" si="12"/>
        <v>0</v>
      </c>
      <c r="HQ35" s="11">
        <f t="shared" si="12"/>
        <v>0</v>
      </c>
      <c r="HR35" s="11">
        <f t="shared" si="12"/>
        <v>0</v>
      </c>
      <c r="HS35" s="11">
        <f t="shared" si="12"/>
        <v>0</v>
      </c>
      <c r="HT35" s="11">
        <f t="shared" si="12"/>
        <v>0</v>
      </c>
      <c r="HU35" s="11">
        <f t="shared" si="12"/>
        <v>0</v>
      </c>
      <c r="HV35" s="11">
        <f t="shared" si="12"/>
        <v>0</v>
      </c>
      <c r="HW35" s="11">
        <f t="shared" si="12"/>
        <v>0</v>
      </c>
      <c r="HX35" s="11">
        <f t="shared" si="12"/>
        <v>0</v>
      </c>
      <c r="HY35" s="11">
        <f t="shared" si="12"/>
        <v>0</v>
      </c>
      <c r="HZ35" s="11">
        <f t="shared" si="12"/>
        <v>0</v>
      </c>
      <c r="IA35" s="11">
        <f t="shared" si="12"/>
        <v>0</v>
      </c>
      <c r="IB35" s="11">
        <f t="shared" si="12"/>
        <v>0</v>
      </c>
      <c r="IC35" s="11">
        <f t="shared" si="12"/>
        <v>0</v>
      </c>
      <c r="ID35" s="11">
        <f t="shared" si="12"/>
        <v>0</v>
      </c>
      <c r="IE35" s="11">
        <f t="shared" si="12"/>
        <v>0</v>
      </c>
      <c r="IF35" s="11">
        <f t="shared" si="12"/>
        <v>0</v>
      </c>
      <c r="IG35" s="11">
        <f t="shared" si="12"/>
        <v>0</v>
      </c>
      <c r="IH35" s="11">
        <f t="shared" si="12"/>
        <v>0</v>
      </c>
      <c r="II35" s="11">
        <f t="shared" si="12"/>
        <v>0</v>
      </c>
      <c r="IJ35" s="11">
        <f t="shared" si="12"/>
        <v>0</v>
      </c>
      <c r="IK35" s="11">
        <f t="shared" si="12"/>
        <v>0</v>
      </c>
      <c r="IL35" s="11">
        <f t="shared" si="12"/>
        <v>0</v>
      </c>
      <c r="IM35" s="11">
        <f t="shared" si="12"/>
        <v>0</v>
      </c>
      <c r="IN35" s="11">
        <f t="shared" si="12"/>
        <v>0</v>
      </c>
      <c r="IO35" s="11">
        <f t="shared" si="12"/>
        <v>0</v>
      </c>
      <c r="IP35" s="11">
        <f t="shared" si="12"/>
        <v>0</v>
      </c>
      <c r="IQ35" s="11">
        <f t="shared" si="12"/>
        <v>0</v>
      </c>
      <c r="IR35" s="11">
        <f t="shared" si="12"/>
        <v>0</v>
      </c>
      <c r="IS35" s="11">
        <f t="shared" si="12"/>
        <v>0</v>
      </c>
      <c r="IT35" s="11">
        <f t="shared" si="12"/>
        <v>0</v>
      </c>
      <c r="IU35" s="11">
        <f t="shared" si="12"/>
        <v>0</v>
      </c>
      <c r="IV35" s="11">
        <f t="shared" si="12"/>
        <v>0</v>
      </c>
      <c r="IW35" s="11">
        <f t="shared" si="12"/>
        <v>0</v>
      </c>
      <c r="IX35" s="11">
        <f t="shared" si="12"/>
        <v>0</v>
      </c>
      <c r="IY35" s="11">
        <f t="shared" si="12"/>
        <v>0</v>
      </c>
      <c r="IZ35" s="11">
        <f t="shared" si="12"/>
        <v>0</v>
      </c>
      <c r="JA35" s="11">
        <f t="shared" ref="JA35:LL35" si="13">COUNTIF(JA5:JA32,"JS")</f>
        <v>0</v>
      </c>
      <c r="JB35" s="11">
        <f t="shared" si="13"/>
        <v>0</v>
      </c>
      <c r="JC35" s="11">
        <f t="shared" si="13"/>
        <v>0</v>
      </c>
      <c r="JD35" s="11">
        <f t="shared" si="13"/>
        <v>0</v>
      </c>
      <c r="JE35" s="11">
        <f t="shared" si="13"/>
        <v>0</v>
      </c>
      <c r="JF35" s="11">
        <f t="shared" si="13"/>
        <v>1</v>
      </c>
      <c r="JG35" s="11">
        <f t="shared" si="13"/>
        <v>0</v>
      </c>
      <c r="JH35" s="11">
        <f t="shared" si="13"/>
        <v>0</v>
      </c>
      <c r="JI35" s="11">
        <f t="shared" si="13"/>
        <v>0</v>
      </c>
      <c r="JJ35" s="11">
        <f t="shared" si="13"/>
        <v>0</v>
      </c>
      <c r="JK35" s="11">
        <f t="shared" si="13"/>
        <v>1</v>
      </c>
      <c r="JL35" s="11">
        <f t="shared" si="13"/>
        <v>0</v>
      </c>
      <c r="JM35" s="11">
        <f t="shared" si="13"/>
        <v>0</v>
      </c>
      <c r="JN35" s="11">
        <f t="shared" si="13"/>
        <v>0</v>
      </c>
      <c r="JO35" s="11">
        <f t="shared" si="13"/>
        <v>0</v>
      </c>
      <c r="JP35" s="11">
        <f t="shared" si="13"/>
        <v>1</v>
      </c>
      <c r="JQ35" s="11">
        <f t="shared" si="13"/>
        <v>0</v>
      </c>
      <c r="JR35" s="11">
        <f t="shared" si="13"/>
        <v>0</v>
      </c>
      <c r="JS35" s="11">
        <f t="shared" si="13"/>
        <v>0</v>
      </c>
      <c r="JT35" s="11">
        <f t="shared" si="13"/>
        <v>0</v>
      </c>
      <c r="JU35" s="11">
        <f t="shared" si="13"/>
        <v>1</v>
      </c>
      <c r="JV35" s="11">
        <f t="shared" si="13"/>
        <v>0</v>
      </c>
      <c r="JW35" s="11">
        <f t="shared" si="13"/>
        <v>0</v>
      </c>
      <c r="JX35" s="11">
        <f t="shared" si="13"/>
        <v>0</v>
      </c>
      <c r="JY35" s="11">
        <f t="shared" si="13"/>
        <v>0</v>
      </c>
      <c r="JZ35" s="11">
        <f t="shared" si="13"/>
        <v>0</v>
      </c>
      <c r="KA35" s="11">
        <f t="shared" si="13"/>
        <v>0</v>
      </c>
      <c r="KB35" s="11">
        <f t="shared" si="13"/>
        <v>0</v>
      </c>
      <c r="KC35" s="11">
        <f t="shared" si="13"/>
        <v>0</v>
      </c>
      <c r="KD35" s="11">
        <f t="shared" si="13"/>
        <v>0</v>
      </c>
      <c r="KE35" s="11">
        <f t="shared" si="13"/>
        <v>0</v>
      </c>
      <c r="KF35" s="11">
        <f t="shared" si="13"/>
        <v>0</v>
      </c>
      <c r="KG35" s="11">
        <f t="shared" si="13"/>
        <v>0</v>
      </c>
      <c r="KH35" s="11">
        <f t="shared" si="13"/>
        <v>0</v>
      </c>
      <c r="KI35" s="11">
        <f t="shared" si="13"/>
        <v>0</v>
      </c>
      <c r="KJ35" s="11">
        <f t="shared" si="13"/>
        <v>0</v>
      </c>
      <c r="KK35" s="11">
        <f t="shared" si="13"/>
        <v>0</v>
      </c>
      <c r="KL35" s="11">
        <f t="shared" si="13"/>
        <v>0</v>
      </c>
      <c r="KM35" s="11">
        <f t="shared" si="13"/>
        <v>0</v>
      </c>
      <c r="KN35" s="11">
        <f t="shared" si="13"/>
        <v>0</v>
      </c>
      <c r="KO35" s="11">
        <f t="shared" si="13"/>
        <v>0</v>
      </c>
      <c r="KP35" s="11">
        <f t="shared" si="13"/>
        <v>0</v>
      </c>
      <c r="KQ35" s="11">
        <f t="shared" si="13"/>
        <v>0</v>
      </c>
      <c r="KR35" s="11">
        <f t="shared" si="13"/>
        <v>0</v>
      </c>
      <c r="KS35" s="11">
        <f t="shared" si="13"/>
        <v>0</v>
      </c>
      <c r="KT35" s="11">
        <f t="shared" si="13"/>
        <v>0</v>
      </c>
      <c r="KU35" s="11">
        <f t="shared" si="13"/>
        <v>0</v>
      </c>
      <c r="KV35" s="11">
        <f t="shared" si="13"/>
        <v>0</v>
      </c>
      <c r="KW35" s="11">
        <f t="shared" si="13"/>
        <v>0</v>
      </c>
      <c r="KX35" s="11">
        <f t="shared" si="13"/>
        <v>0</v>
      </c>
      <c r="KY35" s="11">
        <f t="shared" si="13"/>
        <v>0</v>
      </c>
      <c r="KZ35" s="11">
        <f t="shared" si="13"/>
        <v>0</v>
      </c>
      <c r="LA35" s="11">
        <f t="shared" si="13"/>
        <v>0</v>
      </c>
      <c r="LB35" s="11">
        <f t="shared" si="13"/>
        <v>0</v>
      </c>
      <c r="LC35" s="11">
        <f t="shared" si="13"/>
        <v>0</v>
      </c>
      <c r="LD35" s="11">
        <f t="shared" si="13"/>
        <v>0</v>
      </c>
      <c r="LE35" s="11">
        <f t="shared" si="13"/>
        <v>0</v>
      </c>
      <c r="LF35" s="11">
        <f t="shared" si="13"/>
        <v>0</v>
      </c>
      <c r="LG35" s="11">
        <f t="shared" si="13"/>
        <v>0</v>
      </c>
      <c r="LH35" s="11">
        <f t="shared" si="13"/>
        <v>0</v>
      </c>
      <c r="LI35" s="11">
        <f t="shared" si="13"/>
        <v>0</v>
      </c>
      <c r="LJ35" s="11">
        <f t="shared" si="13"/>
        <v>0</v>
      </c>
      <c r="LK35" s="11">
        <f t="shared" si="13"/>
        <v>0</v>
      </c>
      <c r="LL35" s="11">
        <f t="shared" si="13"/>
        <v>0</v>
      </c>
      <c r="LM35" s="11">
        <f t="shared" ref="LM35:NE35" si="14">COUNTIF(LM5:LM32,"JS")</f>
        <v>0</v>
      </c>
      <c r="LN35" s="11">
        <f t="shared" si="14"/>
        <v>0</v>
      </c>
      <c r="LO35" s="11">
        <f t="shared" si="14"/>
        <v>0</v>
      </c>
      <c r="LP35" s="11">
        <f t="shared" si="14"/>
        <v>0</v>
      </c>
      <c r="LQ35" s="11">
        <f t="shared" si="14"/>
        <v>0</v>
      </c>
      <c r="LR35" s="11">
        <f t="shared" si="14"/>
        <v>0</v>
      </c>
      <c r="LS35" s="11">
        <f t="shared" si="14"/>
        <v>0</v>
      </c>
      <c r="LT35" s="11">
        <f t="shared" si="14"/>
        <v>0</v>
      </c>
      <c r="LU35" s="11">
        <f t="shared" si="14"/>
        <v>0</v>
      </c>
      <c r="LV35" s="11">
        <f t="shared" si="14"/>
        <v>0</v>
      </c>
      <c r="LW35" s="11">
        <f t="shared" si="14"/>
        <v>0</v>
      </c>
      <c r="LX35" s="11">
        <f t="shared" si="14"/>
        <v>0</v>
      </c>
      <c r="LY35" s="11">
        <f t="shared" si="14"/>
        <v>0</v>
      </c>
      <c r="LZ35" s="11">
        <f t="shared" si="14"/>
        <v>0</v>
      </c>
      <c r="MA35" s="11">
        <f t="shared" si="14"/>
        <v>0</v>
      </c>
      <c r="MB35" s="11">
        <f t="shared" si="14"/>
        <v>0</v>
      </c>
      <c r="MC35" s="11">
        <f t="shared" si="14"/>
        <v>0</v>
      </c>
      <c r="MD35" s="11">
        <f t="shared" si="14"/>
        <v>0</v>
      </c>
      <c r="ME35" s="11">
        <f t="shared" si="14"/>
        <v>0</v>
      </c>
      <c r="MF35" s="11">
        <f t="shared" si="14"/>
        <v>0</v>
      </c>
      <c r="MG35" s="11">
        <f t="shared" si="14"/>
        <v>0</v>
      </c>
      <c r="MH35" s="11">
        <f t="shared" si="14"/>
        <v>0</v>
      </c>
      <c r="MI35" s="11">
        <f t="shared" si="14"/>
        <v>0</v>
      </c>
      <c r="MJ35" s="11">
        <f t="shared" si="14"/>
        <v>0</v>
      </c>
      <c r="MK35" s="11">
        <f t="shared" si="14"/>
        <v>0</v>
      </c>
      <c r="ML35" s="11">
        <f t="shared" si="14"/>
        <v>0</v>
      </c>
      <c r="MM35" s="11">
        <f t="shared" si="14"/>
        <v>0</v>
      </c>
      <c r="MN35" s="11">
        <f t="shared" si="14"/>
        <v>0</v>
      </c>
      <c r="MO35" s="11">
        <f t="shared" si="14"/>
        <v>0</v>
      </c>
      <c r="MP35" s="11">
        <f t="shared" si="14"/>
        <v>0</v>
      </c>
      <c r="MQ35" s="11">
        <f t="shared" si="14"/>
        <v>0</v>
      </c>
      <c r="MR35" s="11">
        <f t="shared" si="14"/>
        <v>0</v>
      </c>
      <c r="MS35" s="11">
        <f t="shared" si="14"/>
        <v>0</v>
      </c>
      <c r="MT35" s="11">
        <f t="shared" si="14"/>
        <v>0</v>
      </c>
      <c r="MU35" s="11">
        <f t="shared" si="14"/>
        <v>0</v>
      </c>
      <c r="MV35" s="11">
        <f t="shared" si="14"/>
        <v>0</v>
      </c>
      <c r="MW35" s="11">
        <f t="shared" si="14"/>
        <v>0</v>
      </c>
      <c r="MX35" s="11">
        <f t="shared" si="14"/>
        <v>0</v>
      </c>
      <c r="MY35" s="11">
        <f t="shared" si="14"/>
        <v>0</v>
      </c>
      <c r="MZ35" s="11">
        <f t="shared" si="14"/>
        <v>0</v>
      </c>
      <c r="NA35" s="11">
        <f t="shared" si="14"/>
        <v>0</v>
      </c>
      <c r="NB35" s="11">
        <f t="shared" si="14"/>
        <v>0</v>
      </c>
      <c r="NC35" s="11">
        <f t="shared" si="14"/>
        <v>0</v>
      </c>
      <c r="ND35" s="11">
        <f t="shared" si="14"/>
        <v>0</v>
      </c>
      <c r="NE35" s="23">
        <f t="shared" si="14"/>
        <v>0</v>
      </c>
    </row>
    <row r="36" spans="2:377" x14ac:dyDescent="0.25">
      <c r="B36" s="22" t="s">
        <v>7</v>
      </c>
      <c r="C36" s="35" t="s">
        <v>62</v>
      </c>
      <c r="D36" s="31"/>
      <c r="E36" s="19">
        <f t="shared" ref="E36:AT36" si="15">COUNTIF(E5:E32,"n")</f>
        <v>4</v>
      </c>
      <c r="F36" s="19">
        <f t="shared" si="15"/>
        <v>4</v>
      </c>
      <c r="G36" s="19">
        <f t="shared" si="15"/>
        <v>4</v>
      </c>
      <c r="H36" s="19">
        <f t="shared" si="15"/>
        <v>4</v>
      </c>
      <c r="I36" s="19">
        <f t="shared" si="15"/>
        <v>4</v>
      </c>
      <c r="J36" s="19">
        <f t="shared" si="15"/>
        <v>4</v>
      </c>
      <c r="K36" s="19">
        <f t="shared" si="15"/>
        <v>4</v>
      </c>
      <c r="L36" s="19">
        <f t="shared" si="15"/>
        <v>4</v>
      </c>
      <c r="M36" s="19">
        <f t="shared" si="15"/>
        <v>4</v>
      </c>
      <c r="N36" s="19">
        <f t="shared" si="15"/>
        <v>4</v>
      </c>
      <c r="O36" s="19">
        <f t="shared" si="15"/>
        <v>4</v>
      </c>
      <c r="P36" s="19">
        <f t="shared" si="15"/>
        <v>4</v>
      </c>
      <c r="Q36" s="19">
        <f t="shared" si="15"/>
        <v>4</v>
      </c>
      <c r="R36" s="19">
        <f t="shared" si="15"/>
        <v>4</v>
      </c>
      <c r="S36" s="19">
        <f t="shared" si="15"/>
        <v>4</v>
      </c>
      <c r="T36" s="19">
        <f t="shared" si="15"/>
        <v>4</v>
      </c>
      <c r="U36" s="19">
        <f t="shared" si="15"/>
        <v>4</v>
      </c>
      <c r="V36" s="19">
        <f t="shared" si="15"/>
        <v>4</v>
      </c>
      <c r="W36" s="19">
        <f t="shared" si="15"/>
        <v>4</v>
      </c>
      <c r="X36" s="19">
        <f t="shared" si="15"/>
        <v>4</v>
      </c>
      <c r="Y36" s="19">
        <f t="shared" si="15"/>
        <v>4</v>
      </c>
      <c r="Z36" s="19">
        <f t="shared" si="15"/>
        <v>4</v>
      </c>
      <c r="AA36" s="19">
        <f t="shared" si="15"/>
        <v>4</v>
      </c>
      <c r="AB36" s="19">
        <f t="shared" si="15"/>
        <v>4</v>
      </c>
      <c r="AC36" s="19">
        <f t="shared" si="15"/>
        <v>4</v>
      </c>
      <c r="AD36" s="19">
        <f t="shared" si="15"/>
        <v>4</v>
      </c>
      <c r="AE36" s="19">
        <f t="shared" si="15"/>
        <v>4</v>
      </c>
      <c r="AF36" s="19">
        <f t="shared" si="15"/>
        <v>4</v>
      </c>
      <c r="AG36" s="19">
        <f t="shared" si="15"/>
        <v>4</v>
      </c>
      <c r="AH36" s="19">
        <f t="shared" si="15"/>
        <v>4</v>
      </c>
      <c r="AI36" s="19">
        <f t="shared" si="15"/>
        <v>4</v>
      </c>
      <c r="AJ36" s="19">
        <f t="shared" si="15"/>
        <v>4</v>
      </c>
      <c r="AK36" s="19">
        <f t="shared" si="15"/>
        <v>4</v>
      </c>
      <c r="AL36" s="19">
        <f t="shared" si="15"/>
        <v>4</v>
      </c>
      <c r="AM36" s="19">
        <f t="shared" si="15"/>
        <v>4</v>
      </c>
      <c r="AN36" s="19">
        <f t="shared" si="15"/>
        <v>4</v>
      </c>
      <c r="AO36" s="19">
        <f t="shared" si="15"/>
        <v>4</v>
      </c>
      <c r="AP36" s="19">
        <f t="shared" si="15"/>
        <v>4</v>
      </c>
      <c r="AQ36" s="19">
        <f t="shared" si="15"/>
        <v>4</v>
      </c>
      <c r="AR36" s="19">
        <f t="shared" si="15"/>
        <v>4</v>
      </c>
      <c r="AS36" s="19">
        <f t="shared" si="15"/>
        <v>4</v>
      </c>
      <c r="AT36" s="19">
        <f t="shared" si="15"/>
        <v>4</v>
      </c>
      <c r="AU36" s="19">
        <f t="shared" ref="E36:BP36" si="16">COUNTIF(AU5:AU32,"n")</f>
        <v>4</v>
      </c>
      <c r="AV36" s="19">
        <f t="shared" si="16"/>
        <v>4</v>
      </c>
      <c r="AW36" s="19">
        <f t="shared" si="16"/>
        <v>4</v>
      </c>
      <c r="AX36" s="19">
        <f t="shared" si="16"/>
        <v>4</v>
      </c>
      <c r="AY36" s="19">
        <f t="shared" si="16"/>
        <v>4</v>
      </c>
      <c r="AZ36" s="19">
        <f t="shared" si="16"/>
        <v>4</v>
      </c>
      <c r="BA36" s="19">
        <f t="shared" si="16"/>
        <v>4</v>
      </c>
      <c r="BB36" s="19">
        <f t="shared" si="16"/>
        <v>3</v>
      </c>
      <c r="BC36" s="19">
        <f t="shared" si="16"/>
        <v>4</v>
      </c>
      <c r="BD36" s="19">
        <f t="shared" si="16"/>
        <v>5</v>
      </c>
      <c r="BE36" s="19">
        <f t="shared" si="16"/>
        <v>5</v>
      </c>
      <c r="BF36" s="19">
        <f t="shared" si="16"/>
        <v>5</v>
      </c>
      <c r="BG36" s="19">
        <f t="shared" si="16"/>
        <v>5</v>
      </c>
      <c r="BH36" s="19">
        <f t="shared" si="16"/>
        <v>4</v>
      </c>
      <c r="BI36" s="19">
        <f t="shared" si="16"/>
        <v>5</v>
      </c>
      <c r="BJ36" s="19">
        <f t="shared" si="16"/>
        <v>5</v>
      </c>
      <c r="BK36" s="19">
        <f t="shared" si="16"/>
        <v>4</v>
      </c>
      <c r="BL36" s="19">
        <f t="shared" si="16"/>
        <v>4</v>
      </c>
      <c r="BM36" s="19">
        <f t="shared" si="16"/>
        <v>4</v>
      </c>
      <c r="BN36" s="19">
        <f t="shared" si="16"/>
        <v>4</v>
      </c>
      <c r="BO36" s="19">
        <f t="shared" si="16"/>
        <v>4</v>
      </c>
      <c r="BP36" s="19">
        <f t="shared" si="16"/>
        <v>4</v>
      </c>
      <c r="BQ36" s="19">
        <f t="shared" ref="BQ36:EB36" si="17">COUNTIF(BQ5:BQ32,"n")</f>
        <v>4</v>
      </c>
      <c r="BR36" s="19">
        <f t="shared" si="17"/>
        <v>4</v>
      </c>
      <c r="BS36" s="19">
        <f t="shared" si="17"/>
        <v>4</v>
      </c>
      <c r="BT36" s="19">
        <f t="shared" si="17"/>
        <v>4</v>
      </c>
      <c r="BU36" s="19">
        <f t="shared" si="17"/>
        <v>4</v>
      </c>
      <c r="BV36" s="19">
        <f t="shared" si="17"/>
        <v>4</v>
      </c>
      <c r="BW36" s="19">
        <f t="shared" si="17"/>
        <v>4</v>
      </c>
      <c r="BX36" s="19">
        <f t="shared" si="17"/>
        <v>4</v>
      </c>
      <c r="BY36" s="19">
        <f t="shared" si="17"/>
        <v>4</v>
      </c>
      <c r="BZ36" s="19">
        <f t="shared" si="17"/>
        <v>4</v>
      </c>
      <c r="CA36" s="19">
        <f t="shared" si="17"/>
        <v>4</v>
      </c>
      <c r="CB36" s="19">
        <f t="shared" si="17"/>
        <v>4</v>
      </c>
      <c r="CC36" s="19">
        <f t="shared" si="17"/>
        <v>4</v>
      </c>
      <c r="CD36" s="19">
        <f t="shared" si="17"/>
        <v>4</v>
      </c>
      <c r="CE36" s="19">
        <f t="shared" si="17"/>
        <v>4</v>
      </c>
      <c r="CF36" s="19">
        <f t="shared" si="17"/>
        <v>4</v>
      </c>
      <c r="CG36" s="19">
        <f t="shared" si="17"/>
        <v>4</v>
      </c>
      <c r="CH36" s="19">
        <f t="shared" si="17"/>
        <v>4</v>
      </c>
      <c r="CI36" s="19">
        <f t="shared" si="17"/>
        <v>4</v>
      </c>
      <c r="CJ36" s="19">
        <f t="shared" si="17"/>
        <v>4</v>
      </c>
      <c r="CK36" s="19">
        <f t="shared" si="17"/>
        <v>4</v>
      </c>
      <c r="CL36" s="19">
        <f t="shared" si="17"/>
        <v>4</v>
      </c>
      <c r="CM36" s="19">
        <f t="shared" si="17"/>
        <v>4</v>
      </c>
      <c r="CN36" s="19">
        <f t="shared" si="17"/>
        <v>4</v>
      </c>
      <c r="CO36" s="19">
        <f t="shared" si="17"/>
        <v>4</v>
      </c>
      <c r="CP36" s="19">
        <f t="shared" si="17"/>
        <v>4</v>
      </c>
      <c r="CQ36" s="19">
        <f t="shared" si="17"/>
        <v>4</v>
      </c>
      <c r="CR36" s="19">
        <f t="shared" si="17"/>
        <v>4</v>
      </c>
      <c r="CS36" s="19">
        <f t="shared" si="17"/>
        <v>4</v>
      </c>
      <c r="CT36" s="19">
        <f t="shared" si="17"/>
        <v>4</v>
      </c>
      <c r="CU36" s="19">
        <f t="shared" si="17"/>
        <v>4</v>
      </c>
      <c r="CV36" s="19">
        <f t="shared" si="17"/>
        <v>4</v>
      </c>
      <c r="CW36" s="19">
        <f t="shared" si="17"/>
        <v>4</v>
      </c>
      <c r="CX36" s="19">
        <f t="shared" si="17"/>
        <v>4</v>
      </c>
      <c r="CY36" s="19">
        <f t="shared" si="17"/>
        <v>4</v>
      </c>
      <c r="CZ36" s="19">
        <f t="shared" si="17"/>
        <v>4</v>
      </c>
      <c r="DA36" s="19">
        <f t="shared" si="17"/>
        <v>4</v>
      </c>
      <c r="DB36" s="19">
        <f t="shared" si="17"/>
        <v>4</v>
      </c>
      <c r="DC36" s="19">
        <f t="shared" si="17"/>
        <v>4</v>
      </c>
      <c r="DD36" s="19">
        <f t="shared" si="17"/>
        <v>4</v>
      </c>
      <c r="DE36" s="19">
        <f t="shared" si="17"/>
        <v>4</v>
      </c>
      <c r="DF36" s="19">
        <f t="shared" si="17"/>
        <v>4</v>
      </c>
      <c r="DG36" s="19">
        <f t="shared" si="17"/>
        <v>4</v>
      </c>
      <c r="DH36" s="19">
        <f t="shared" si="17"/>
        <v>4</v>
      </c>
      <c r="DI36" s="19">
        <f t="shared" si="17"/>
        <v>4</v>
      </c>
      <c r="DJ36" s="19">
        <f t="shared" si="17"/>
        <v>4</v>
      </c>
      <c r="DK36" s="19">
        <f t="shared" si="17"/>
        <v>4</v>
      </c>
      <c r="DL36" s="19">
        <f t="shared" si="17"/>
        <v>4</v>
      </c>
      <c r="DM36" s="19">
        <f t="shared" si="17"/>
        <v>4</v>
      </c>
      <c r="DN36" s="19">
        <f t="shared" si="17"/>
        <v>4</v>
      </c>
      <c r="DO36" s="19">
        <f t="shared" si="17"/>
        <v>4</v>
      </c>
      <c r="DP36" s="19">
        <f t="shared" si="17"/>
        <v>4</v>
      </c>
      <c r="DQ36" s="19">
        <f t="shared" si="17"/>
        <v>4</v>
      </c>
      <c r="DR36" s="19">
        <f t="shared" si="17"/>
        <v>4</v>
      </c>
      <c r="DS36" s="19">
        <f t="shared" si="17"/>
        <v>4</v>
      </c>
      <c r="DT36" s="19">
        <f t="shared" si="17"/>
        <v>4</v>
      </c>
      <c r="DU36" s="19">
        <f t="shared" si="17"/>
        <v>4</v>
      </c>
      <c r="DV36" s="19">
        <f t="shared" si="17"/>
        <v>4</v>
      </c>
      <c r="DW36" s="19">
        <f t="shared" si="17"/>
        <v>4</v>
      </c>
      <c r="DX36" s="19">
        <f t="shared" si="17"/>
        <v>4</v>
      </c>
      <c r="DY36" s="19">
        <f t="shared" si="17"/>
        <v>4</v>
      </c>
      <c r="DZ36" s="19">
        <f t="shared" si="17"/>
        <v>4</v>
      </c>
      <c r="EA36" s="19">
        <f t="shared" si="17"/>
        <v>4</v>
      </c>
      <c r="EB36" s="19">
        <f t="shared" si="17"/>
        <v>4</v>
      </c>
      <c r="EC36" s="19">
        <f t="shared" ref="EC36:GN36" si="18">COUNTIF(EC5:EC32,"n")</f>
        <v>4</v>
      </c>
      <c r="ED36" s="19">
        <f t="shared" si="18"/>
        <v>4</v>
      </c>
      <c r="EE36" s="19">
        <f t="shared" si="18"/>
        <v>4</v>
      </c>
      <c r="EF36" s="19">
        <f t="shared" si="18"/>
        <v>4</v>
      </c>
      <c r="EG36" s="19">
        <f t="shared" si="18"/>
        <v>4</v>
      </c>
      <c r="EH36" s="19">
        <f t="shared" si="18"/>
        <v>4</v>
      </c>
      <c r="EI36" s="19">
        <f t="shared" si="18"/>
        <v>4</v>
      </c>
      <c r="EJ36" s="19">
        <f t="shared" si="18"/>
        <v>4</v>
      </c>
      <c r="EK36" s="19">
        <f t="shared" si="18"/>
        <v>4</v>
      </c>
      <c r="EL36" s="19">
        <f t="shared" si="18"/>
        <v>4</v>
      </c>
      <c r="EM36" s="19">
        <f t="shared" si="18"/>
        <v>4</v>
      </c>
      <c r="EN36" s="19">
        <f t="shared" si="18"/>
        <v>4</v>
      </c>
      <c r="EO36" s="19">
        <f t="shared" si="18"/>
        <v>3</v>
      </c>
      <c r="EP36" s="19">
        <f t="shared" si="18"/>
        <v>4</v>
      </c>
      <c r="EQ36" s="19">
        <f t="shared" si="18"/>
        <v>4</v>
      </c>
      <c r="ER36" s="19">
        <f t="shared" si="18"/>
        <v>4</v>
      </c>
      <c r="ES36" s="19">
        <f t="shared" si="18"/>
        <v>4</v>
      </c>
      <c r="ET36" s="19">
        <f t="shared" si="18"/>
        <v>3</v>
      </c>
      <c r="EU36" s="19">
        <f t="shared" si="18"/>
        <v>4</v>
      </c>
      <c r="EV36" s="19">
        <f t="shared" si="18"/>
        <v>4</v>
      </c>
      <c r="EW36" s="19">
        <f t="shared" si="18"/>
        <v>4</v>
      </c>
      <c r="EX36" s="19">
        <f t="shared" si="18"/>
        <v>4</v>
      </c>
      <c r="EY36" s="19">
        <f t="shared" si="18"/>
        <v>3</v>
      </c>
      <c r="EZ36" s="19">
        <f t="shared" si="18"/>
        <v>4</v>
      </c>
      <c r="FA36" s="19">
        <f t="shared" si="18"/>
        <v>4</v>
      </c>
      <c r="FB36" s="19">
        <f t="shared" si="18"/>
        <v>4</v>
      </c>
      <c r="FC36" s="19">
        <f t="shared" si="18"/>
        <v>4</v>
      </c>
      <c r="FD36" s="19">
        <f t="shared" si="18"/>
        <v>4</v>
      </c>
      <c r="FE36" s="19">
        <f t="shared" si="18"/>
        <v>4</v>
      </c>
      <c r="FF36" s="19">
        <f t="shared" si="18"/>
        <v>4</v>
      </c>
      <c r="FG36" s="19">
        <f t="shared" si="18"/>
        <v>4</v>
      </c>
      <c r="FH36" s="19">
        <f t="shared" si="18"/>
        <v>4</v>
      </c>
      <c r="FI36" s="19">
        <f t="shared" si="18"/>
        <v>4</v>
      </c>
      <c r="FJ36" s="19">
        <f t="shared" si="18"/>
        <v>4</v>
      </c>
      <c r="FK36" s="19">
        <f t="shared" si="18"/>
        <v>4</v>
      </c>
      <c r="FL36" s="19">
        <f t="shared" si="18"/>
        <v>4</v>
      </c>
      <c r="FM36" s="19">
        <f t="shared" si="18"/>
        <v>4</v>
      </c>
      <c r="FN36" s="19">
        <f t="shared" si="18"/>
        <v>4</v>
      </c>
      <c r="FO36" s="19">
        <f t="shared" si="18"/>
        <v>4</v>
      </c>
      <c r="FP36" s="19">
        <f t="shared" si="18"/>
        <v>4</v>
      </c>
      <c r="FQ36" s="19">
        <f t="shared" si="18"/>
        <v>4</v>
      </c>
      <c r="FR36" s="19">
        <f t="shared" si="18"/>
        <v>4</v>
      </c>
      <c r="FS36" s="19">
        <f t="shared" si="18"/>
        <v>4</v>
      </c>
      <c r="FT36" s="19">
        <f t="shared" si="18"/>
        <v>4</v>
      </c>
      <c r="FU36" s="19">
        <f t="shared" si="18"/>
        <v>4</v>
      </c>
      <c r="FV36" s="19">
        <f t="shared" si="18"/>
        <v>4</v>
      </c>
      <c r="FW36" s="19">
        <f t="shared" si="18"/>
        <v>4</v>
      </c>
      <c r="FX36" s="19">
        <f t="shared" si="18"/>
        <v>4</v>
      </c>
      <c r="FY36" s="19">
        <f t="shared" si="18"/>
        <v>4</v>
      </c>
      <c r="FZ36" s="19">
        <f t="shared" si="18"/>
        <v>4</v>
      </c>
      <c r="GA36" s="19">
        <f t="shared" si="18"/>
        <v>4</v>
      </c>
      <c r="GB36" s="19">
        <f t="shared" si="18"/>
        <v>4</v>
      </c>
      <c r="GC36" s="19">
        <f t="shared" si="18"/>
        <v>4</v>
      </c>
      <c r="GD36" s="19">
        <f t="shared" si="18"/>
        <v>4</v>
      </c>
      <c r="GE36" s="19">
        <f t="shared" si="18"/>
        <v>4</v>
      </c>
      <c r="GF36" s="19">
        <f t="shared" si="18"/>
        <v>4</v>
      </c>
      <c r="GG36" s="19">
        <f t="shared" si="18"/>
        <v>4</v>
      </c>
      <c r="GH36" s="19">
        <f t="shared" si="18"/>
        <v>4</v>
      </c>
      <c r="GI36" s="19">
        <f t="shared" si="18"/>
        <v>4</v>
      </c>
      <c r="GJ36" s="19">
        <f t="shared" si="18"/>
        <v>4</v>
      </c>
      <c r="GK36" s="19">
        <f t="shared" si="18"/>
        <v>4</v>
      </c>
      <c r="GL36" s="19">
        <f t="shared" si="18"/>
        <v>4</v>
      </c>
      <c r="GM36" s="19">
        <f t="shared" si="18"/>
        <v>4</v>
      </c>
      <c r="GN36" s="19">
        <f t="shared" si="18"/>
        <v>4</v>
      </c>
      <c r="GO36" s="19">
        <f t="shared" ref="GO36:IZ36" si="19">COUNTIF(GO5:GO32,"n")</f>
        <v>4</v>
      </c>
      <c r="GP36" s="19">
        <f t="shared" si="19"/>
        <v>4</v>
      </c>
      <c r="GQ36" s="19">
        <f t="shared" si="19"/>
        <v>4</v>
      </c>
      <c r="GR36" s="19">
        <f t="shared" si="19"/>
        <v>4</v>
      </c>
      <c r="GS36" s="19">
        <f t="shared" si="19"/>
        <v>4</v>
      </c>
      <c r="GT36" s="19">
        <f t="shared" si="19"/>
        <v>4</v>
      </c>
      <c r="GU36" s="19">
        <f t="shared" si="19"/>
        <v>4</v>
      </c>
      <c r="GV36" s="19">
        <f t="shared" si="19"/>
        <v>4</v>
      </c>
      <c r="GW36" s="19">
        <f t="shared" si="19"/>
        <v>4</v>
      </c>
      <c r="GX36" s="19">
        <f t="shared" si="19"/>
        <v>4</v>
      </c>
      <c r="GY36" s="19">
        <f t="shared" si="19"/>
        <v>4</v>
      </c>
      <c r="GZ36" s="19">
        <f t="shared" si="19"/>
        <v>4</v>
      </c>
      <c r="HA36" s="19">
        <f t="shared" si="19"/>
        <v>4</v>
      </c>
      <c r="HB36" s="19">
        <f t="shared" si="19"/>
        <v>4</v>
      </c>
      <c r="HC36" s="19">
        <f t="shared" si="19"/>
        <v>4</v>
      </c>
      <c r="HD36" s="19">
        <f t="shared" si="19"/>
        <v>3</v>
      </c>
      <c r="HE36" s="19">
        <f t="shared" si="19"/>
        <v>4</v>
      </c>
      <c r="HF36" s="19">
        <f t="shared" si="19"/>
        <v>4</v>
      </c>
      <c r="HG36" s="19">
        <f t="shared" si="19"/>
        <v>4</v>
      </c>
      <c r="HH36" s="19">
        <f t="shared" si="19"/>
        <v>4</v>
      </c>
      <c r="HI36" s="19">
        <f t="shared" si="19"/>
        <v>3</v>
      </c>
      <c r="HJ36" s="19">
        <f t="shared" si="19"/>
        <v>4</v>
      </c>
      <c r="HK36" s="19">
        <f t="shared" si="19"/>
        <v>4</v>
      </c>
      <c r="HL36" s="19">
        <f t="shared" si="19"/>
        <v>4</v>
      </c>
      <c r="HM36" s="19">
        <f t="shared" si="19"/>
        <v>4</v>
      </c>
      <c r="HN36" s="19">
        <f t="shared" si="19"/>
        <v>3</v>
      </c>
      <c r="HO36" s="19">
        <f t="shared" si="19"/>
        <v>4</v>
      </c>
      <c r="HP36" s="19">
        <f t="shared" si="19"/>
        <v>4</v>
      </c>
      <c r="HQ36" s="19">
        <f t="shared" si="19"/>
        <v>4</v>
      </c>
      <c r="HR36" s="19">
        <f t="shared" si="19"/>
        <v>4</v>
      </c>
      <c r="HS36" s="19">
        <f t="shared" si="19"/>
        <v>4</v>
      </c>
      <c r="HT36" s="19">
        <f t="shared" si="19"/>
        <v>4</v>
      </c>
      <c r="HU36" s="19">
        <f t="shared" si="19"/>
        <v>4</v>
      </c>
      <c r="HV36" s="19">
        <f t="shared" si="19"/>
        <v>4</v>
      </c>
      <c r="HW36" s="19">
        <f t="shared" si="19"/>
        <v>4</v>
      </c>
      <c r="HX36" s="19">
        <f t="shared" si="19"/>
        <v>4</v>
      </c>
      <c r="HY36" s="19">
        <f t="shared" si="19"/>
        <v>4</v>
      </c>
      <c r="HZ36" s="19">
        <f t="shared" si="19"/>
        <v>4</v>
      </c>
      <c r="IA36" s="19">
        <f t="shared" si="19"/>
        <v>4</v>
      </c>
      <c r="IB36" s="19">
        <f t="shared" si="19"/>
        <v>4</v>
      </c>
      <c r="IC36" s="19">
        <f t="shared" si="19"/>
        <v>4</v>
      </c>
      <c r="ID36" s="19">
        <f t="shared" si="19"/>
        <v>4</v>
      </c>
      <c r="IE36" s="19">
        <f t="shared" si="19"/>
        <v>4</v>
      </c>
      <c r="IF36" s="19">
        <f t="shared" si="19"/>
        <v>4</v>
      </c>
      <c r="IG36" s="19">
        <f t="shared" si="19"/>
        <v>4</v>
      </c>
      <c r="IH36" s="19">
        <f t="shared" si="19"/>
        <v>4</v>
      </c>
      <c r="II36" s="19">
        <f t="shared" si="19"/>
        <v>4</v>
      </c>
      <c r="IJ36" s="19">
        <f t="shared" si="19"/>
        <v>4</v>
      </c>
      <c r="IK36" s="19">
        <f t="shared" si="19"/>
        <v>4</v>
      </c>
      <c r="IL36" s="19">
        <f t="shared" si="19"/>
        <v>4</v>
      </c>
      <c r="IM36" s="19">
        <f t="shared" si="19"/>
        <v>4</v>
      </c>
      <c r="IN36" s="19">
        <f t="shared" si="19"/>
        <v>4</v>
      </c>
      <c r="IO36" s="19">
        <f t="shared" si="19"/>
        <v>4</v>
      </c>
      <c r="IP36" s="19">
        <f t="shared" si="19"/>
        <v>4</v>
      </c>
      <c r="IQ36" s="19">
        <f t="shared" si="19"/>
        <v>4</v>
      </c>
      <c r="IR36" s="19">
        <f t="shared" si="19"/>
        <v>4</v>
      </c>
      <c r="IS36" s="19">
        <f t="shared" si="19"/>
        <v>4</v>
      </c>
      <c r="IT36" s="19">
        <f t="shared" si="19"/>
        <v>4</v>
      </c>
      <c r="IU36" s="19">
        <f t="shared" si="19"/>
        <v>4</v>
      </c>
      <c r="IV36" s="19">
        <f t="shared" si="19"/>
        <v>4</v>
      </c>
      <c r="IW36" s="19">
        <f t="shared" si="19"/>
        <v>4</v>
      </c>
      <c r="IX36" s="19">
        <f t="shared" si="19"/>
        <v>4</v>
      </c>
      <c r="IY36" s="19">
        <f t="shared" si="19"/>
        <v>4</v>
      </c>
      <c r="IZ36" s="19">
        <f t="shared" si="19"/>
        <v>4</v>
      </c>
      <c r="JA36" s="19">
        <f t="shared" ref="JA36:LL36" si="20">COUNTIF(JA5:JA32,"n")</f>
        <v>4</v>
      </c>
      <c r="JB36" s="19">
        <f t="shared" si="20"/>
        <v>4</v>
      </c>
      <c r="JC36" s="19">
        <f t="shared" si="20"/>
        <v>4</v>
      </c>
      <c r="JD36" s="19">
        <f t="shared" si="20"/>
        <v>4</v>
      </c>
      <c r="JE36" s="19">
        <f t="shared" si="20"/>
        <v>4</v>
      </c>
      <c r="JF36" s="19">
        <f t="shared" si="20"/>
        <v>4</v>
      </c>
      <c r="JG36" s="19">
        <f t="shared" si="20"/>
        <v>3</v>
      </c>
      <c r="JH36" s="19">
        <f t="shared" si="20"/>
        <v>4</v>
      </c>
      <c r="JI36" s="19">
        <f t="shared" si="20"/>
        <v>4</v>
      </c>
      <c r="JJ36" s="19">
        <f t="shared" si="20"/>
        <v>4</v>
      </c>
      <c r="JK36" s="19">
        <f t="shared" si="20"/>
        <v>4</v>
      </c>
      <c r="JL36" s="19">
        <f t="shared" si="20"/>
        <v>3</v>
      </c>
      <c r="JM36" s="19">
        <f t="shared" si="20"/>
        <v>4</v>
      </c>
      <c r="JN36" s="19">
        <f t="shared" si="20"/>
        <v>4</v>
      </c>
      <c r="JO36" s="19">
        <f t="shared" si="20"/>
        <v>4</v>
      </c>
      <c r="JP36" s="19">
        <f t="shared" si="20"/>
        <v>4</v>
      </c>
      <c r="JQ36" s="19">
        <f t="shared" si="20"/>
        <v>3</v>
      </c>
      <c r="JR36" s="19">
        <f t="shared" si="20"/>
        <v>4</v>
      </c>
      <c r="JS36" s="19">
        <f t="shared" si="20"/>
        <v>4</v>
      </c>
      <c r="JT36" s="19">
        <f t="shared" si="20"/>
        <v>4</v>
      </c>
      <c r="JU36" s="19">
        <f t="shared" si="20"/>
        <v>4</v>
      </c>
      <c r="JV36" s="19">
        <f t="shared" si="20"/>
        <v>4</v>
      </c>
      <c r="JW36" s="19">
        <f t="shared" si="20"/>
        <v>4</v>
      </c>
      <c r="JX36" s="19">
        <f t="shared" si="20"/>
        <v>4</v>
      </c>
      <c r="JY36" s="19">
        <f t="shared" si="20"/>
        <v>4</v>
      </c>
      <c r="JZ36" s="19">
        <f t="shared" si="20"/>
        <v>4</v>
      </c>
      <c r="KA36" s="19">
        <f t="shared" si="20"/>
        <v>4</v>
      </c>
      <c r="KB36" s="19">
        <f t="shared" si="20"/>
        <v>4</v>
      </c>
      <c r="KC36" s="19">
        <f t="shared" si="20"/>
        <v>4</v>
      </c>
      <c r="KD36" s="19">
        <f t="shared" si="20"/>
        <v>4</v>
      </c>
      <c r="KE36" s="19">
        <f t="shared" si="20"/>
        <v>4</v>
      </c>
      <c r="KF36" s="19">
        <f t="shared" si="20"/>
        <v>4</v>
      </c>
      <c r="KG36" s="19">
        <f t="shared" si="20"/>
        <v>4</v>
      </c>
      <c r="KH36" s="19">
        <f t="shared" si="20"/>
        <v>4</v>
      </c>
      <c r="KI36" s="19">
        <f t="shared" si="20"/>
        <v>4</v>
      </c>
      <c r="KJ36" s="19">
        <f t="shared" si="20"/>
        <v>4</v>
      </c>
      <c r="KK36" s="19">
        <f t="shared" si="20"/>
        <v>4</v>
      </c>
      <c r="KL36" s="19">
        <f t="shared" si="20"/>
        <v>4</v>
      </c>
      <c r="KM36" s="19">
        <f t="shared" si="20"/>
        <v>4</v>
      </c>
      <c r="KN36" s="19">
        <f t="shared" si="20"/>
        <v>4</v>
      </c>
      <c r="KO36" s="19">
        <f t="shared" si="20"/>
        <v>4</v>
      </c>
      <c r="KP36" s="19">
        <f t="shared" si="20"/>
        <v>4</v>
      </c>
      <c r="KQ36" s="19">
        <f t="shared" si="20"/>
        <v>4</v>
      </c>
      <c r="KR36" s="19">
        <f t="shared" si="20"/>
        <v>4</v>
      </c>
      <c r="KS36" s="19">
        <f t="shared" si="20"/>
        <v>4</v>
      </c>
      <c r="KT36" s="19">
        <f t="shared" si="20"/>
        <v>4</v>
      </c>
      <c r="KU36" s="19">
        <f t="shared" si="20"/>
        <v>4</v>
      </c>
      <c r="KV36" s="19">
        <f t="shared" si="20"/>
        <v>4</v>
      </c>
      <c r="KW36" s="19">
        <f t="shared" si="20"/>
        <v>4</v>
      </c>
      <c r="KX36" s="19">
        <f t="shared" si="20"/>
        <v>4</v>
      </c>
      <c r="KY36" s="19">
        <f t="shared" si="20"/>
        <v>4</v>
      </c>
      <c r="KZ36" s="19">
        <f t="shared" si="20"/>
        <v>4</v>
      </c>
      <c r="LA36" s="19">
        <f t="shared" si="20"/>
        <v>4</v>
      </c>
      <c r="LB36" s="19">
        <f t="shared" si="20"/>
        <v>4</v>
      </c>
      <c r="LC36" s="19">
        <f t="shared" si="20"/>
        <v>4</v>
      </c>
      <c r="LD36" s="19">
        <f t="shared" si="20"/>
        <v>4</v>
      </c>
      <c r="LE36" s="19">
        <f t="shared" si="20"/>
        <v>4</v>
      </c>
      <c r="LF36" s="19">
        <f t="shared" si="20"/>
        <v>4</v>
      </c>
      <c r="LG36" s="19">
        <f t="shared" si="20"/>
        <v>4</v>
      </c>
      <c r="LH36" s="19">
        <f t="shared" si="20"/>
        <v>4</v>
      </c>
      <c r="LI36" s="19">
        <f t="shared" si="20"/>
        <v>4</v>
      </c>
      <c r="LJ36" s="19">
        <f t="shared" si="20"/>
        <v>4</v>
      </c>
      <c r="LK36" s="19">
        <f t="shared" si="20"/>
        <v>4</v>
      </c>
      <c r="LL36" s="19">
        <f t="shared" si="20"/>
        <v>4</v>
      </c>
      <c r="LM36" s="19">
        <f t="shared" ref="LM36:NE36" si="21">COUNTIF(LM5:LM32,"n")</f>
        <v>4</v>
      </c>
      <c r="LN36" s="19">
        <f t="shared" si="21"/>
        <v>4</v>
      </c>
      <c r="LO36" s="19">
        <f t="shared" si="21"/>
        <v>4</v>
      </c>
      <c r="LP36" s="19">
        <f t="shared" si="21"/>
        <v>4</v>
      </c>
      <c r="LQ36" s="19">
        <f t="shared" si="21"/>
        <v>4</v>
      </c>
      <c r="LR36" s="19">
        <f t="shared" si="21"/>
        <v>4</v>
      </c>
      <c r="LS36" s="19">
        <f t="shared" si="21"/>
        <v>4</v>
      </c>
      <c r="LT36" s="19">
        <f t="shared" si="21"/>
        <v>4</v>
      </c>
      <c r="LU36" s="19">
        <f t="shared" si="21"/>
        <v>4</v>
      </c>
      <c r="LV36" s="19">
        <f t="shared" si="21"/>
        <v>4</v>
      </c>
      <c r="LW36" s="19">
        <f t="shared" si="21"/>
        <v>4</v>
      </c>
      <c r="LX36" s="19">
        <f t="shared" si="21"/>
        <v>4</v>
      </c>
      <c r="LY36" s="19">
        <f t="shared" si="21"/>
        <v>4</v>
      </c>
      <c r="LZ36" s="19">
        <f t="shared" si="21"/>
        <v>4</v>
      </c>
      <c r="MA36" s="19">
        <f t="shared" si="21"/>
        <v>4</v>
      </c>
      <c r="MB36" s="19">
        <f t="shared" si="21"/>
        <v>4</v>
      </c>
      <c r="MC36" s="19">
        <f t="shared" si="21"/>
        <v>4</v>
      </c>
      <c r="MD36" s="19">
        <f t="shared" si="21"/>
        <v>4</v>
      </c>
      <c r="ME36" s="19">
        <f t="shared" si="21"/>
        <v>4</v>
      </c>
      <c r="MF36" s="19">
        <f t="shared" si="21"/>
        <v>4</v>
      </c>
      <c r="MG36" s="19">
        <f t="shared" si="21"/>
        <v>4</v>
      </c>
      <c r="MH36" s="19">
        <f t="shared" si="21"/>
        <v>4</v>
      </c>
      <c r="MI36" s="19">
        <f t="shared" si="21"/>
        <v>4</v>
      </c>
      <c r="MJ36" s="19">
        <f t="shared" si="21"/>
        <v>4</v>
      </c>
      <c r="MK36" s="19">
        <f t="shared" si="21"/>
        <v>4</v>
      </c>
      <c r="ML36" s="19">
        <f t="shared" si="21"/>
        <v>4</v>
      </c>
      <c r="MM36" s="19">
        <f t="shared" si="21"/>
        <v>4</v>
      </c>
      <c r="MN36" s="19">
        <f t="shared" si="21"/>
        <v>4</v>
      </c>
      <c r="MO36" s="19">
        <f t="shared" si="21"/>
        <v>4</v>
      </c>
      <c r="MP36" s="19">
        <f t="shared" si="21"/>
        <v>4</v>
      </c>
      <c r="MQ36" s="19">
        <f t="shared" si="21"/>
        <v>4</v>
      </c>
      <c r="MR36" s="19">
        <f t="shared" si="21"/>
        <v>4</v>
      </c>
      <c r="MS36" s="19">
        <f t="shared" si="21"/>
        <v>4</v>
      </c>
      <c r="MT36" s="19">
        <f t="shared" si="21"/>
        <v>4</v>
      </c>
      <c r="MU36" s="19">
        <f t="shared" si="21"/>
        <v>4</v>
      </c>
      <c r="MV36" s="19">
        <f t="shared" si="21"/>
        <v>4</v>
      </c>
      <c r="MW36" s="19">
        <f t="shared" si="21"/>
        <v>4</v>
      </c>
      <c r="MX36" s="19">
        <f t="shared" si="21"/>
        <v>4</v>
      </c>
      <c r="MY36" s="19">
        <f t="shared" si="21"/>
        <v>4</v>
      </c>
      <c r="MZ36" s="19">
        <f t="shared" si="21"/>
        <v>4</v>
      </c>
      <c r="NA36" s="19">
        <f t="shared" si="21"/>
        <v>4</v>
      </c>
      <c r="NB36" s="19">
        <f t="shared" si="21"/>
        <v>4</v>
      </c>
      <c r="NC36" s="19">
        <f t="shared" si="21"/>
        <v>4</v>
      </c>
      <c r="ND36" s="19">
        <f t="shared" si="21"/>
        <v>4</v>
      </c>
      <c r="NE36" s="25">
        <f t="shared" si="21"/>
        <v>4</v>
      </c>
    </row>
    <row r="37" spans="2:377" x14ac:dyDescent="0.25">
      <c r="B37" s="26" t="s">
        <v>8</v>
      </c>
      <c r="C37" s="35" t="s">
        <v>61</v>
      </c>
      <c r="D37" s="32" t="s">
        <v>8</v>
      </c>
      <c r="E37" s="11">
        <f t="shared" ref="E37:AT37" si="22">COUNTIF(E5:E32,"NS")</f>
        <v>0</v>
      </c>
      <c r="F37" s="11">
        <f t="shared" si="22"/>
        <v>0</v>
      </c>
      <c r="G37" s="11">
        <f t="shared" si="22"/>
        <v>0</v>
      </c>
      <c r="H37" s="11">
        <f t="shared" si="22"/>
        <v>0</v>
      </c>
      <c r="I37" s="11">
        <f t="shared" si="22"/>
        <v>0</v>
      </c>
      <c r="J37" s="11">
        <f t="shared" si="22"/>
        <v>0</v>
      </c>
      <c r="K37" s="11">
        <f t="shared" si="22"/>
        <v>0</v>
      </c>
      <c r="L37" s="11">
        <f t="shared" si="22"/>
        <v>0</v>
      </c>
      <c r="M37" s="11">
        <f t="shared" si="22"/>
        <v>0</v>
      </c>
      <c r="N37" s="11">
        <f t="shared" si="22"/>
        <v>0</v>
      </c>
      <c r="O37" s="11">
        <f t="shared" si="22"/>
        <v>0</v>
      </c>
      <c r="P37" s="11">
        <f t="shared" si="22"/>
        <v>0</v>
      </c>
      <c r="Q37" s="11">
        <f t="shared" si="22"/>
        <v>0</v>
      </c>
      <c r="R37" s="11">
        <f t="shared" si="22"/>
        <v>0</v>
      </c>
      <c r="S37" s="11">
        <f t="shared" si="22"/>
        <v>0</v>
      </c>
      <c r="T37" s="11">
        <f t="shared" si="22"/>
        <v>0</v>
      </c>
      <c r="U37" s="11">
        <f t="shared" si="22"/>
        <v>0</v>
      </c>
      <c r="V37" s="11">
        <f t="shared" si="22"/>
        <v>0</v>
      </c>
      <c r="W37" s="11">
        <f t="shared" si="22"/>
        <v>0</v>
      </c>
      <c r="X37" s="11">
        <f t="shared" si="22"/>
        <v>0</v>
      </c>
      <c r="Y37" s="11">
        <f t="shared" si="22"/>
        <v>0</v>
      </c>
      <c r="Z37" s="11">
        <f t="shared" si="22"/>
        <v>0</v>
      </c>
      <c r="AA37" s="11">
        <f t="shared" si="22"/>
        <v>0</v>
      </c>
      <c r="AB37" s="11">
        <f t="shared" si="22"/>
        <v>0</v>
      </c>
      <c r="AC37" s="11">
        <f t="shared" si="22"/>
        <v>0</v>
      </c>
      <c r="AD37" s="11">
        <f t="shared" si="22"/>
        <v>0</v>
      </c>
      <c r="AE37" s="11">
        <f t="shared" si="22"/>
        <v>0</v>
      </c>
      <c r="AF37" s="11">
        <f t="shared" si="22"/>
        <v>0</v>
      </c>
      <c r="AG37" s="11">
        <f t="shared" si="22"/>
        <v>0</v>
      </c>
      <c r="AH37" s="11">
        <f t="shared" si="22"/>
        <v>0</v>
      </c>
      <c r="AI37" s="11">
        <f t="shared" si="22"/>
        <v>0</v>
      </c>
      <c r="AJ37" s="11">
        <f t="shared" si="22"/>
        <v>0</v>
      </c>
      <c r="AK37" s="11">
        <f t="shared" si="22"/>
        <v>0</v>
      </c>
      <c r="AL37" s="11">
        <f t="shared" si="22"/>
        <v>0</v>
      </c>
      <c r="AM37" s="11">
        <f t="shared" si="22"/>
        <v>0</v>
      </c>
      <c r="AN37" s="11">
        <f t="shared" si="22"/>
        <v>0</v>
      </c>
      <c r="AO37" s="11">
        <f t="shared" si="22"/>
        <v>0</v>
      </c>
      <c r="AP37" s="11">
        <f t="shared" si="22"/>
        <v>0</v>
      </c>
      <c r="AQ37" s="11">
        <f t="shared" si="22"/>
        <v>0</v>
      </c>
      <c r="AR37" s="11">
        <f t="shared" si="22"/>
        <v>0</v>
      </c>
      <c r="AS37" s="11">
        <f t="shared" si="22"/>
        <v>0</v>
      </c>
      <c r="AT37" s="11">
        <f t="shared" si="22"/>
        <v>0</v>
      </c>
      <c r="AU37" s="11">
        <f t="shared" ref="E37:BP37" si="23">COUNTIF(AU5:AU32,"NS")</f>
        <v>0</v>
      </c>
      <c r="AV37" s="11">
        <f t="shared" si="23"/>
        <v>0</v>
      </c>
      <c r="AW37" s="11">
        <f t="shared" si="23"/>
        <v>0</v>
      </c>
      <c r="AX37" s="11">
        <f t="shared" si="23"/>
        <v>0</v>
      </c>
      <c r="AY37" s="11">
        <f t="shared" si="23"/>
        <v>0</v>
      </c>
      <c r="AZ37" s="11">
        <f t="shared" si="23"/>
        <v>0</v>
      </c>
      <c r="BA37" s="11">
        <f t="shared" si="23"/>
        <v>0</v>
      </c>
      <c r="BB37" s="11">
        <f t="shared" si="23"/>
        <v>1</v>
      </c>
      <c r="BC37" s="11">
        <f t="shared" si="23"/>
        <v>0</v>
      </c>
      <c r="BD37" s="11">
        <f t="shared" si="23"/>
        <v>0</v>
      </c>
      <c r="BE37" s="11">
        <f t="shared" si="23"/>
        <v>0</v>
      </c>
      <c r="BF37" s="11">
        <f t="shared" si="23"/>
        <v>0</v>
      </c>
      <c r="BG37" s="11">
        <f t="shared" si="23"/>
        <v>0</v>
      </c>
      <c r="BH37" s="11">
        <f t="shared" si="23"/>
        <v>0</v>
      </c>
      <c r="BI37" s="11">
        <f t="shared" si="23"/>
        <v>0</v>
      </c>
      <c r="BJ37" s="11">
        <f t="shared" si="23"/>
        <v>0</v>
      </c>
      <c r="BK37" s="11">
        <f t="shared" si="23"/>
        <v>0</v>
      </c>
      <c r="BL37" s="11">
        <f t="shared" si="23"/>
        <v>0</v>
      </c>
      <c r="BM37" s="11">
        <f t="shared" si="23"/>
        <v>0</v>
      </c>
      <c r="BN37" s="11">
        <f t="shared" si="23"/>
        <v>0</v>
      </c>
      <c r="BO37" s="11">
        <f t="shared" si="23"/>
        <v>0</v>
      </c>
      <c r="BP37" s="11">
        <f t="shared" si="23"/>
        <v>0</v>
      </c>
      <c r="BQ37" s="11">
        <f t="shared" ref="BQ37:EB37" si="24">COUNTIF(BQ5:BQ32,"NS")</f>
        <v>0</v>
      </c>
      <c r="BR37" s="11">
        <f t="shared" si="24"/>
        <v>0</v>
      </c>
      <c r="BS37" s="11">
        <f t="shared" si="24"/>
        <v>0</v>
      </c>
      <c r="BT37" s="11">
        <f t="shared" si="24"/>
        <v>0</v>
      </c>
      <c r="BU37" s="11">
        <f t="shared" si="24"/>
        <v>0</v>
      </c>
      <c r="BV37" s="11">
        <f t="shared" si="24"/>
        <v>0</v>
      </c>
      <c r="BW37" s="11">
        <f t="shared" si="24"/>
        <v>0</v>
      </c>
      <c r="BX37" s="11">
        <f t="shared" si="24"/>
        <v>0</v>
      </c>
      <c r="BY37" s="11">
        <f t="shared" si="24"/>
        <v>0</v>
      </c>
      <c r="BZ37" s="11">
        <f t="shared" si="24"/>
        <v>0</v>
      </c>
      <c r="CA37" s="11">
        <f t="shared" si="24"/>
        <v>0</v>
      </c>
      <c r="CB37" s="11">
        <f t="shared" si="24"/>
        <v>0</v>
      </c>
      <c r="CC37" s="11">
        <f t="shared" si="24"/>
        <v>0</v>
      </c>
      <c r="CD37" s="11">
        <f t="shared" si="24"/>
        <v>0</v>
      </c>
      <c r="CE37" s="11">
        <f t="shared" si="24"/>
        <v>0</v>
      </c>
      <c r="CF37" s="11">
        <f t="shared" si="24"/>
        <v>0</v>
      </c>
      <c r="CG37" s="11">
        <f t="shared" si="24"/>
        <v>0</v>
      </c>
      <c r="CH37" s="11">
        <f t="shared" si="24"/>
        <v>0</v>
      </c>
      <c r="CI37" s="11">
        <f t="shared" si="24"/>
        <v>0</v>
      </c>
      <c r="CJ37" s="11">
        <f t="shared" si="24"/>
        <v>0</v>
      </c>
      <c r="CK37" s="11">
        <f t="shared" si="24"/>
        <v>0</v>
      </c>
      <c r="CL37" s="11">
        <f t="shared" si="24"/>
        <v>0</v>
      </c>
      <c r="CM37" s="11">
        <f t="shared" si="24"/>
        <v>0</v>
      </c>
      <c r="CN37" s="11">
        <f t="shared" si="24"/>
        <v>0</v>
      </c>
      <c r="CO37" s="11">
        <f t="shared" si="24"/>
        <v>0</v>
      </c>
      <c r="CP37" s="11">
        <f t="shared" si="24"/>
        <v>0</v>
      </c>
      <c r="CQ37" s="11">
        <f t="shared" si="24"/>
        <v>0</v>
      </c>
      <c r="CR37" s="11">
        <f t="shared" si="24"/>
        <v>0</v>
      </c>
      <c r="CS37" s="11">
        <f t="shared" si="24"/>
        <v>0</v>
      </c>
      <c r="CT37" s="11">
        <f t="shared" si="24"/>
        <v>0</v>
      </c>
      <c r="CU37" s="11">
        <f t="shared" si="24"/>
        <v>0</v>
      </c>
      <c r="CV37" s="11">
        <f t="shared" si="24"/>
        <v>0</v>
      </c>
      <c r="CW37" s="11">
        <f t="shared" si="24"/>
        <v>0</v>
      </c>
      <c r="CX37" s="11">
        <f t="shared" si="24"/>
        <v>0</v>
      </c>
      <c r="CY37" s="11">
        <f t="shared" si="24"/>
        <v>0</v>
      </c>
      <c r="CZ37" s="11">
        <f t="shared" si="24"/>
        <v>0</v>
      </c>
      <c r="DA37" s="11">
        <f t="shared" si="24"/>
        <v>0</v>
      </c>
      <c r="DB37" s="11">
        <f t="shared" si="24"/>
        <v>0</v>
      </c>
      <c r="DC37" s="11">
        <f t="shared" si="24"/>
        <v>0</v>
      </c>
      <c r="DD37" s="11">
        <f t="shared" si="24"/>
        <v>0</v>
      </c>
      <c r="DE37" s="11">
        <f t="shared" si="24"/>
        <v>0</v>
      </c>
      <c r="DF37" s="11">
        <f t="shared" si="24"/>
        <v>0</v>
      </c>
      <c r="DG37" s="11">
        <f t="shared" si="24"/>
        <v>0</v>
      </c>
      <c r="DH37" s="11">
        <f t="shared" si="24"/>
        <v>0</v>
      </c>
      <c r="DI37" s="11">
        <f t="shared" si="24"/>
        <v>0</v>
      </c>
      <c r="DJ37" s="11">
        <f t="shared" si="24"/>
        <v>0</v>
      </c>
      <c r="DK37" s="11">
        <f t="shared" si="24"/>
        <v>0</v>
      </c>
      <c r="DL37" s="11">
        <f t="shared" si="24"/>
        <v>0</v>
      </c>
      <c r="DM37" s="11">
        <f t="shared" si="24"/>
        <v>0</v>
      </c>
      <c r="DN37" s="11">
        <f t="shared" si="24"/>
        <v>0</v>
      </c>
      <c r="DO37" s="11">
        <f t="shared" si="24"/>
        <v>0</v>
      </c>
      <c r="DP37" s="11">
        <f t="shared" si="24"/>
        <v>0</v>
      </c>
      <c r="DQ37" s="11">
        <f t="shared" si="24"/>
        <v>0</v>
      </c>
      <c r="DR37" s="11">
        <f t="shared" si="24"/>
        <v>0</v>
      </c>
      <c r="DS37" s="11">
        <f t="shared" si="24"/>
        <v>0</v>
      </c>
      <c r="DT37" s="11">
        <f t="shared" si="24"/>
        <v>0</v>
      </c>
      <c r="DU37" s="11">
        <f t="shared" si="24"/>
        <v>0</v>
      </c>
      <c r="DV37" s="11">
        <f t="shared" si="24"/>
        <v>0</v>
      </c>
      <c r="DW37" s="11">
        <f t="shared" si="24"/>
        <v>0</v>
      </c>
      <c r="DX37" s="11">
        <f t="shared" si="24"/>
        <v>0</v>
      </c>
      <c r="DY37" s="11">
        <f t="shared" si="24"/>
        <v>0</v>
      </c>
      <c r="DZ37" s="11">
        <f t="shared" si="24"/>
        <v>0</v>
      </c>
      <c r="EA37" s="11">
        <f t="shared" si="24"/>
        <v>0</v>
      </c>
      <c r="EB37" s="11">
        <f t="shared" si="24"/>
        <v>0</v>
      </c>
      <c r="EC37" s="11">
        <f t="shared" ref="EC37:GN37" si="25">COUNTIF(EC5:EC32,"NS")</f>
        <v>0</v>
      </c>
      <c r="ED37" s="11">
        <f t="shared" si="25"/>
        <v>0</v>
      </c>
      <c r="EE37" s="11">
        <f t="shared" si="25"/>
        <v>0</v>
      </c>
      <c r="EF37" s="11">
        <f t="shared" si="25"/>
        <v>0</v>
      </c>
      <c r="EG37" s="11">
        <f t="shared" si="25"/>
        <v>0</v>
      </c>
      <c r="EH37" s="11">
        <f t="shared" si="25"/>
        <v>0</v>
      </c>
      <c r="EI37" s="11">
        <f t="shared" si="25"/>
        <v>0</v>
      </c>
      <c r="EJ37" s="11">
        <f t="shared" si="25"/>
        <v>0</v>
      </c>
      <c r="EK37" s="11">
        <f t="shared" si="25"/>
        <v>0</v>
      </c>
      <c r="EL37" s="11">
        <f t="shared" si="25"/>
        <v>0</v>
      </c>
      <c r="EM37" s="11">
        <f t="shared" si="25"/>
        <v>0</v>
      </c>
      <c r="EN37" s="11">
        <f t="shared" si="25"/>
        <v>0</v>
      </c>
      <c r="EO37" s="11">
        <f t="shared" si="25"/>
        <v>1</v>
      </c>
      <c r="EP37" s="11">
        <f t="shared" si="25"/>
        <v>0</v>
      </c>
      <c r="EQ37" s="11">
        <f t="shared" si="25"/>
        <v>0</v>
      </c>
      <c r="ER37" s="11">
        <f t="shared" si="25"/>
        <v>0</v>
      </c>
      <c r="ES37" s="11">
        <f t="shared" si="25"/>
        <v>0</v>
      </c>
      <c r="ET37" s="11">
        <f t="shared" si="25"/>
        <v>1</v>
      </c>
      <c r="EU37" s="11">
        <f t="shared" si="25"/>
        <v>0</v>
      </c>
      <c r="EV37" s="11">
        <f t="shared" si="25"/>
        <v>0</v>
      </c>
      <c r="EW37" s="11">
        <f t="shared" si="25"/>
        <v>0</v>
      </c>
      <c r="EX37" s="11">
        <f t="shared" si="25"/>
        <v>0</v>
      </c>
      <c r="EY37" s="11">
        <f t="shared" si="25"/>
        <v>1</v>
      </c>
      <c r="EZ37" s="11">
        <f t="shared" si="25"/>
        <v>0</v>
      </c>
      <c r="FA37" s="11">
        <f t="shared" si="25"/>
        <v>0</v>
      </c>
      <c r="FB37" s="11">
        <f t="shared" si="25"/>
        <v>0</v>
      </c>
      <c r="FC37" s="11">
        <f t="shared" si="25"/>
        <v>0</v>
      </c>
      <c r="FD37" s="11">
        <f t="shared" si="25"/>
        <v>0</v>
      </c>
      <c r="FE37" s="11">
        <f t="shared" si="25"/>
        <v>0</v>
      </c>
      <c r="FF37" s="11">
        <f t="shared" si="25"/>
        <v>0</v>
      </c>
      <c r="FG37" s="11">
        <f t="shared" si="25"/>
        <v>0</v>
      </c>
      <c r="FH37" s="11">
        <f t="shared" si="25"/>
        <v>0</v>
      </c>
      <c r="FI37" s="11">
        <f t="shared" si="25"/>
        <v>0</v>
      </c>
      <c r="FJ37" s="11">
        <f t="shared" si="25"/>
        <v>0</v>
      </c>
      <c r="FK37" s="11">
        <f t="shared" si="25"/>
        <v>0</v>
      </c>
      <c r="FL37" s="11">
        <f t="shared" si="25"/>
        <v>0</v>
      </c>
      <c r="FM37" s="11">
        <f t="shared" si="25"/>
        <v>0</v>
      </c>
      <c r="FN37" s="11">
        <f t="shared" si="25"/>
        <v>0</v>
      </c>
      <c r="FO37" s="11">
        <f t="shared" si="25"/>
        <v>0</v>
      </c>
      <c r="FP37" s="11">
        <f t="shared" si="25"/>
        <v>0</v>
      </c>
      <c r="FQ37" s="11">
        <f t="shared" si="25"/>
        <v>0</v>
      </c>
      <c r="FR37" s="11">
        <f t="shared" si="25"/>
        <v>0</v>
      </c>
      <c r="FS37" s="11">
        <f t="shared" si="25"/>
        <v>0</v>
      </c>
      <c r="FT37" s="11">
        <f t="shared" si="25"/>
        <v>0</v>
      </c>
      <c r="FU37" s="11">
        <f t="shared" si="25"/>
        <v>0</v>
      </c>
      <c r="FV37" s="11">
        <f t="shared" si="25"/>
        <v>0</v>
      </c>
      <c r="FW37" s="11">
        <f t="shared" si="25"/>
        <v>0</v>
      </c>
      <c r="FX37" s="11">
        <f t="shared" si="25"/>
        <v>0</v>
      </c>
      <c r="FY37" s="11">
        <f t="shared" si="25"/>
        <v>0</v>
      </c>
      <c r="FZ37" s="11">
        <f t="shared" si="25"/>
        <v>0</v>
      </c>
      <c r="GA37" s="11">
        <f t="shared" si="25"/>
        <v>0</v>
      </c>
      <c r="GB37" s="11">
        <f t="shared" si="25"/>
        <v>0</v>
      </c>
      <c r="GC37" s="11">
        <f t="shared" si="25"/>
        <v>0</v>
      </c>
      <c r="GD37" s="11">
        <f t="shared" si="25"/>
        <v>0</v>
      </c>
      <c r="GE37" s="11">
        <f t="shared" si="25"/>
        <v>0</v>
      </c>
      <c r="GF37" s="11">
        <f t="shared" si="25"/>
        <v>0</v>
      </c>
      <c r="GG37" s="11">
        <f t="shared" si="25"/>
        <v>0</v>
      </c>
      <c r="GH37" s="11">
        <f t="shared" si="25"/>
        <v>0</v>
      </c>
      <c r="GI37" s="11">
        <f t="shared" si="25"/>
        <v>0</v>
      </c>
      <c r="GJ37" s="11">
        <f t="shared" si="25"/>
        <v>0</v>
      </c>
      <c r="GK37" s="11">
        <f t="shared" si="25"/>
        <v>0</v>
      </c>
      <c r="GL37" s="11">
        <f t="shared" si="25"/>
        <v>0</v>
      </c>
      <c r="GM37" s="11">
        <f t="shared" si="25"/>
        <v>0</v>
      </c>
      <c r="GN37" s="11">
        <f t="shared" si="25"/>
        <v>0</v>
      </c>
      <c r="GO37" s="11">
        <f t="shared" ref="GO37:IZ37" si="26">COUNTIF(GO5:GO32,"NS")</f>
        <v>0</v>
      </c>
      <c r="GP37" s="11">
        <f t="shared" si="26"/>
        <v>0</v>
      </c>
      <c r="GQ37" s="11">
        <f t="shared" si="26"/>
        <v>0</v>
      </c>
      <c r="GR37" s="11">
        <f t="shared" si="26"/>
        <v>0</v>
      </c>
      <c r="GS37" s="11">
        <f t="shared" si="26"/>
        <v>0</v>
      </c>
      <c r="GT37" s="11">
        <f t="shared" si="26"/>
        <v>0</v>
      </c>
      <c r="GU37" s="11">
        <f t="shared" si="26"/>
        <v>0</v>
      </c>
      <c r="GV37" s="11">
        <f t="shared" si="26"/>
        <v>0</v>
      </c>
      <c r="GW37" s="11">
        <f t="shared" si="26"/>
        <v>0</v>
      </c>
      <c r="GX37" s="11">
        <f t="shared" si="26"/>
        <v>0</v>
      </c>
      <c r="GY37" s="11">
        <f t="shared" si="26"/>
        <v>0</v>
      </c>
      <c r="GZ37" s="11">
        <f t="shared" si="26"/>
        <v>0</v>
      </c>
      <c r="HA37" s="11">
        <f t="shared" si="26"/>
        <v>0</v>
      </c>
      <c r="HB37" s="11">
        <f t="shared" si="26"/>
        <v>0</v>
      </c>
      <c r="HC37" s="11">
        <f t="shared" si="26"/>
        <v>0</v>
      </c>
      <c r="HD37" s="11">
        <f t="shared" si="26"/>
        <v>1</v>
      </c>
      <c r="HE37" s="11">
        <f t="shared" si="26"/>
        <v>0</v>
      </c>
      <c r="HF37" s="11">
        <f t="shared" si="26"/>
        <v>0</v>
      </c>
      <c r="HG37" s="11">
        <f t="shared" si="26"/>
        <v>0</v>
      </c>
      <c r="HH37" s="11">
        <f t="shared" si="26"/>
        <v>0</v>
      </c>
      <c r="HI37" s="11">
        <f t="shared" si="26"/>
        <v>1</v>
      </c>
      <c r="HJ37" s="11">
        <f t="shared" si="26"/>
        <v>0</v>
      </c>
      <c r="HK37" s="11">
        <f t="shared" si="26"/>
        <v>0</v>
      </c>
      <c r="HL37" s="11">
        <f t="shared" si="26"/>
        <v>0</v>
      </c>
      <c r="HM37" s="11">
        <f t="shared" si="26"/>
        <v>0</v>
      </c>
      <c r="HN37" s="11">
        <f t="shared" si="26"/>
        <v>1</v>
      </c>
      <c r="HO37" s="11">
        <f t="shared" si="26"/>
        <v>0</v>
      </c>
      <c r="HP37" s="11">
        <f t="shared" si="26"/>
        <v>0</v>
      </c>
      <c r="HQ37" s="11">
        <f t="shared" si="26"/>
        <v>0</v>
      </c>
      <c r="HR37" s="11">
        <f t="shared" si="26"/>
        <v>0</v>
      </c>
      <c r="HS37" s="11">
        <f t="shared" si="26"/>
        <v>0</v>
      </c>
      <c r="HT37" s="11">
        <f t="shared" si="26"/>
        <v>0</v>
      </c>
      <c r="HU37" s="11">
        <f t="shared" si="26"/>
        <v>0</v>
      </c>
      <c r="HV37" s="11">
        <f t="shared" si="26"/>
        <v>0</v>
      </c>
      <c r="HW37" s="11">
        <f t="shared" si="26"/>
        <v>0</v>
      </c>
      <c r="HX37" s="11">
        <f t="shared" si="26"/>
        <v>0</v>
      </c>
      <c r="HY37" s="11">
        <f t="shared" si="26"/>
        <v>0</v>
      </c>
      <c r="HZ37" s="11">
        <f t="shared" si="26"/>
        <v>0</v>
      </c>
      <c r="IA37" s="11">
        <f t="shared" si="26"/>
        <v>0</v>
      </c>
      <c r="IB37" s="11">
        <f t="shared" si="26"/>
        <v>0</v>
      </c>
      <c r="IC37" s="11">
        <f t="shared" si="26"/>
        <v>0</v>
      </c>
      <c r="ID37" s="11">
        <f t="shared" si="26"/>
        <v>0</v>
      </c>
      <c r="IE37" s="11">
        <f t="shared" si="26"/>
        <v>0</v>
      </c>
      <c r="IF37" s="11">
        <f t="shared" si="26"/>
        <v>0</v>
      </c>
      <c r="IG37" s="11">
        <f t="shared" si="26"/>
        <v>0</v>
      </c>
      <c r="IH37" s="11">
        <f t="shared" si="26"/>
        <v>0</v>
      </c>
      <c r="II37" s="11">
        <f t="shared" si="26"/>
        <v>0</v>
      </c>
      <c r="IJ37" s="11">
        <f t="shared" si="26"/>
        <v>0</v>
      </c>
      <c r="IK37" s="11">
        <f t="shared" si="26"/>
        <v>0</v>
      </c>
      <c r="IL37" s="11">
        <f t="shared" si="26"/>
        <v>0</v>
      </c>
      <c r="IM37" s="11">
        <f t="shared" si="26"/>
        <v>0</v>
      </c>
      <c r="IN37" s="11">
        <f t="shared" si="26"/>
        <v>0</v>
      </c>
      <c r="IO37" s="11">
        <f t="shared" si="26"/>
        <v>0</v>
      </c>
      <c r="IP37" s="11">
        <f t="shared" si="26"/>
        <v>0</v>
      </c>
      <c r="IQ37" s="11">
        <f t="shared" si="26"/>
        <v>0</v>
      </c>
      <c r="IR37" s="11">
        <f t="shared" si="26"/>
        <v>0</v>
      </c>
      <c r="IS37" s="11">
        <f t="shared" si="26"/>
        <v>0</v>
      </c>
      <c r="IT37" s="11">
        <f t="shared" si="26"/>
        <v>0</v>
      </c>
      <c r="IU37" s="11">
        <f t="shared" si="26"/>
        <v>0</v>
      </c>
      <c r="IV37" s="11">
        <f t="shared" si="26"/>
        <v>0</v>
      </c>
      <c r="IW37" s="11">
        <f t="shared" si="26"/>
        <v>0</v>
      </c>
      <c r="IX37" s="11">
        <f t="shared" si="26"/>
        <v>0</v>
      </c>
      <c r="IY37" s="11">
        <f t="shared" si="26"/>
        <v>0</v>
      </c>
      <c r="IZ37" s="11">
        <f t="shared" si="26"/>
        <v>0</v>
      </c>
      <c r="JA37" s="11">
        <f t="shared" ref="JA37:LL37" si="27">COUNTIF(JA5:JA32,"NS")</f>
        <v>0</v>
      </c>
      <c r="JB37" s="11">
        <f t="shared" si="27"/>
        <v>0</v>
      </c>
      <c r="JC37" s="11">
        <f t="shared" si="27"/>
        <v>0</v>
      </c>
      <c r="JD37" s="11">
        <f t="shared" si="27"/>
        <v>0</v>
      </c>
      <c r="JE37" s="11">
        <f t="shared" si="27"/>
        <v>0</v>
      </c>
      <c r="JF37" s="11">
        <f t="shared" si="27"/>
        <v>0</v>
      </c>
      <c r="JG37" s="11">
        <f t="shared" si="27"/>
        <v>1</v>
      </c>
      <c r="JH37" s="11">
        <f t="shared" si="27"/>
        <v>0</v>
      </c>
      <c r="JI37" s="11">
        <f t="shared" si="27"/>
        <v>0</v>
      </c>
      <c r="JJ37" s="11">
        <f t="shared" si="27"/>
        <v>0</v>
      </c>
      <c r="JK37" s="11">
        <f t="shared" si="27"/>
        <v>0</v>
      </c>
      <c r="JL37" s="11">
        <f t="shared" si="27"/>
        <v>1</v>
      </c>
      <c r="JM37" s="11">
        <f t="shared" si="27"/>
        <v>0</v>
      </c>
      <c r="JN37" s="11">
        <f t="shared" si="27"/>
        <v>0</v>
      </c>
      <c r="JO37" s="11">
        <f t="shared" si="27"/>
        <v>0</v>
      </c>
      <c r="JP37" s="11">
        <f t="shared" si="27"/>
        <v>0</v>
      </c>
      <c r="JQ37" s="11">
        <f t="shared" si="27"/>
        <v>1</v>
      </c>
      <c r="JR37" s="11">
        <f t="shared" si="27"/>
        <v>0</v>
      </c>
      <c r="JS37" s="11">
        <f t="shared" si="27"/>
        <v>0</v>
      </c>
      <c r="JT37" s="11">
        <f t="shared" si="27"/>
        <v>0</v>
      </c>
      <c r="JU37" s="11">
        <f t="shared" si="27"/>
        <v>0</v>
      </c>
      <c r="JV37" s="11">
        <f t="shared" si="27"/>
        <v>0</v>
      </c>
      <c r="JW37" s="11">
        <f t="shared" si="27"/>
        <v>0</v>
      </c>
      <c r="JX37" s="11">
        <f t="shared" si="27"/>
        <v>0</v>
      </c>
      <c r="JY37" s="11">
        <f t="shared" si="27"/>
        <v>0</v>
      </c>
      <c r="JZ37" s="11">
        <f t="shared" si="27"/>
        <v>0</v>
      </c>
      <c r="KA37" s="11">
        <f t="shared" si="27"/>
        <v>0</v>
      </c>
      <c r="KB37" s="11">
        <f t="shared" si="27"/>
        <v>0</v>
      </c>
      <c r="KC37" s="11">
        <f t="shared" si="27"/>
        <v>0</v>
      </c>
      <c r="KD37" s="11">
        <f t="shared" si="27"/>
        <v>0</v>
      </c>
      <c r="KE37" s="11">
        <f t="shared" si="27"/>
        <v>0</v>
      </c>
      <c r="KF37" s="11">
        <f t="shared" si="27"/>
        <v>0</v>
      </c>
      <c r="KG37" s="11">
        <f t="shared" si="27"/>
        <v>0</v>
      </c>
      <c r="KH37" s="11">
        <f t="shared" si="27"/>
        <v>0</v>
      </c>
      <c r="KI37" s="11">
        <f t="shared" si="27"/>
        <v>0</v>
      </c>
      <c r="KJ37" s="11">
        <f t="shared" si="27"/>
        <v>0</v>
      </c>
      <c r="KK37" s="11">
        <f t="shared" si="27"/>
        <v>0</v>
      </c>
      <c r="KL37" s="11">
        <f t="shared" si="27"/>
        <v>0</v>
      </c>
      <c r="KM37" s="11">
        <f t="shared" si="27"/>
        <v>0</v>
      </c>
      <c r="KN37" s="11">
        <f t="shared" si="27"/>
        <v>0</v>
      </c>
      <c r="KO37" s="11">
        <f t="shared" si="27"/>
        <v>0</v>
      </c>
      <c r="KP37" s="11">
        <f t="shared" si="27"/>
        <v>0</v>
      </c>
      <c r="KQ37" s="11">
        <f t="shared" si="27"/>
        <v>0</v>
      </c>
      <c r="KR37" s="11">
        <f t="shared" si="27"/>
        <v>0</v>
      </c>
      <c r="KS37" s="11">
        <f t="shared" si="27"/>
        <v>0</v>
      </c>
      <c r="KT37" s="11">
        <f t="shared" si="27"/>
        <v>0</v>
      </c>
      <c r="KU37" s="11">
        <f t="shared" si="27"/>
        <v>0</v>
      </c>
      <c r="KV37" s="11">
        <f t="shared" si="27"/>
        <v>0</v>
      </c>
      <c r="KW37" s="11">
        <f t="shared" si="27"/>
        <v>0</v>
      </c>
      <c r="KX37" s="11">
        <f t="shared" si="27"/>
        <v>0</v>
      </c>
      <c r="KY37" s="11">
        <f t="shared" si="27"/>
        <v>0</v>
      </c>
      <c r="KZ37" s="11">
        <f t="shared" si="27"/>
        <v>0</v>
      </c>
      <c r="LA37" s="11">
        <f t="shared" si="27"/>
        <v>0</v>
      </c>
      <c r="LB37" s="11">
        <f t="shared" si="27"/>
        <v>0</v>
      </c>
      <c r="LC37" s="11">
        <f t="shared" si="27"/>
        <v>0</v>
      </c>
      <c r="LD37" s="11">
        <f t="shared" si="27"/>
        <v>0</v>
      </c>
      <c r="LE37" s="11">
        <f t="shared" si="27"/>
        <v>0</v>
      </c>
      <c r="LF37" s="11">
        <f t="shared" si="27"/>
        <v>0</v>
      </c>
      <c r="LG37" s="11">
        <f t="shared" si="27"/>
        <v>0</v>
      </c>
      <c r="LH37" s="11">
        <f t="shared" si="27"/>
        <v>0</v>
      </c>
      <c r="LI37" s="11">
        <f t="shared" si="27"/>
        <v>0</v>
      </c>
      <c r="LJ37" s="11">
        <f t="shared" si="27"/>
        <v>0</v>
      </c>
      <c r="LK37" s="11">
        <f t="shared" si="27"/>
        <v>0</v>
      </c>
      <c r="LL37" s="11">
        <f t="shared" si="27"/>
        <v>0</v>
      </c>
      <c r="LM37" s="11">
        <f t="shared" ref="LM37:NE37" si="28">COUNTIF(LM5:LM32,"NS")</f>
        <v>0</v>
      </c>
      <c r="LN37" s="11">
        <f t="shared" si="28"/>
        <v>0</v>
      </c>
      <c r="LO37" s="11">
        <f t="shared" si="28"/>
        <v>0</v>
      </c>
      <c r="LP37" s="11">
        <f t="shared" si="28"/>
        <v>0</v>
      </c>
      <c r="LQ37" s="11">
        <f t="shared" si="28"/>
        <v>0</v>
      </c>
      <c r="LR37" s="11">
        <f t="shared" si="28"/>
        <v>0</v>
      </c>
      <c r="LS37" s="11">
        <f t="shared" si="28"/>
        <v>0</v>
      </c>
      <c r="LT37" s="11">
        <f t="shared" si="28"/>
        <v>0</v>
      </c>
      <c r="LU37" s="11">
        <f t="shared" si="28"/>
        <v>0</v>
      </c>
      <c r="LV37" s="11">
        <f t="shared" si="28"/>
        <v>0</v>
      </c>
      <c r="LW37" s="11">
        <f t="shared" si="28"/>
        <v>0</v>
      </c>
      <c r="LX37" s="11">
        <f t="shared" si="28"/>
        <v>0</v>
      </c>
      <c r="LY37" s="11">
        <f t="shared" si="28"/>
        <v>0</v>
      </c>
      <c r="LZ37" s="11">
        <f t="shared" si="28"/>
        <v>0</v>
      </c>
      <c r="MA37" s="11">
        <f t="shared" si="28"/>
        <v>0</v>
      </c>
      <c r="MB37" s="11">
        <f t="shared" si="28"/>
        <v>0</v>
      </c>
      <c r="MC37" s="11">
        <f t="shared" si="28"/>
        <v>0</v>
      </c>
      <c r="MD37" s="11">
        <f t="shared" si="28"/>
        <v>0</v>
      </c>
      <c r="ME37" s="11">
        <f t="shared" si="28"/>
        <v>0</v>
      </c>
      <c r="MF37" s="11">
        <f t="shared" si="28"/>
        <v>0</v>
      </c>
      <c r="MG37" s="11">
        <f t="shared" si="28"/>
        <v>0</v>
      </c>
      <c r="MH37" s="11">
        <f t="shared" si="28"/>
        <v>0</v>
      </c>
      <c r="MI37" s="11">
        <f t="shared" si="28"/>
        <v>0</v>
      </c>
      <c r="MJ37" s="11">
        <f t="shared" si="28"/>
        <v>0</v>
      </c>
      <c r="MK37" s="11">
        <f t="shared" si="28"/>
        <v>0</v>
      </c>
      <c r="ML37" s="11">
        <f t="shared" si="28"/>
        <v>0</v>
      </c>
      <c r="MM37" s="11">
        <f t="shared" si="28"/>
        <v>0</v>
      </c>
      <c r="MN37" s="11">
        <f t="shared" si="28"/>
        <v>0</v>
      </c>
      <c r="MO37" s="11">
        <f t="shared" si="28"/>
        <v>0</v>
      </c>
      <c r="MP37" s="11">
        <f t="shared" si="28"/>
        <v>0</v>
      </c>
      <c r="MQ37" s="11">
        <f t="shared" si="28"/>
        <v>0</v>
      </c>
      <c r="MR37" s="11">
        <f t="shared" si="28"/>
        <v>0</v>
      </c>
      <c r="MS37" s="11">
        <f t="shared" si="28"/>
        <v>0</v>
      </c>
      <c r="MT37" s="11">
        <f t="shared" si="28"/>
        <v>0</v>
      </c>
      <c r="MU37" s="11">
        <f t="shared" si="28"/>
        <v>0</v>
      </c>
      <c r="MV37" s="11">
        <f t="shared" si="28"/>
        <v>0</v>
      </c>
      <c r="MW37" s="11">
        <f t="shared" si="28"/>
        <v>0</v>
      </c>
      <c r="MX37" s="11">
        <f t="shared" si="28"/>
        <v>0</v>
      </c>
      <c r="MY37" s="11">
        <f t="shared" si="28"/>
        <v>0</v>
      </c>
      <c r="MZ37" s="11">
        <f t="shared" si="28"/>
        <v>0</v>
      </c>
      <c r="NA37" s="11">
        <f t="shared" si="28"/>
        <v>0</v>
      </c>
      <c r="NB37" s="11">
        <f t="shared" si="28"/>
        <v>0</v>
      </c>
      <c r="NC37" s="11">
        <f t="shared" si="28"/>
        <v>0</v>
      </c>
      <c r="ND37" s="11">
        <f t="shared" si="28"/>
        <v>0</v>
      </c>
      <c r="NE37" s="23">
        <f t="shared" si="28"/>
        <v>0</v>
      </c>
    </row>
    <row r="38" spans="2:377" ht="16.5" thickBot="1" x14ac:dyDescent="0.3">
      <c r="B38" s="36"/>
      <c r="C38" s="35" t="s">
        <v>57</v>
      </c>
      <c r="D38" s="33"/>
      <c r="E38" s="27">
        <f t="shared" ref="E38:AT38" si="29">COUNTIF(E5:E32,"jd")</f>
        <v>0</v>
      </c>
      <c r="F38" s="27">
        <f t="shared" si="29"/>
        <v>0</v>
      </c>
      <c r="G38" s="27">
        <f t="shared" si="29"/>
        <v>0</v>
      </c>
      <c r="H38" s="27">
        <f t="shared" si="29"/>
        <v>0</v>
      </c>
      <c r="I38" s="27">
        <f t="shared" si="29"/>
        <v>0</v>
      </c>
      <c r="J38" s="27">
        <f t="shared" si="29"/>
        <v>4</v>
      </c>
      <c r="K38" s="27">
        <f t="shared" si="29"/>
        <v>3</v>
      </c>
      <c r="L38" s="27">
        <f t="shared" si="29"/>
        <v>4</v>
      </c>
      <c r="M38" s="27">
        <f t="shared" si="29"/>
        <v>1</v>
      </c>
      <c r="N38" s="27">
        <f t="shared" si="29"/>
        <v>0</v>
      </c>
      <c r="O38" s="27">
        <f t="shared" si="29"/>
        <v>0</v>
      </c>
      <c r="P38" s="27">
        <f t="shared" si="29"/>
        <v>4</v>
      </c>
      <c r="Q38" s="27">
        <f t="shared" si="29"/>
        <v>4</v>
      </c>
      <c r="R38" s="27">
        <f t="shared" si="29"/>
        <v>2</v>
      </c>
      <c r="S38" s="27">
        <f t="shared" si="29"/>
        <v>1</v>
      </c>
      <c r="T38" s="27">
        <f t="shared" si="29"/>
        <v>0</v>
      </c>
      <c r="U38" s="27">
        <f t="shared" si="29"/>
        <v>0</v>
      </c>
      <c r="V38" s="27">
        <f t="shared" si="29"/>
        <v>0</v>
      </c>
      <c r="W38" s="27">
        <f t="shared" si="29"/>
        <v>3</v>
      </c>
      <c r="X38" s="27">
        <f t="shared" si="29"/>
        <v>4</v>
      </c>
      <c r="Y38" s="27">
        <f t="shared" si="29"/>
        <v>4</v>
      </c>
      <c r="Z38" s="27">
        <f t="shared" si="29"/>
        <v>4</v>
      </c>
      <c r="AA38" s="27">
        <f t="shared" si="29"/>
        <v>0</v>
      </c>
      <c r="AB38" s="27">
        <f t="shared" si="29"/>
        <v>0</v>
      </c>
      <c r="AC38" s="27">
        <f t="shared" si="29"/>
        <v>0</v>
      </c>
      <c r="AD38" s="27">
        <f t="shared" si="29"/>
        <v>2</v>
      </c>
      <c r="AE38" s="27">
        <f t="shared" si="29"/>
        <v>2</v>
      </c>
      <c r="AF38" s="27">
        <f t="shared" si="29"/>
        <v>6</v>
      </c>
      <c r="AG38" s="27">
        <f t="shared" si="29"/>
        <v>0</v>
      </c>
      <c r="AH38" s="27">
        <f t="shared" si="29"/>
        <v>0</v>
      </c>
      <c r="AI38" s="27">
        <f t="shared" si="29"/>
        <v>0</v>
      </c>
      <c r="AJ38" s="27">
        <f t="shared" si="29"/>
        <v>0</v>
      </c>
      <c r="AK38" s="27">
        <f t="shared" si="29"/>
        <v>3</v>
      </c>
      <c r="AL38" s="27">
        <f t="shared" si="29"/>
        <v>3</v>
      </c>
      <c r="AM38" s="27">
        <f t="shared" si="29"/>
        <v>7</v>
      </c>
      <c r="AN38" s="27">
        <f t="shared" si="29"/>
        <v>5</v>
      </c>
      <c r="AO38" s="27">
        <f t="shared" si="29"/>
        <v>0</v>
      </c>
      <c r="AP38" s="27">
        <f t="shared" si="29"/>
        <v>0</v>
      </c>
      <c r="AQ38" s="27">
        <f t="shared" si="29"/>
        <v>0</v>
      </c>
      <c r="AR38" s="27">
        <f t="shared" si="29"/>
        <v>0</v>
      </c>
      <c r="AS38" s="27">
        <f t="shared" si="29"/>
        <v>2</v>
      </c>
      <c r="AT38" s="27">
        <f t="shared" si="29"/>
        <v>4</v>
      </c>
      <c r="AU38" s="27">
        <f t="shared" ref="E38:BP38" si="30">COUNTIF(AU5:AU32,"jd")</f>
        <v>4</v>
      </c>
      <c r="AV38" s="27">
        <f t="shared" si="30"/>
        <v>0</v>
      </c>
      <c r="AW38" s="27">
        <f t="shared" si="30"/>
        <v>0</v>
      </c>
      <c r="AX38" s="27">
        <f t="shared" si="30"/>
        <v>0</v>
      </c>
      <c r="AY38" s="27">
        <f t="shared" si="30"/>
        <v>6</v>
      </c>
      <c r="AZ38" s="27">
        <f t="shared" si="30"/>
        <v>0</v>
      </c>
      <c r="BA38" s="27">
        <f t="shared" si="30"/>
        <v>4</v>
      </c>
      <c r="BB38" s="27">
        <f t="shared" si="30"/>
        <v>4</v>
      </c>
      <c r="BC38" s="27">
        <f t="shared" si="30"/>
        <v>0</v>
      </c>
      <c r="BD38" s="27">
        <f t="shared" si="30"/>
        <v>0</v>
      </c>
      <c r="BE38" s="27">
        <f t="shared" si="30"/>
        <v>0</v>
      </c>
      <c r="BF38" s="27">
        <f t="shared" si="30"/>
        <v>5</v>
      </c>
      <c r="BG38" s="27">
        <f t="shared" si="30"/>
        <v>2</v>
      </c>
      <c r="BH38" s="27">
        <f t="shared" si="30"/>
        <v>6</v>
      </c>
      <c r="BI38" s="27">
        <f t="shared" si="30"/>
        <v>0</v>
      </c>
      <c r="BJ38" s="27">
        <f t="shared" si="30"/>
        <v>0</v>
      </c>
      <c r="BK38" s="27">
        <f t="shared" si="30"/>
        <v>0</v>
      </c>
      <c r="BL38" s="27">
        <f t="shared" si="30"/>
        <v>0</v>
      </c>
      <c r="BM38" s="27">
        <f t="shared" si="30"/>
        <v>4</v>
      </c>
      <c r="BN38" s="27">
        <f t="shared" si="30"/>
        <v>4</v>
      </c>
      <c r="BO38" s="27">
        <f t="shared" si="30"/>
        <v>4</v>
      </c>
      <c r="BP38" s="27">
        <f t="shared" si="30"/>
        <v>4</v>
      </c>
      <c r="BQ38" s="27">
        <f t="shared" ref="BQ38:EB38" si="31">COUNTIF(BQ5:BQ32,"jd")</f>
        <v>0</v>
      </c>
      <c r="BR38" s="27">
        <f t="shared" si="31"/>
        <v>0</v>
      </c>
      <c r="BS38" s="27">
        <f t="shared" si="31"/>
        <v>0</v>
      </c>
      <c r="BT38" s="27">
        <f t="shared" si="31"/>
        <v>4</v>
      </c>
      <c r="BU38" s="27">
        <f t="shared" si="31"/>
        <v>5</v>
      </c>
      <c r="BV38" s="27">
        <f t="shared" si="31"/>
        <v>4</v>
      </c>
      <c r="BW38" s="27">
        <f t="shared" si="31"/>
        <v>0</v>
      </c>
      <c r="BX38" s="27">
        <f t="shared" si="31"/>
        <v>0</v>
      </c>
      <c r="BY38" s="27">
        <f t="shared" si="31"/>
        <v>0</v>
      </c>
      <c r="BZ38" s="27">
        <f t="shared" si="31"/>
        <v>0</v>
      </c>
      <c r="CA38" s="27">
        <f t="shared" si="31"/>
        <v>0</v>
      </c>
      <c r="CB38" s="27">
        <f t="shared" si="31"/>
        <v>4</v>
      </c>
      <c r="CC38" s="27">
        <f t="shared" si="31"/>
        <v>4</v>
      </c>
      <c r="CD38" s="27">
        <f t="shared" si="31"/>
        <v>4</v>
      </c>
      <c r="CE38" s="27">
        <f t="shared" si="31"/>
        <v>0</v>
      </c>
      <c r="CF38" s="27">
        <f t="shared" si="31"/>
        <v>0</v>
      </c>
      <c r="CG38" s="27">
        <f t="shared" si="31"/>
        <v>0</v>
      </c>
      <c r="CH38" s="27">
        <f t="shared" si="31"/>
        <v>4</v>
      </c>
      <c r="CI38" s="27">
        <f t="shared" si="31"/>
        <v>0</v>
      </c>
      <c r="CJ38" s="27">
        <f t="shared" si="31"/>
        <v>4</v>
      </c>
      <c r="CK38" s="27">
        <f t="shared" si="31"/>
        <v>4</v>
      </c>
      <c r="CL38" s="27">
        <f t="shared" si="31"/>
        <v>0</v>
      </c>
      <c r="CM38" s="27">
        <f t="shared" si="31"/>
        <v>0</v>
      </c>
      <c r="CN38" s="27">
        <f t="shared" si="31"/>
        <v>0</v>
      </c>
      <c r="CO38" s="27">
        <f t="shared" si="31"/>
        <v>4</v>
      </c>
      <c r="CP38" s="27">
        <f t="shared" si="31"/>
        <v>4</v>
      </c>
      <c r="CQ38" s="27">
        <f t="shared" si="31"/>
        <v>4</v>
      </c>
      <c r="CR38" s="27">
        <f t="shared" si="31"/>
        <v>4</v>
      </c>
      <c r="CS38" s="27">
        <f t="shared" si="31"/>
        <v>0</v>
      </c>
      <c r="CT38" s="27">
        <f t="shared" si="31"/>
        <v>0</v>
      </c>
      <c r="CU38" s="27">
        <f t="shared" si="31"/>
        <v>0</v>
      </c>
      <c r="CV38" s="27">
        <f t="shared" si="31"/>
        <v>0</v>
      </c>
      <c r="CW38" s="27">
        <f t="shared" si="31"/>
        <v>6</v>
      </c>
      <c r="CX38" s="27">
        <f t="shared" si="31"/>
        <v>3</v>
      </c>
      <c r="CY38" s="27">
        <f t="shared" si="31"/>
        <v>6</v>
      </c>
      <c r="CZ38" s="27">
        <f t="shared" si="31"/>
        <v>4</v>
      </c>
      <c r="DA38" s="27">
        <f t="shared" si="31"/>
        <v>0</v>
      </c>
      <c r="DB38" s="27">
        <f t="shared" si="31"/>
        <v>0</v>
      </c>
      <c r="DC38" s="27">
        <f t="shared" si="31"/>
        <v>4</v>
      </c>
      <c r="DD38" s="27">
        <f t="shared" si="31"/>
        <v>4</v>
      </c>
      <c r="DE38" s="27">
        <f t="shared" si="31"/>
        <v>4</v>
      </c>
      <c r="DF38" s="27">
        <f t="shared" si="31"/>
        <v>4</v>
      </c>
      <c r="DG38" s="27">
        <f t="shared" si="31"/>
        <v>0</v>
      </c>
      <c r="DH38" s="27">
        <f t="shared" si="31"/>
        <v>0</v>
      </c>
      <c r="DI38" s="27">
        <f t="shared" si="31"/>
        <v>0</v>
      </c>
      <c r="DJ38" s="27">
        <f t="shared" si="31"/>
        <v>1</v>
      </c>
      <c r="DK38" s="27">
        <f t="shared" si="31"/>
        <v>5</v>
      </c>
      <c r="DL38" s="27">
        <f t="shared" si="31"/>
        <v>5</v>
      </c>
      <c r="DM38" s="27">
        <f t="shared" si="31"/>
        <v>4</v>
      </c>
      <c r="DN38" s="27">
        <f t="shared" si="31"/>
        <v>4</v>
      </c>
      <c r="DO38" s="27">
        <f t="shared" si="31"/>
        <v>0</v>
      </c>
      <c r="DP38" s="27">
        <f t="shared" si="31"/>
        <v>0</v>
      </c>
      <c r="DQ38" s="27">
        <f t="shared" si="31"/>
        <v>0</v>
      </c>
      <c r="DR38" s="27">
        <f t="shared" si="31"/>
        <v>8</v>
      </c>
      <c r="DS38" s="27">
        <f t="shared" si="31"/>
        <v>0</v>
      </c>
      <c r="DT38" s="27">
        <f t="shared" si="31"/>
        <v>0</v>
      </c>
      <c r="DU38" s="27">
        <f t="shared" si="31"/>
        <v>0</v>
      </c>
      <c r="DV38" s="27">
        <f t="shared" si="31"/>
        <v>0</v>
      </c>
      <c r="DW38" s="27">
        <f t="shared" si="31"/>
        <v>0</v>
      </c>
      <c r="DX38" s="27">
        <f t="shared" si="31"/>
        <v>3</v>
      </c>
      <c r="DY38" s="27">
        <f t="shared" si="31"/>
        <v>0</v>
      </c>
      <c r="DZ38" s="27">
        <f t="shared" si="31"/>
        <v>0</v>
      </c>
      <c r="EA38" s="27">
        <f t="shared" si="31"/>
        <v>0</v>
      </c>
      <c r="EB38" s="27">
        <f t="shared" si="31"/>
        <v>0</v>
      </c>
      <c r="EC38" s="27">
        <f t="shared" ref="EC38:GN38" si="32">COUNTIF(EC5:EC32,"jd")</f>
        <v>0</v>
      </c>
      <c r="ED38" s="27">
        <f t="shared" si="32"/>
        <v>0</v>
      </c>
      <c r="EE38" s="27">
        <f t="shared" si="32"/>
        <v>4</v>
      </c>
      <c r="EF38" s="27">
        <f t="shared" si="32"/>
        <v>4</v>
      </c>
      <c r="EG38" s="27">
        <f t="shared" si="32"/>
        <v>7</v>
      </c>
      <c r="EH38" s="27">
        <f t="shared" si="32"/>
        <v>0</v>
      </c>
      <c r="EI38" s="27">
        <f t="shared" si="32"/>
        <v>0</v>
      </c>
      <c r="EJ38" s="27">
        <f t="shared" si="32"/>
        <v>0</v>
      </c>
      <c r="EK38" s="27">
        <f t="shared" si="32"/>
        <v>0</v>
      </c>
      <c r="EL38" s="27">
        <f t="shared" si="32"/>
        <v>4</v>
      </c>
      <c r="EM38" s="27">
        <f t="shared" si="32"/>
        <v>2</v>
      </c>
      <c r="EN38" s="27">
        <f t="shared" si="32"/>
        <v>4</v>
      </c>
      <c r="EO38" s="27">
        <f t="shared" si="32"/>
        <v>4</v>
      </c>
      <c r="EP38" s="27">
        <f t="shared" si="32"/>
        <v>0</v>
      </c>
      <c r="EQ38" s="27">
        <f t="shared" si="32"/>
        <v>0</v>
      </c>
      <c r="ER38" s="27">
        <f t="shared" si="32"/>
        <v>0</v>
      </c>
      <c r="ES38" s="27">
        <f t="shared" si="32"/>
        <v>0</v>
      </c>
      <c r="ET38" s="27">
        <f t="shared" si="32"/>
        <v>2</v>
      </c>
      <c r="EU38" s="27">
        <f t="shared" si="32"/>
        <v>3</v>
      </c>
      <c r="EV38" s="27">
        <f t="shared" si="32"/>
        <v>2</v>
      </c>
      <c r="EW38" s="27">
        <f t="shared" si="32"/>
        <v>6</v>
      </c>
      <c r="EX38" s="27">
        <f t="shared" si="32"/>
        <v>0</v>
      </c>
      <c r="EY38" s="27">
        <f t="shared" si="32"/>
        <v>0</v>
      </c>
      <c r="EZ38" s="27">
        <f t="shared" si="32"/>
        <v>0</v>
      </c>
      <c r="FA38" s="27">
        <f t="shared" si="32"/>
        <v>4</v>
      </c>
      <c r="FB38" s="27">
        <f t="shared" si="32"/>
        <v>0</v>
      </c>
      <c r="FC38" s="27">
        <f t="shared" si="32"/>
        <v>0</v>
      </c>
      <c r="FD38" s="27">
        <f t="shared" si="32"/>
        <v>4</v>
      </c>
      <c r="FE38" s="27">
        <f t="shared" si="32"/>
        <v>0</v>
      </c>
      <c r="FF38" s="27">
        <f t="shared" si="32"/>
        <v>0</v>
      </c>
      <c r="FG38" s="27">
        <f t="shared" si="32"/>
        <v>4</v>
      </c>
      <c r="FH38" s="27">
        <f t="shared" si="32"/>
        <v>4</v>
      </c>
      <c r="FI38" s="27">
        <f t="shared" si="32"/>
        <v>0</v>
      </c>
      <c r="FJ38" s="27">
        <f t="shared" si="32"/>
        <v>2</v>
      </c>
      <c r="FK38" s="27">
        <f t="shared" si="32"/>
        <v>0</v>
      </c>
      <c r="FL38" s="27">
        <f t="shared" si="32"/>
        <v>0</v>
      </c>
      <c r="FM38" s="27">
        <f t="shared" si="32"/>
        <v>0</v>
      </c>
      <c r="FN38" s="27">
        <f t="shared" si="32"/>
        <v>4</v>
      </c>
      <c r="FO38" s="27">
        <f t="shared" si="32"/>
        <v>4</v>
      </c>
      <c r="FP38" s="27">
        <f t="shared" si="32"/>
        <v>0</v>
      </c>
      <c r="FQ38" s="27">
        <f t="shared" si="32"/>
        <v>4</v>
      </c>
      <c r="FR38" s="27">
        <f t="shared" si="32"/>
        <v>0</v>
      </c>
      <c r="FS38" s="27">
        <f t="shared" si="32"/>
        <v>0</v>
      </c>
      <c r="FT38" s="27">
        <f t="shared" si="32"/>
        <v>0</v>
      </c>
      <c r="FU38" s="27">
        <f t="shared" si="32"/>
        <v>3</v>
      </c>
      <c r="FV38" s="27">
        <f t="shared" si="32"/>
        <v>0</v>
      </c>
      <c r="FW38" s="27">
        <f t="shared" si="32"/>
        <v>4</v>
      </c>
      <c r="FX38" s="27">
        <f t="shared" si="32"/>
        <v>4</v>
      </c>
      <c r="FY38" s="27">
        <f t="shared" si="32"/>
        <v>0</v>
      </c>
      <c r="FZ38" s="27">
        <f t="shared" si="32"/>
        <v>0</v>
      </c>
      <c r="GA38" s="27">
        <f t="shared" si="32"/>
        <v>0</v>
      </c>
      <c r="GB38" s="27">
        <f t="shared" si="32"/>
        <v>0</v>
      </c>
      <c r="GC38" s="27">
        <f t="shared" si="32"/>
        <v>0</v>
      </c>
      <c r="GD38" s="27">
        <f t="shared" si="32"/>
        <v>0</v>
      </c>
      <c r="GE38" s="27">
        <f t="shared" si="32"/>
        <v>2</v>
      </c>
      <c r="GF38" s="27">
        <f t="shared" si="32"/>
        <v>0</v>
      </c>
      <c r="GG38" s="27">
        <f t="shared" si="32"/>
        <v>0</v>
      </c>
      <c r="GH38" s="27">
        <f t="shared" si="32"/>
        <v>0</v>
      </c>
      <c r="GI38" s="27">
        <f t="shared" si="32"/>
        <v>0</v>
      </c>
      <c r="GJ38" s="27">
        <f t="shared" si="32"/>
        <v>0</v>
      </c>
      <c r="GK38" s="27">
        <f t="shared" si="32"/>
        <v>0</v>
      </c>
      <c r="GL38" s="27">
        <f t="shared" si="32"/>
        <v>0</v>
      </c>
      <c r="GM38" s="27">
        <f t="shared" si="32"/>
        <v>0</v>
      </c>
      <c r="GN38" s="27">
        <f t="shared" si="32"/>
        <v>0</v>
      </c>
      <c r="GO38" s="27">
        <f t="shared" ref="GO38:IZ38" si="33">COUNTIF(GO5:GO32,"jd")</f>
        <v>0</v>
      </c>
      <c r="GP38" s="27">
        <f t="shared" si="33"/>
        <v>0</v>
      </c>
      <c r="GQ38" s="27">
        <f t="shared" si="33"/>
        <v>0</v>
      </c>
      <c r="GR38" s="27">
        <f t="shared" si="33"/>
        <v>0</v>
      </c>
      <c r="GS38" s="27">
        <f t="shared" si="33"/>
        <v>0</v>
      </c>
      <c r="GT38" s="27">
        <f t="shared" si="33"/>
        <v>0</v>
      </c>
      <c r="GU38" s="27">
        <f t="shared" si="33"/>
        <v>0</v>
      </c>
      <c r="GV38" s="27">
        <f t="shared" si="33"/>
        <v>0</v>
      </c>
      <c r="GW38" s="27">
        <f t="shared" si="33"/>
        <v>0</v>
      </c>
      <c r="GX38" s="27">
        <f t="shared" si="33"/>
        <v>0</v>
      </c>
      <c r="GY38" s="27">
        <f t="shared" si="33"/>
        <v>0</v>
      </c>
      <c r="GZ38" s="27">
        <f t="shared" si="33"/>
        <v>0</v>
      </c>
      <c r="HA38" s="27">
        <f t="shared" si="33"/>
        <v>0</v>
      </c>
      <c r="HB38" s="27">
        <f t="shared" si="33"/>
        <v>0</v>
      </c>
      <c r="HC38" s="27">
        <f t="shared" si="33"/>
        <v>0</v>
      </c>
      <c r="HD38" s="27">
        <f t="shared" si="33"/>
        <v>0</v>
      </c>
      <c r="HE38" s="27">
        <f t="shared" si="33"/>
        <v>0</v>
      </c>
      <c r="HF38" s="27">
        <f t="shared" si="33"/>
        <v>0</v>
      </c>
      <c r="HG38" s="27">
        <f t="shared" si="33"/>
        <v>0</v>
      </c>
      <c r="HH38" s="27">
        <f t="shared" si="33"/>
        <v>0</v>
      </c>
      <c r="HI38" s="27">
        <f t="shared" si="33"/>
        <v>0</v>
      </c>
      <c r="HJ38" s="27">
        <f t="shared" si="33"/>
        <v>0</v>
      </c>
      <c r="HK38" s="27">
        <f t="shared" si="33"/>
        <v>4</v>
      </c>
      <c r="HL38" s="27">
        <f t="shared" si="33"/>
        <v>0</v>
      </c>
      <c r="HM38" s="27">
        <f t="shared" si="33"/>
        <v>0</v>
      </c>
      <c r="HN38" s="27">
        <f t="shared" si="33"/>
        <v>0</v>
      </c>
      <c r="HO38" s="27">
        <f t="shared" si="33"/>
        <v>0</v>
      </c>
      <c r="HP38" s="27">
        <f t="shared" si="33"/>
        <v>0</v>
      </c>
      <c r="HQ38" s="27">
        <f t="shared" si="33"/>
        <v>0</v>
      </c>
      <c r="HR38" s="27">
        <f t="shared" si="33"/>
        <v>0</v>
      </c>
      <c r="HS38" s="27">
        <f t="shared" si="33"/>
        <v>0</v>
      </c>
      <c r="HT38" s="27">
        <f t="shared" si="33"/>
        <v>0</v>
      </c>
      <c r="HU38" s="27">
        <f t="shared" si="33"/>
        <v>4</v>
      </c>
      <c r="HV38" s="27">
        <f t="shared" si="33"/>
        <v>0</v>
      </c>
      <c r="HW38" s="27">
        <f t="shared" si="33"/>
        <v>0</v>
      </c>
      <c r="HX38" s="27">
        <f t="shared" si="33"/>
        <v>0</v>
      </c>
      <c r="HY38" s="27">
        <f t="shared" si="33"/>
        <v>0</v>
      </c>
      <c r="HZ38" s="27">
        <f t="shared" si="33"/>
        <v>0</v>
      </c>
      <c r="IA38" s="27">
        <f t="shared" si="33"/>
        <v>0</v>
      </c>
      <c r="IB38" s="27">
        <f t="shared" si="33"/>
        <v>0</v>
      </c>
      <c r="IC38" s="27">
        <f t="shared" si="33"/>
        <v>0</v>
      </c>
      <c r="ID38" s="27">
        <f t="shared" si="33"/>
        <v>0</v>
      </c>
      <c r="IE38" s="27">
        <f t="shared" si="33"/>
        <v>0</v>
      </c>
      <c r="IF38" s="27">
        <f t="shared" si="33"/>
        <v>0</v>
      </c>
      <c r="IG38" s="27">
        <f t="shared" si="33"/>
        <v>1</v>
      </c>
      <c r="IH38" s="27">
        <f t="shared" si="33"/>
        <v>0</v>
      </c>
      <c r="II38" s="27">
        <f t="shared" si="33"/>
        <v>0</v>
      </c>
      <c r="IJ38" s="27">
        <f t="shared" si="33"/>
        <v>0</v>
      </c>
      <c r="IK38" s="27">
        <f t="shared" si="33"/>
        <v>0</v>
      </c>
      <c r="IL38" s="27">
        <f t="shared" si="33"/>
        <v>0</v>
      </c>
      <c r="IM38" s="27">
        <f t="shared" si="33"/>
        <v>0</v>
      </c>
      <c r="IN38" s="27">
        <f t="shared" si="33"/>
        <v>0</v>
      </c>
      <c r="IO38" s="27">
        <f t="shared" si="33"/>
        <v>0</v>
      </c>
      <c r="IP38" s="27">
        <f t="shared" si="33"/>
        <v>0</v>
      </c>
      <c r="IQ38" s="27">
        <f t="shared" si="33"/>
        <v>0</v>
      </c>
      <c r="IR38" s="27">
        <f t="shared" si="33"/>
        <v>0</v>
      </c>
      <c r="IS38" s="27">
        <f t="shared" si="33"/>
        <v>0</v>
      </c>
      <c r="IT38" s="27">
        <f t="shared" si="33"/>
        <v>4</v>
      </c>
      <c r="IU38" s="27">
        <f t="shared" si="33"/>
        <v>4</v>
      </c>
      <c r="IV38" s="27">
        <f t="shared" si="33"/>
        <v>0</v>
      </c>
      <c r="IW38" s="27">
        <f t="shared" si="33"/>
        <v>4</v>
      </c>
      <c r="IX38" s="27">
        <f t="shared" si="33"/>
        <v>0</v>
      </c>
      <c r="IY38" s="27">
        <f t="shared" si="33"/>
        <v>0</v>
      </c>
      <c r="IZ38" s="27">
        <f t="shared" si="33"/>
        <v>0</v>
      </c>
      <c r="JA38" s="27">
        <f t="shared" ref="JA38:LL38" si="34">COUNTIF(JA5:JA32,"jd")</f>
        <v>4</v>
      </c>
      <c r="JB38" s="27">
        <f t="shared" si="34"/>
        <v>4</v>
      </c>
      <c r="JC38" s="27">
        <f t="shared" si="34"/>
        <v>4</v>
      </c>
      <c r="JD38" s="27">
        <f t="shared" si="34"/>
        <v>0</v>
      </c>
      <c r="JE38" s="27">
        <f t="shared" si="34"/>
        <v>0</v>
      </c>
      <c r="JF38" s="27">
        <f t="shared" si="34"/>
        <v>0</v>
      </c>
      <c r="JG38" s="27">
        <f t="shared" si="34"/>
        <v>0</v>
      </c>
      <c r="JH38" s="27">
        <f t="shared" si="34"/>
        <v>0</v>
      </c>
      <c r="JI38" s="27">
        <f t="shared" si="34"/>
        <v>0</v>
      </c>
      <c r="JJ38" s="27">
        <f t="shared" si="34"/>
        <v>2</v>
      </c>
      <c r="JK38" s="27">
        <f t="shared" si="34"/>
        <v>3</v>
      </c>
      <c r="JL38" s="27">
        <f t="shared" si="34"/>
        <v>2</v>
      </c>
      <c r="JM38" s="27">
        <f t="shared" si="34"/>
        <v>0</v>
      </c>
      <c r="JN38" s="27">
        <f t="shared" si="34"/>
        <v>0</v>
      </c>
      <c r="JO38" s="27">
        <f t="shared" si="34"/>
        <v>3</v>
      </c>
      <c r="JP38" s="27">
        <f t="shared" si="34"/>
        <v>1</v>
      </c>
      <c r="JQ38" s="27">
        <f t="shared" si="34"/>
        <v>4</v>
      </c>
      <c r="JR38" s="27">
        <f t="shared" si="34"/>
        <v>4</v>
      </c>
      <c r="JS38" s="27">
        <f t="shared" si="34"/>
        <v>0</v>
      </c>
      <c r="JT38" s="27">
        <f t="shared" si="34"/>
        <v>0</v>
      </c>
      <c r="JU38" s="27">
        <f t="shared" si="34"/>
        <v>0</v>
      </c>
      <c r="JV38" s="27">
        <f t="shared" si="34"/>
        <v>0</v>
      </c>
      <c r="JW38" s="27">
        <f t="shared" si="34"/>
        <v>0</v>
      </c>
      <c r="JX38" s="27">
        <f t="shared" si="34"/>
        <v>0</v>
      </c>
      <c r="JY38" s="27">
        <f t="shared" si="34"/>
        <v>2</v>
      </c>
      <c r="JZ38" s="27">
        <f t="shared" si="34"/>
        <v>4</v>
      </c>
      <c r="KA38" s="27">
        <f t="shared" si="34"/>
        <v>0</v>
      </c>
      <c r="KB38" s="27">
        <f t="shared" si="34"/>
        <v>0</v>
      </c>
      <c r="KC38" s="27">
        <f t="shared" si="34"/>
        <v>3</v>
      </c>
      <c r="KD38" s="27">
        <f t="shared" si="34"/>
        <v>1</v>
      </c>
      <c r="KE38" s="27">
        <f t="shared" si="34"/>
        <v>4</v>
      </c>
      <c r="KF38" s="27">
        <f t="shared" si="34"/>
        <v>4</v>
      </c>
      <c r="KG38" s="27">
        <f t="shared" si="34"/>
        <v>0</v>
      </c>
      <c r="KH38" s="27">
        <f t="shared" si="34"/>
        <v>0</v>
      </c>
      <c r="KI38" s="27">
        <f t="shared" si="34"/>
        <v>0</v>
      </c>
      <c r="KJ38" s="27">
        <f t="shared" si="34"/>
        <v>4</v>
      </c>
      <c r="KK38" s="27">
        <f t="shared" si="34"/>
        <v>2</v>
      </c>
      <c r="KL38" s="27">
        <f t="shared" si="34"/>
        <v>1</v>
      </c>
      <c r="KM38" s="27">
        <f t="shared" si="34"/>
        <v>4</v>
      </c>
      <c r="KN38" s="27">
        <f t="shared" si="34"/>
        <v>0</v>
      </c>
      <c r="KO38" s="27">
        <f t="shared" si="34"/>
        <v>0</v>
      </c>
      <c r="KP38" s="27">
        <f t="shared" si="34"/>
        <v>0</v>
      </c>
      <c r="KQ38" s="27">
        <f t="shared" si="34"/>
        <v>0</v>
      </c>
      <c r="KR38" s="27">
        <f t="shared" si="34"/>
        <v>4</v>
      </c>
      <c r="KS38" s="27">
        <f t="shared" si="34"/>
        <v>4</v>
      </c>
      <c r="KT38" s="27">
        <f t="shared" si="34"/>
        <v>0</v>
      </c>
      <c r="KU38" s="27">
        <f t="shared" si="34"/>
        <v>1</v>
      </c>
      <c r="KV38" s="27">
        <f t="shared" si="34"/>
        <v>0</v>
      </c>
      <c r="KW38" s="27">
        <f t="shared" si="34"/>
        <v>0</v>
      </c>
      <c r="KX38" s="27">
        <f t="shared" si="34"/>
        <v>4</v>
      </c>
      <c r="KY38" s="27">
        <f t="shared" si="34"/>
        <v>4</v>
      </c>
      <c r="KZ38" s="27">
        <f t="shared" si="34"/>
        <v>2</v>
      </c>
      <c r="LA38" s="27">
        <f t="shared" si="34"/>
        <v>0</v>
      </c>
      <c r="LB38" s="27">
        <f t="shared" si="34"/>
        <v>4</v>
      </c>
      <c r="LC38" s="27">
        <f t="shared" si="34"/>
        <v>0</v>
      </c>
      <c r="LD38" s="27">
        <f t="shared" si="34"/>
        <v>0</v>
      </c>
      <c r="LE38" s="27">
        <f t="shared" si="34"/>
        <v>4</v>
      </c>
      <c r="LF38" s="27">
        <f t="shared" si="34"/>
        <v>0</v>
      </c>
      <c r="LG38" s="27">
        <f t="shared" si="34"/>
        <v>0</v>
      </c>
      <c r="LH38" s="27">
        <f t="shared" si="34"/>
        <v>0</v>
      </c>
      <c r="LI38" s="27">
        <f t="shared" si="34"/>
        <v>0</v>
      </c>
      <c r="LJ38" s="27">
        <f t="shared" si="34"/>
        <v>0</v>
      </c>
      <c r="LK38" s="27">
        <f t="shared" si="34"/>
        <v>0</v>
      </c>
      <c r="LL38" s="27">
        <f t="shared" si="34"/>
        <v>1</v>
      </c>
      <c r="LM38" s="27">
        <f t="shared" ref="LM38:NE38" si="35">COUNTIF(LM5:LM32,"jd")</f>
        <v>0</v>
      </c>
      <c r="LN38" s="27">
        <f t="shared" si="35"/>
        <v>4</v>
      </c>
      <c r="LO38" s="27">
        <f t="shared" si="35"/>
        <v>0</v>
      </c>
      <c r="LP38" s="27">
        <f t="shared" si="35"/>
        <v>0</v>
      </c>
      <c r="LQ38" s="27">
        <f t="shared" si="35"/>
        <v>0</v>
      </c>
      <c r="LR38" s="27">
        <f t="shared" si="35"/>
        <v>0</v>
      </c>
      <c r="LS38" s="27">
        <f t="shared" si="35"/>
        <v>0</v>
      </c>
      <c r="LT38" s="27">
        <f t="shared" si="35"/>
        <v>4</v>
      </c>
      <c r="LU38" s="27">
        <f t="shared" si="35"/>
        <v>4</v>
      </c>
      <c r="LV38" s="27">
        <f t="shared" si="35"/>
        <v>1</v>
      </c>
      <c r="LW38" s="27">
        <f t="shared" si="35"/>
        <v>4</v>
      </c>
      <c r="LX38" s="27">
        <f t="shared" si="35"/>
        <v>0</v>
      </c>
      <c r="LY38" s="27">
        <f t="shared" si="35"/>
        <v>0</v>
      </c>
      <c r="LZ38" s="27">
        <f t="shared" si="35"/>
        <v>0</v>
      </c>
      <c r="MA38" s="27">
        <f t="shared" si="35"/>
        <v>3</v>
      </c>
      <c r="MB38" s="27">
        <f t="shared" si="35"/>
        <v>4</v>
      </c>
      <c r="MC38" s="27">
        <f t="shared" si="35"/>
        <v>0</v>
      </c>
      <c r="MD38" s="27">
        <f t="shared" si="35"/>
        <v>4</v>
      </c>
      <c r="ME38" s="27">
        <f t="shared" si="35"/>
        <v>0</v>
      </c>
      <c r="MF38" s="27">
        <f t="shared" si="35"/>
        <v>0</v>
      </c>
      <c r="MG38" s="27">
        <f t="shared" si="35"/>
        <v>0</v>
      </c>
      <c r="MH38" s="27">
        <f t="shared" si="35"/>
        <v>4</v>
      </c>
      <c r="MI38" s="27">
        <f t="shared" si="35"/>
        <v>1</v>
      </c>
      <c r="MJ38" s="27">
        <f t="shared" si="35"/>
        <v>4</v>
      </c>
      <c r="MK38" s="27">
        <f t="shared" si="35"/>
        <v>0</v>
      </c>
      <c r="ML38" s="27">
        <f t="shared" si="35"/>
        <v>0</v>
      </c>
      <c r="MM38" s="27">
        <f t="shared" si="35"/>
        <v>0</v>
      </c>
      <c r="MN38" s="27">
        <f t="shared" si="35"/>
        <v>1</v>
      </c>
      <c r="MO38" s="27">
        <f t="shared" si="35"/>
        <v>3</v>
      </c>
      <c r="MP38" s="27">
        <f t="shared" si="35"/>
        <v>3</v>
      </c>
      <c r="MQ38" s="27">
        <f t="shared" si="35"/>
        <v>4</v>
      </c>
      <c r="MR38" s="27">
        <f t="shared" si="35"/>
        <v>0</v>
      </c>
      <c r="MS38" s="27">
        <f t="shared" si="35"/>
        <v>0</v>
      </c>
      <c r="MT38" s="27">
        <f t="shared" si="35"/>
        <v>0</v>
      </c>
      <c r="MU38" s="27">
        <f t="shared" si="35"/>
        <v>5</v>
      </c>
      <c r="MV38" s="27">
        <f t="shared" si="35"/>
        <v>5</v>
      </c>
      <c r="MW38" s="27">
        <f t="shared" si="35"/>
        <v>0</v>
      </c>
      <c r="MX38" s="27">
        <f t="shared" si="35"/>
        <v>1</v>
      </c>
      <c r="MY38" s="27">
        <f t="shared" si="35"/>
        <v>0</v>
      </c>
      <c r="MZ38" s="27">
        <f t="shared" si="35"/>
        <v>0</v>
      </c>
      <c r="NA38" s="27">
        <f t="shared" si="35"/>
        <v>0</v>
      </c>
      <c r="NB38" s="27">
        <f t="shared" si="35"/>
        <v>1</v>
      </c>
      <c r="NC38" s="27">
        <f t="shared" si="35"/>
        <v>5</v>
      </c>
      <c r="ND38" s="27">
        <f t="shared" si="35"/>
        <v>3</v>
      </c>
      <c r="NE38" s="28">
        <f t="shared" si="35"/>
        <v>0</v>
      </c>
    </row>
    <row r="39" spans="2:377" x14ac:dyDescent="0.25">
      <c r="B39" s="37" t="s">
        <v>52</v>
      </c>
      <c r="C39" s="35" t="s">
        <v>58</v>
      </c>
      <c r="D39" s="16"/>
      <c r="E39" s="115">
        <f>SUM(E34,E36,E37,E35)</f>
        <v>8</v>
      </c>
      <c r="F39" s="115">
        <f t="shared" ref="F39" si="36">SUM(F34,F36,F37,F35)</f>
        <v>8</v>
      </c>
      <c r="G39" s="116"/>
      <c r="H39" s="116"/>
      <c r="I39" s="117"/>
      <c r="J39" s="117"/>
      <c r="K39" s="117"/>
      <c r="L39" s="117"/>
      <c r="M39" s="117"/>
      <c r="N39" s="116"/>
      <c r="O39" s="116"/>
      <c r="P39" s="117"/>
      <c r="Q39" s="117"/>
      <c r="R39" s="117"/>
      <c r="S39" s="117"/>
      <c r="T39" s="117"/>
      <c r="U39" s="116"/>
      <c r="V39" s="116"/>
      <c r="W39" s="117"/>
      <c r="X39" s="117"/>
      <c r="Y39" s="117"/>
      <c r="Z39" s="117"/>
      <c r="AA39" s="117"/>
      <c r="AB39" s="116"/>
      <c r="AC39" s="116"/>
      <c r="AD39" s="117"/>
      <c r="AE39" s="117"/>
      <c r="AF39" s="117"/>
      <c r="AG39" s="117"/>
      <c r="AH39" s="117"/>
      <c r="AI39" s="116"/>
      <c r="AJ39" s="116"/>
      <c r="AK39" s="117"/>
      <c r="AL39" s="50"/>
      <c r="AM39" s="50"/>
      <c r="AN39" s="50"/>
      <c r="AO39" s="50"/>
      <c r="AP39" s="51"/>
      <c r="AQ39" s="51"/>
      <c r="AR39" s="50"/>
      <c r="AS39" s="50"/>
      <c r="AT39" s="50"/>
      <c r="AU39" s="50"/>
      <c r="AV39" s="50"/>
      <c r="AW39" s="51"/>
      <c r="AX39" s="51"/>
      <c r="AY39" s="50"/>
      <c r="AZ39" s="50"/>
      <c r="BA39" s="50"/>
      <c r="BB39" s="50"/>
      <c r="BC39" s="50"/>
      <c r="BD39" s="51"/>
      <c r="BE39" s="51"/>
      <c r="BF39" s="50"/>
      <c r="BG39" s="50"/>
      <c r="BH39" s="50"/>
      <c r="BI39" s="50"/>
      <c r="BJ39" s="50"/>
      <c r="BK39" s="51"/>
      <c r="BL39" s="51"/>
      <c r="BM39" s="50"/>
      <c r="BN39" s="50"/>
      <c r="BO39" s="50"/>
      <c r="BP39" s="50"/>
      <c r="BQ39" s="50"/>
      <c r="BR39" s="51"/>
      <c r="BS39" s="51"/>
      <c r="BT39" s="50"/>
      <c r="BU39" s="50"/>
      <c r="BV39" s="50"/>
      <c r="BW39" s="50"/>
      <c r="BX39" s="50"/>
      <c r="BY39" s="51"/>
      <c r="BZ39" s="51"/>
      <c r="CA39" s="50"/>
      <c r="CB39" s="50"/>
      <c r="CC39" s="50"/>
      <c r="CD39" s="50"/>
      <c r="CE39" s="50"/>
      <c r="CF39" s="51"/>
      <c r="CG39" s="51"/>
      <c r="CH39" s="50"/>
      <c r="CI39" s="50"/>
      <c r="CJ39" s="50"/>
      <c r="CK39" s="50"/>
      <c r="CL39" s="50"/>
      <c r="CM39" s="51"/>
      <c r="CN39" s="51"/>
      <c r="CO39" s="50"/>
      <c r="CP39" s="50"/>
      <c r="CQ39" s="50"/>
      <c r="CR39" s="50"/>
      <c r="CS39" s="50"/>
      <c r="CT39" s="51"/>
      <c r="CU39" s="51"/>
      <c r="CV39" s="50"/>
      <c r="CW39" s="50"/>
      <c r="CX39" s="50"/>
      <c r="CY39" s="50"/>
      <c r="CZ39" s="50"/>
      <c r="DA39" s="51"/>
      <c r="DB39" s="51"/>
      <c r="DC39" s="50"/>
      <c r="DD39" s="50"/>
      <c r="DE39" s="50"/>
      <c r="DF39" s="50"/>
      <c r="DG39" s="50"/>
      <c r="DH39" s="51"/>
      <c r="DI39" s="51"/>
      <c r="DJ39" s="50"/>
      <c r="DK39" s="50"/>
      <c r="DL39" s="50"/>
      <c r="DM39" s="50"/>
      <c r="DN39" s="50"/>
      <c r="DO39" s="51"/>
      <c r="DP39" s="51"/>
      <c r="DQ39" s="50"/>
      <c r="DR39" s="50"/>
      <c r="DS39" s="50"/>
      <c r="DT39" s="50"/>
      <c r="DU39" s="50"/>
      <c r="DV39" s="51"/>
      <c r="DW39" s="51"/>
      <c r="DX39" s="50"/>
      <c r="DY39" s="50"/>
      <c r="DZ39" s="50"/>
      <c r="EA39" s="50"/>
      <c r="EB39" s="50"/>
      <c r="EC39" s="51"/>
      <c r="ED39" s="51"/>
      <c r="EE39" s="50"/>
      <c r="EF39" s="50"/>
      <c r="EG39" s="50"/>
      <c r="EH39" s="50"/>
      <c r="EI39" s="50"/>
      <c r="EJ39" s="51"/>
      <c r="EK39" s="51"/>
      <c r="EL39" s="50"/>
      <c r="EM39" s="50"/>
      <c r="EN39" s="50"/>
      <c r="EO39" s="50"/>
      <c r="EP39" s="50"/>
      <c r="EQ39" s="51"/>
      <c r="ER39" s="51"/>
      <c r="ES39" s="50"/>
      <c r="ET39" s="50"/>
      <c r="EU39" s="50"/>
      <c r="EV39" s="50"/>
      <c r="EW39" s="50"/>
      <c r="EX39" s="51"/>
      <c r="EY39" s="51"/>
      <c r="EZ39" s="50"/>
      <c r="FA39" s="50"/>
      <c r="FB39" s="50"/>
      <c r="FC39" s="50"/>
      <c r="FD39" s="50"/>
      <c r="FE39" s="51"/>
      <c r="FF39" s="51"/>
      <c r="FG39" s="50"/>
      <c r="FH39" s="50"/>
      <c r="FI39" s="50"/>
      <c r="FJ39" s="50"/>
      <c r="FK39" s="50"/>
      <c r="FL39" s="51"/>
      <c r="FM39" s="51"/>
      <c r="FN39" s="50"/>
      <c r="FO39" s="50"/>
      <c r="FP39" s="50"/>
      <c r="FQ39" s="50"/>
      <c r="FR39" s="50"/>
      <c r="FS39" s="51"/>
      <c r="FT39" s="51"/>
      <c r="FU39" s="50"/>
      <c r="FV39" s="50"/>
      <c r="FW39" s="50"/>
      <c r="FX39" s="50"/>
      <c r="FY39" s="50"/>
      <c r="FZ39" s="51"/>
      <c r="GA39" s="51"/>
      <c r="GB39" s="50"/>
      <c r="GC39" s="50"/>
      <c r="GD39" s="50"/>
      <c r="GE39" s="50"/>
      <c r="GF39" s="50"/>
      <c r="GG39" s="51"/>
      <c r="GH39" s="51"/>
      <c r="GI39" s="50"/>
      <c r="GJ39" s="50"/>
      <c r="GK39" s="50"/>
      <c r="GL39" s="50"/>
      <c r="GM39" s="50"/>
      <c r="GN39" s="51"/>
      <c r="GO39" s="51"/>
      <c r="GP39" s="50"/>
      <c r="GQ39" s="50"/>
      <c r="GR39" s="50"/>
      <c r="GS39" s="50"/>
      <c r="GT39" s="50"/>
      <c r="GU39" s="51"/>
      <c r="GV39" s="51"/>
      <c r="GW39" s="50"/>
      <c r="GX39" s="50"/>
      <c r="GY39" s="50"/>
      <c r="GZ39" s="50"/>
      <c r="HA39" s="50"/>
      <c r="HB39" s="51"/>
      <c r="HC39" s="51"/>
      <c r="HD39" s="50"/>
      <c r="HE39" s="50"/>
      <c r="HF39" s="50"/>
      <c r="HG39" s="50"/>
      <c r="HH39" s="50"/>
      <c r="HI39" s="51"/>
      <c r="HJ39" s="51"/>
      <c r="HK39" s="50"/>
      <c r="HL39" s="50"/>
      <c r="HM39" s="50"/>
      <c r="HN39" s="50"/>
      <c r="HO39" s="50"/>
      <c r="HP39" s="51"/>
      <c r="HQ39" s="51"/>
      <c r="HR39" s="50"/>
      <c r="HS39" s="50"/>
      <c r="HT39" s="50"/>
      <c r="HU39" s="50"/>
      <c r="HV39" s="50"/>
      <c r="HW39" s="51"/>
      <c r="HX39" s="51"/>
      <c r="HY39" s="50"/>
      <c r="HZ39" s="50"/>
      <c r="IA39" s="50"/>
      <c r="IB39" s="50"/>
      <c r="IC39" s="50"/>
      <c r="ID39" s="51"/>
      <c r="IE39" s="51"/>
      <c r="IF39" s="50"/>
      <c r="IG39" s="50"/>
      <c r="IH39" s="50"/>
      <c r="II39" s="50"/>
      <c r="IJ39" s="50"/>
      <c r="IK39" s="51"/>
      <c r="IL39" s="51"/>
      <c r="IM39" s="50"/>
      <c r="IN39" s="50"/>
      <c r="IO39" s="50"/>
      <c r="IP39" s="50"/>
      <c r="IQ39" s="50"/>
      <c r="IR39" s="51"/>
      <c r="IS39" s="51"/>
      <c r="IT39" s="50"/>
      <c r="IU39" s="50"/>
      <c r="IV39" s="50"/>
      <c r="IW39" s="50"/>
      <c r="IX39" s="50"/>
      <c r="IY39" s="51"/>
      <c r="IZ39" s="51"/>
      <c r="JA39" s="50"/>
      <c r="JB39" s="50"/>
      <c r="JC39" s="50"/>
      <c r="JD39" s="50"/>
      <c r="JE39" s="50"/>
      <c r="JF39" s="51"/>
      <c r="JG39" s="51"/>
      <c r="JH39" s="50"/>
      <c r="JI39" s="50"/>
      <c r="JJ39" s="50"/>
      <c r="JK39" s="50"/>
      <c r="JL39" s="50"/>
      <c r="JM39" s="51"/>
      <c r="JN39" s="51"/>
      <c r="JO39" s="50"/>
      <c r="JP39" s="50"/>
      <c r="JQ39" s="50"/>
      <c r="JR39" s="50"/>
      <c r="JS39" s="50"/>
      <c r="JT39" s="51"/>
      <c r="JU39" s="51"/>
      <c r="JV39" s="50"/>
      <c r="JW39" s="50"/>
      <c r="JX39" s="50"/>
      <c r="JY39" s="50"/>
      <c r="JZ39" s="50"/>
      <c r="KA39" s="51"/>
      <c r="KB39" s="51"/>
      <c r="KC39" s="50"/>
      <c r="KD39" s="50"/>
      <c r="KE39" s="50"/>
      <c r="KF39" s="50"/>
      <c r="KG39" s="50"/>
      <c r="KH39" s="51"/>
      <c r="KI39" s="51"/>
      <c r="KJ39" s="50"/>
      <c r="KK39" s="50"/>
      <c r="KL39" s="50"/>
      <c r="KM39" s="50"/>
      <c r="KN39" s="50"/>
      <c r="KO39" s="51"/>
      <c r="KP39" s="51"/>
      <c r="KQ39" s="50"/>
      <c r="KR39" s="50"/>
      <c r="KS39" s="50"/>
      <c r="KT39" s="50"/>
      <c r="KU39" s="50"/>
      <c r="KV39" s="51"/>
      <c r="KW39" s="51"/>
      <c r="KX39" s="50"/>
      <c r="KY39" s="50"/>
      <c r="KZ39" s="50"/>
      <c r="LA39" s="50"/>
      <c r="LB39" s="50"/>
      <c r="LC39" s="51"/>
      <c r="LD39" s="51"/>
      <c r="LE39" s="50"/>
      <c r="LF39" s="50"/>
      <c r="LG39" s="50"/>
      <c r="LH39" s="50"/>
      <c r="LI39" s="50"/>
      <c r="LJ39" s="51"/>
      <c r="LK39" s="51"/>
      <c r="LL39" s="50"/>
      <c r="LM39" s="50"/>
      <c r="LN39" s="50"/>
      <c r="LO39" s="50"/>
      <c r="LP39" s="50"/>
      <c r="LQ39" s="51"/>
      <c r="LR39" s="51"/>
      <c r="LS39" s="50"/>
      <c r="LT39" s="50"/>
      <c r="LU39" s="50"/>
      <c r="LV39" s="50"/>
      <c r="LW39" s="50"/>
      <c r="LX39" s="51"/>
      <c r="LY39" s="51"/>
      <c r="LZ39" s="50"/>
      <c r="MA39" s="50"/>
      <c r="MB39" s="50"/>
      <c r="MC39" s="50"/>
      <c r="MD39" s="50"/>
      <c r="ME39" s="51"/>
      <c r="MF39" s="51"/>
      <c r="MG39" s="50"/>
      <c r="MH39" s="50"/>
      <c r="MI39" s="50"/>
      <c r="MJ39" s="50"/>
      <c r="MK39" s="50"/>
      <c r="ML39" s="51"/>
      <c r="MM39" s="51"/>
      <c r="MN39" s="50"/>
      <c r="MO39" s="50"/>
      <c r="MP39" s="50"/>
      <c r="MQ39" s="50"/>
      <c r="MR39" s="50"/>
      <c r="MS39" s="51"/>
      <c r="MT39" s="51"/>
      <c r="MU39" s="50"/>
      <c r="MV39" s="50"/>
      <c r="MW39" s="50"/>
      <c r="MX39" s="50"/>
      <c r="MY39" s="50"/>
      <c r="MZ39" s="51"/>
      <c r="NA39" s="51"/>
      <c r="NB39" s="50"/>
      <c r="NC39" s="50"/>
      <c r="ND39" s="50"/>
      <c r="NE39" s="50"/>
    </row>
    <row r="40" spans="2:377" x14ac:dyDescent="0.25">
      <c r="B40" s="38" t="s">
        <v>59</v>
      </c>
      <c r="C40" s="35" t="s">
        <v>69</v>
      </c>
      <c r="E40" s="118"/>
      <c r="F40" s="118"/>
      <c r="G40" s="118"/>
      <c r="H40" s="118"/>
      <c r="I40" s="118"/>
      <c r="J40" s="118"/>
      <c r="K40" s="118"/>
      <c r="L40" s="118"/>
      <c r="M40" s="118"/>
      <c r="N40" s="118"/>
      <c r="O40" s="118"/>
      <c r="P40" s="118"/>
      <c r="Q40" s="118"/>
      <c r="R40" s="118"/>
      <c r="S40" s="118"/>
      <c r="T40" s="118"/>
      <c r="U40" s="118"/>
      <c r="V40" s="118"/>
      <c r="W40" s="118"/>
      <c r="X40" s="118"/>
      <c r="Y40" s="118"/>
      <c r="Z40" s="118"/>
      <c r="AA40" s="118"/>
      <c r="AB40" s="118"/>
      <c r="AC40" s="118"/>
      <c r="AD40" s="118"/>
      <c r="AE40" s="118"/>
      <c r="AF40" s="118"/>
      <c r="AG40" s="118"/>
      <c r="AH40" s="118"/>
      <c r="AI40" s="118"/>
      <c r="AJ40" s="118"/>
      <c r="AK40" s="118"/>
      <c r="NK40" s="65"/>
      <c r="NL40" s="65"/>
      <c r="NM40" s="65"/>
    </row>
    <row r="41" spans="2:377" x14ac:dyDescent="0.25">
      <c r="B41" s="43" t="s">
        <v>50</v>
      </c>
      <c r="C41" s="35" t="s">
        <v>68</v>
      </c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</row>
    <row r="42" spans="2:377" ht="16.5" thickBot="1" x14ac:dyDescent="0.3">
      <c r="B42" s="39" t="s">
        <v>45</v>
      </c>
      <c r="C42" s="40" t="s">
        <v>60</v>
      </c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</row>
    <row r="43" spans="2:377" x14ac:dyDescent="0.25">
      <c r="C43" s="16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8"/>
      <c r="AC43" s="118"/>
      <c r="AD43" s="118"/>
      <c r="AE43" s="118"/>
      <c r="AF43" s="118"/>
      <c r="AG43" s="118"/>
      <c r="AH43" s="118"/>
      <c r="AI43" s="118"/>
      <c r="AJ43" s="118"/>
      <c r="AK43" s="118"/>
    </row>
    <row r="44" spans="2:377" x14ac:dyDescent="0.25"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08"/>
      <c r="AF44" s="108"/>
      <c r="AG44" s="108"/>
      <c r="AH44" s="108"/>
      <c r="AI44" s="108"/>
      <c r="AJ44" s="108"/>
      <c r="AK44" s="108"/>
    </row>
    <row r="45" spans="2:377" x14ac:dyDescent="0.25"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08"/>
      <c r="AF45" s="108"/>
      <c r="AG45" s="108"/>
      <c r="AH45" s="108"/>
      <c r="AI45" s="108"/>
      <c r="AJ45" s="108"/>
      <c r="AK45" s="108"/>
    </row>
    <row r="46" spans="2:377" x14ac:dyDescent="0.25"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08"/>
      <c r="AF46" s="108"/>
      <c r="AG46" s="108"/>
      <c r="AH46" s="108"/>
      <c r="AI46" s="108"/>
      <c r="AJ46" s="108"/>
      <c r="AK46" s="108"/>
    </row>
    <row r="47" spans="2:377" x14ac:dyDescent="0.25">
      <c r="E47" s="107"/>
      <c r="F47" s="107"/>
      <c r="G47" s="107"/>
      <c r="H47" s="107"/>
      <c r="I47" s="107"/>
      <c r="J47" s="107"/>
      <c r="K47" s="107"/>
      <c r="L47" s="107"/>
      <c r="M47" s="107"/>
      <c r="N47" s="107"/>
      <c r="O47" s="107"/>
      <c r="P47" s="107"/>
      <c r="Q47" s="107"/>
      <c r="R47" s="107"/>
      <c r="S47" s="107"/>
      <c r="T47" s="107"/>
      <c r="U47" s="107"/>
      <c r="V47" s="107"/>
      <c r="W47" s="107"/>
      <c r="X47" s="107"/>
      <c r="Y47" s="107"/>
      <c r="Z47" s="107"/>
      <c r="AA47" s="107"/>
      <c r="AB47" s="107"/>
      <c r="AC47" s="107"/>
      <c r="AD47" s="107"/>
      <c r="AE47" s="107"/>
      <c r="AF47" s="107"/>
      <c r="AG47" s="107"/>
      <c r="AH47" s="107"/>
      <c r="AI47" s="107"/>
      <c r="AJ47" s="107"/>
      <c r="AK47" s="107"/>
    </row>
    <row r="48" spans="2:377" x14ac:dyDescent="0.25">
      <c r="G48"/>
      <c r="H48"/>
    </row>
    <row r="49" spans="7:8" x14ac:dyDescent="0.25">
      <c r="G49"/>
      <c r="H49"/>
    </row>
    <row r="50" spans="7:8" x14ac:dyDescent="0.25">
      <c r="G50"/>
      <c r="H50"/>
    </row>
    <row r="51" spans="7:8" x14ac:dyDescent="0.25">
      <c r="G51"/>
      <c r="H51"/>
    </row>
    <row r="52" spans="7:8" x14ac:dyDescent="0.25">
      <c r="G52"/>
      <c r="H52"/>
    </row>
    <row r="53" spans="7:8" x14ac:dyDescent="0.25">
      <c r="G53"/>
      <c r="H53"/>
    </row>
    <row r="54" spans="7:8" x14ac:dyDescent="0.25">
      <c r="G54"/>
      <c r="H54"/>
    </row>
    <row r="55" spans="7:8" x14ac:dyDescent="0.25">
      <c r="G55"/>
      <c r="H55"/>
    </row>
    <row r="56" spans="7:8" x14ac:dyDescent="0.25">
      <c r="G56"/>
      <c r="H56"/>
    </row>
    <row r="57" spans="7:8" x14ac:dyDescent="0.25">
      <c r="G57"/>
      <c r="H57"/>
    </row>
    <row r="58" spans="7:8" x14ac:dyDescent="0.25">
      <c r="G58"/>
      <c r="H58"/>
    </row>
    <row r="59" spans="7:8" x14ac:dyDescent="0.25">
      <c r="G59"/>
      <c r="H59"/>
    </row>
    <row r="60" spans="7:8" x14ac:dyDescent="0.25">
      <c r="G60"/>
      <c r="H60"/>
    </row>
    <row r="61" spans="7:8" x14ac:dyDescent="0.25">
      <c r="G61"/>
      <c r="H61"/>
    </row>
    <row r="62" spans="7:8" x14ac:dyDescent="0.25">
      <c r="G62"/>
      <c r="H62"/>
    </row>
    <row r="63" spans="7:8" x14ac:dyDescent="0.25">
      <c r="G63"/>
      <c r="H63"/>
    </row>
    <row r="64" spans="7:8" x14ac:dyDescent="0.25">
      <c r="G64"/>
      <c r="H64"/>
    </row>
    <row r="65" spans="7:8" x14ac:dyDescent="0.25">
      <c r="G65"/>
      <c r="H65"/>
    </row>
    <row r="66" spans="7:8" x14ac:dyDescent="0.25">
      <c r="G66"/>
      <c r="H66"/>
    </row>
    <row r="67" spans="7:8" x14ac:dyDescent="0.25">
      <c r="G67"/>
      <c r="H67"/>
    </row>
    <row r="68" spans="7:8" x14ac:dyDescent="0.25">
      <c r="G68"/>
      <c r="H68"/>
    </row>
    <row r="69" spans="7:8" x14ac:dyDescent="0.25">
      <c r="G69"/>
      <c r="H69"/>
    </row>
    <row r="70" spans="7:8" x14ac:dyDescent="0.25">
      <c r="G70"/>
      <c r="H70"/>
    </row>
    <row r="71" spans="7:8" x14ac:dyDescent="0.25">
      <c r="G71"/>
      <c r="H71"/>
    </row>
    <row r="72" spans="7:8" x14ac:dyDescent="0.25">
      <c r="G72"/>
      <c r="H72"/>
    </row>
    <row r="73" spans="7:8" x14ac:dyDescent="0.25">
      <c r="G73"/>
      <c r="H73"/>
    </row>
    <row r="74" spans="7:8" x14ac:dyDescent="0.25">
      <c r="G74"/>
      <c r="H74"/>
    </row>
    <row r="75" spans="7:8" x14ac:dyDescent="0.25">
      <c r="G75"/>
      <c r="H75"/>
    </row>
    <row r="76" spans="7:8" x14ac:dyDescent="0.25">
      <c r="G76"/>
      <c r="H76"/>
    </row>
    <row r="77" spans="7:8" x14ac:dyDescent="0.25">
      <c r="G77"/>
      <c r="H77"/>
    </row>
    <row r="78" spans="7:8" x14ac:dyDescent="0.25">
      <c r="G78"/>
      <c r="H78"/>
    </row>
    <row r="79" spans="7:8" x14ac:dyDescent="0.25">
      <c r="G79"/>
      <c r="H79"/>
    </row>
    <row r="80" spans="7:8" x14ac:dyDescent="0.25">
      <c r="G80"/>
      <c r="H80"/>
    </row>
    <row r="81" spans="7:8" x14ac:dyDescent="0.25">
      <c r="G81"/>
      <c r="H81"/>
    </row>
    <row r="82" spans="7:8" x14ac:dyDescent="0.25">
      <c r="G82"/>
      <c r="H82"/>
    </row>
    <row r="83" spans="7:8" x14ac:dyDescent="0.25">
      <c r="G83"/>
      <c r="H83"/>
    </row>
    <row r="84" spans="7:8" x14ac:dyDescent="0.25">
      <c r="G84"/>
      <c r="H84"/>
    </row>
    <row r="85" spans="7:8" x14ac:dyDescent="0.25">
      <c r="G85"/>
      <c r="H85"/>
    </row>
    <row r="86" spans="7:8" x14ac:dyDescent="0.25">
      <c r="G86"/>
      <c r="H86"/>
    </row>
    <row r="87" spans="7:8" x14ac:dyDescent="0.25">
      <c r="G87"/>
      <c r="H87"/>
    </row>
    <row r="88" spans="7:8" x14ac:dyDescent="0.25">
      <c r="G88"/>
      <c r="H88"/>
    </row>
    <row r="89" spans="7:8" x14ac:dyDescent="0.25">
      <c r="G89"/>
      <c r="H89"/>
    </row>
    <row r="90" spans="7:8" x14ac:dyDescent="0.25">
      <c r="G90"/>
      <c r="H90"/>
    </row>
    <row r="91" spans="7:8" x14ac:dyDescent="0.25">
      <c r="G91"/>
      <c r="H91"/>
    </row>
    <row r="92" spans="7:8" x14ac:dyDescent="0.25">
      <c r="G92"/>
      <c r="H92"/>
    </row>
    <row r="93" spans="7:8" x14ac:dyDescent="0.25">
      <c r="G93"/>
      <c r="H93"/>
    </row>
    <row r="94" spans="7:8" x14ac:dyDescent="0.25">
      <c r="G94"/>
      <c r="H94"/>
    </row>
    <row r="95" spans="7:8" x14ac:dyDescent="0.25">
      <c r="G95"/>
      <c r="H95"/>
    </row>
    <row r="96" spans="7:8" x14ac:dyDescent="0.25">
      <c r="G96"/>
      <c r="H96"/>
    </row>
    <row r="97" spans="7:8" x14ac:dyDescent="0.25">
      <c r="G97"/>
      <c r="H97"/>
    </row>
    <row r="98" spans="7:8" x14ac:dyDescent="0.25">
      <c r="G98"/>
      <c r="H98"/>
    </row>
    <row r="99" spans="7:8" x14ac:dyDescent="0.25">
      <c r="G99"/>
      <c r="H99"/>
    </row>
    <row r="100" spans="7:8" x14ac:dyDescent="0.25">
      <c r="G100"/>
      <c r="H100"/>
    </row>
    <row r="101" spans="7:8" x14ac:dyDescent="0.25">
      <c r="G101"/>
      <c r="H101"/>
    </row>
    <row r="102" spans="7:8" x14ac:dyDescent="0.25">
      <c r="G102"/>
      <c r="H102"/>
    </row>
    <row r="103" spans="7:8" x14ac:dyDescent="0.25">
      <c r="G103"/>
      <c r="H103"/>
    </row>
    <row r="104" spans="7:8" x14ac:dyDescent="0.25">
      <c r="G104"/>
      <c r="H104"/>
    </row>
    <row r="105" spans="7:8" x14ac:dyDescent="0.25">
      <c r="G105"/>
      <c r="H105"/>
    </row>
    <row r="106" spans="7:8" x14ac:dyDescent="0.25">
      <c r="G106"/>
      <c r="H106"/>
    </row>
    <row r="107" spans="7:8" x14ac:dyDescent="0.25">
      <c r="G107"/>
      <c r="H107"/>
    </row>
    <row r="108" spans="7:8" x14ac:dyDescent="0.25">
      <c r="G108"/>
      <c r="H108"/>
    </row>
    <row r="109" spans="7:8" x14ac:dyDescent="0.25">
      <c r="G109"/>
      <c r="H109"/>
    </row>
    <row r="110" spans="7:8" x14ac:dyDescent="0.25">
      <c r="G110"/>
      <c r="H110"/>
    </row>
    <row r="111" spans="7:8" x14ac:dyDescent="0.25">
      <c r="G111"/>
      <c r="H111"/>
    </row>
    <row r="112" spans="7:8" x14ac:dyDescent="0.25">
      <c r="G112"/>
      <c r="H112"/>
    </row>
    <row r="113" spans="7:8" x14ac:dyDescent="0.25">
      <c r="G113"/>
      <c r="H113"/>
    </row>
    <row r="114" spans="7:8" x14ac:dyDescent="0.25">
      <c r="G114"/>
      <c r="H114"/>
    </row>
    <row r="115" spans="7:8" x14ac:dyDescent="0.25">
      <c r="G115"/>
      <c r="H115"/>
    </row>
    <row r="116" spans="7:8" x14ac:dyDescent="0.25">
      <c r="G116"/>
      <c r="H116"/>
    </row>
    <row r="117" spans="7:8" x14ac:dyDescent="0.25">
      <c r="G117"/>
      <c r="H117"/>
    </row>
    <row r="118" spans="7:8" x14ac:dyDescent="0.25">
      <c r="G118"/>
      <c r="H118"/>
    </row>
    <row r="119" spans="7:8" x14ac:dyDescent="0.25">
      <c r="G119"/>
      <c r="H119"/>
    </row>
    <row r="120" spans="7:8" x14ac:dyDescent="0.25">
      <c r="G120"/>
      <c r="H120"/>
    </row>
    <row r="121" spans="7:8" x14ac:dyDescent="0.25">
      <c r="G121"/>
      <c r="H121"/>
    </row>
    <row r="122" spans="7:8" x14ac:dyDescent="0.25">
      <c r="G122"/>
      <c r="H122"/>
    </row>
    <row r="123" spans="7:8" x14ac:dyDescent="0.25">
      <c r="G123"/>
      <c r="H123"/>
    </row>
    <row r="124" spans="7:8" x14ac:dyDescent="0.25">
      <c r="G124"/>
      <c r="H124"/>
    </row>
    <row r="125" spans="7:8" x14ac:dyDescent="0.25">
      <c r="G125"/>
      <c r="H125"/>
    </row>
    <row r="126" spans="7:8" x14ac:dyDescent="0.25">
      <c r="G126"/>
      <c r="H126"/>
    </row>
    <row r="127" spans="7:8" x14ac:dyDescent="0.25">
      <c r="G127"/>
      <c r="H127"/>
    </row>
    <row r="128" spans="7:8" x14ac:dyDescent="0.25">
      <c r="G128"/>
      <c r="H128"/>
    </row>
    <row r="129" spans="7:8" x14ac:dyDescent="0.25">
      <c r="G129"/>
      <c r="H129"/>
    </row>
    <row r="130" spans="7:8" x14ac:dyDescent="0.25">
      <c r="G130"/>
      <c r="H130"/>
    </row>
    <row r="131" spans="7:8" x14ac:dyDescent="0.25">
      <c r="G131"/>
      <c r="H131"/>
    </row>
    <row r="132" spans="7:8" x14ac:dyDescent="0.25">
      <c r="G132"/>
      <c r="H132"/>
    </row>
    <row r="133" spans="7:8" x14ac:dyDescent="0.25">
      <c r="G133"/>
      <c r="H133"/>
    </row>
    <row r="134" spans="7:8" x14ac:dyDescent="0.25">
      <c r="G134"/>
      <c r="H134"/>
    </row>
    <row r="135" spans="7:8" x14ac:dyDescent="0.25">
      <c r="G135"/>
      <c r="H135"/>
    </row>
    <row r="136" spans="7:8" x14ac:dyDescent="0.25">
      <c r="G136"/>
      <c r="H136"/>
    </row>
    <row r="137" spans="7:8" x14ac:dyDescent="0.25">
      <c r="G137"/>
      <c r="H137"/>
    </row>
    <row r="138" spans="7:8" x14ac:dyDescent="0.25">
      <c r="G138"/>
      <c r="H138"/>
    </row>
    <row r="139" spans="7:8" x14ac:dyDescent="0.25">
      <c r="G139"/>
      <c r="H139"/>
    </row>
    <row r="140" spans="7:8" x14ac:dyDescent="0.25">
      <c r="G140"/>
      <c r="H140"/>
    </row>
    <row r="141" spans="7:8" x14ac:dyDescent="0.25">
      <c r="G141"/>
      <c r="H141"/>
    </row>
    <row r="142" spans="7:8" x14ac:dyDescent="0.25">
      <c r="G142"/>
      <c r="H142"/>
    </row>
    <row r="143" spans="7:8" x14ac:dyDescent="0.25">
      <c r="G143"/>
      <c r="H143"/>
    </row>
    <row r="144" spans="7:8" x14ac:dyDescent="0.25">
      <c r="G144"/>
      <c r="H144"/>
    </row>
    <row r="145" spans="7:8" x14ac:dyDescent="0.25">
      <c r="G145"/>
      <c r="H145"/>
    </row>
    <row r="146" spans="7:8" x14ac:dyDescent="0.25">
      <c r="G146"/>
      <c r="H146"/>
    </row>
    <row r="147" spans="7:8" x14ac:dyDescent="0.25">
      <c r="G147"/>
      <c r="H147"/>
    </row>
    <row r="148" spans="7:8" x14ac:dyDescent="0.25">
      <c r="G148"/>
      <c r="H148"/>
    </row>
    <row r="149" spans="7:8" x14ac:dyDescent="0.25">
      <c r="G149"/>
      <c r="H149"/>
    </row>
    <row r="150" spans="7:8" x14ac:dyDescent="0.25">
      <c r="G150"/>
      <c r="H150"/>
    </row>
    <row r="151" spans="7:8" x14ac:dyDescent="0.25">
      <c r="G151"/>
      <c r="H151"/>
    </row>
    <row r="152" spans="7:8" x14ac:dyDescent="0.25">
      <c r="G152"/>
      <c r="H152"/>
    </row>
    <row r="153" spans="7:8" x14ac:dyDescent="0.25">
      <c r="G153"/>
      <c r="H153"/>
    </row>
    <row r="154" spans="7:8" x14ac:dyDescent="0.25">
      <c r="G154"/>
      <c r="H154"/>
    </row>
    <row r="155" spans="7:8" x14ac:dyDescent="0.25">
      <c r="G155"/>
      <c r="H155"/>
    </row>
    <row r="156" spans="7:8" x14ac:dyDescent="0.25">
      <c r="G156"/>
      <c r="H156"/>
    </row>
    <row r="157" spans="7:8" x14ac:dyDescent="0.25">
      <c r="G157"/>
      <c r="H157"/>
    </row>
    <row r="158" spans="7:8" x14ac:dyDescent="0.25">
      <c r="G158"/>
      <c r="H158"/>
    </row>
    <row r="159" spans="7:8" x14ac:dyDescent="0.25">
      <c r="G159"/>
      <c r="H159"/>
    </row>
    <row r="160" spans="7:8" x14ac:dyDescent="0.25">
      <c r="G160"/>
      <c r="H160"/>
    </row>
    <row r="161" spans="7:8" x14ac:dyDescent="0.25">
      <c r="G161"/>
      <c r="H161"/>
    </row>
    <row r="162" spans="7:8" x14ac:dyDescent="0.25">
      <c r="G162"/>
      <c r="H162"/>
    </row>
    <row r="163" spans="7:8" x14ac:dyDescent="0.25">
      <c r="G163"/>
      <c r="H163"/>
    </row>
    <row r="164" spans="7:8" x14ac:dyDescent="0.25">
      <c r="G164"/>
      <c r="H164"/>
    </row>
    <row r="165" spans="7:8" x14ac:dyDescent="0.25">
      <c r="G165"/>
      <c r="H165"/>
    </row>
    <row r="166" spans="7:8" x14ac:dyDescent="0.25">
      <c r="G166"/>
      <c r="H166"/>
    </row>
    <row r="167" spans="7:8" x14ac:dyDescent="0.25">
      <c r="G167"/>
      <c r="H167"/>
    </row>
    <row r="168" spans="7:8" x14ac:dyDescent="0.25">
      <c r="G168"/>
      <c r="H168"/>
    </row>
    <row r="169" spans="7:8" x14ac:dyDescent="0.25">
      <c r="G169"/>
      <c r="H169"/>
    </row>
    <row r="170" spans="7:8" x14ac:dyDescent="0.25">
      <c r="G170"/>
      <c r="H170"/>
    </row>
    <row r="171" spans="7:8" x14ac:dyDescent="0.25">
      <c r="G171"/>
      <c r="H171"/>
    </row>
    <row r="172" spans="7:8" x14ac:dyDescent="0.25">
      <c r="G172"/>
      <c r="H172"/>
    </row>
    <row r="173" spans="7:8" x14ac:dyDescent="0.25">
      <c r="G173"/>
      <c r="H173"/>
    </row>
    <row r="174" spans="7:8" x14ac:dyDescent="0.25">
      <c r="G174"/>
      <c r="H174"/>
    </row>
    <row r="175" spans="7:8" x14ac:dyDescent="0.25">
      <c r="G175"/>
      <c r="H175"/>
    </row>
    <row r="176" spans="7:8" x14ac:dyDescent="0.25">
      <c r="G176"/>
      <c r="H176"/>
    </row>
    <row r="177" spans="7:8" x14ac:dyDescent="0.25">
      <c r="G177"/>
      <c r="H177"/>
    </row>
    <row r="178" spans="7:8" x14ac:dyDescent="0.25">
      <c r="G178"/>
      <c r="H178"/>
    </row>
    <row r="179" spans="7:8" x14ac:dyDescent="0.25">
      <c r="G179"/>
      <c r="H179"/>
    </row>
    <row r="180" spans="7:8" x14ac:dyDescent="0.25">
      <c r="G180"/>
      <c r="H180"/>
    </row>
    <row r="181" spans="7:8" x14ac:dyDescent="0.25">
      <c r="G181"/>
      <c r="H181"/>
    </row>
    <row r="182" spans="7:8" x14ac:dyDescent="0.25">
      <c r="G182"/>
      <c r="H182"/>
    </row>
    <row r="183" spans="7:8" x14ac:dyDescent="0.25">
      <c r="G183"/>
      <c r="H183"/>
    </row>
    <row r="184" spans="7:8" x14ac:dyDescent="0.25">
      <c r="G184"/>
      <c r="H184"/>
    </row>
    <row r="185" spans="7:8" x14ac:dyDescent="0.25">
      <c r="G185"/>
      <c r="H185"/>
    </row>
    <row r="186" spans="7:8" x14ac:dyDescent="0.25">
      <c r="G186"/>
      <c r="H186"/>
    </row>
    <row r="187" spans="7:8" x14ac:dyDescent="0.25">
      <c r="G187"/>
      <c r="H187"/>
    </row>
    <row r="188" spans="7:8" x14ac:dyDescent="0.25">
      <c r="G188"/>
      <c r="H188"/>
    </row>
    <row r="189" spans="7:8" x14ac:dyDescent="0.25">
      <c r="G189"/>
      <c r="H189"/>
    </row>
    <row r="190" spans="7:8" x14ac:dyDescent="0.25">
      <c r="G190"/>
      <c r="H190"/>
    </row>
    <row r="191" spans="7:8" x14ac:dyDescent="0.25">
      <c r="G191"/>
      <c r="H191"/>
    </row>
    <row r="192" spans="7:8" x14ac:dyDescent="0.25">
      <c r="G192"/>
      <c r="H192"/>
    </row>
    <row r="193" spans="7:8" x14ac:dyDescent="0.25">
      <c r="G193"/>
      <c r="H193"/>
    </row>
    <row r="194" spans="7:8" x14ac:dyDescent="0.25">
      <c r="G194"/>
      <c r="H194"/>
    </row>
    <row r="195" spans="7:8" x14ac:dyDescent="0.25">
      <c r="G195"/>
      <c r="H195"/>
    </row>
    <row r="196" spans="7:8" x14ac:dyDescent="0.25">
      <c r="G196"/>
      <c r="H196"/>
    </row>
    <row r="197" spans="7:8" x14ac:dyDescent="0.25">
      <c r="G197"/>
      <c r="H197"/>
    </row>
    <row r="198" spans="7:8" x14ac:dyDescent="0.25">
      <c r="G198"/>
      <c r="H198"/>
    </row>
    <row r="199" spans="7:8" x14ac:dyDescent="0.25">
      <c r="G199"/>
      <c r="H199"/>
    </row>
    <row r="200" spans="7:8" x14ac:dyDescent="0.25">
      <c r="G200"/>
      <c r="H200"/>
    </row>
    <row r="201" spans="7:8" x14ac:dyDescent="0.25">
      <c r="G201"/>
      <c r="H201"/>
    </row>
    <row r="202" spans="7:8" x14ac:dyDescent="0.25">
      <c r="G202"/>
      <c r="H202"/>
    </row>
    <row r="203" spans="7:8" x14ac:dyDescent="0.25">
      <c r="G203"/>
      <c r="H203"/>
    </row>
    <row r="204" spans="7:8" x14ac:dyDescent="0.25">
      <c r="G204"/>
      <c r="H204"/>
    </row>
    <row r="205" spans="7:8" x14ac:dyDescent="0.25">
      <c r="G205"/>
      <c r="H205"/>
    </row>
    <row r="206" spans="7:8" x14ac:dyDescent="0.25">
      <c r="G206"/>
      <c r="H206"/>
    </row>
    <row r="207" spans="7:8" x14ac:dyDescent="0.25">
      <c r="G207"/>
      <c r="H207"/>
    </row>
    <row r="208" spans="7:8" x14ac:dyDescent="0.25">
      <c r="G208"/>
      <c r="H208"/>
    </row>
    <row r="209" spans="7:8" x14ac:dyDescent="0.25">
      <c r="G209"/>
      <c r="H209"/>
    </row>
    <row r="210" spans="7:8" x14ac:dyDescent="0.25">
      <c r="G210"/>
      <c r="H210"/>
    </row>
    <row r="211" spans="7:8" x14ac:dyDescent="0.25">
      <c r="G211"/>
      <c r="H211"/>
    </row>
    <row r="212" spans="7:8" x14ac:dyDescent="0.25">
      <c r="G212"/>
      <c r="H212"/>
    </row>
    <row r="213" spans="7:8" x14ac:dyDescent="0.25">
      <c r="G213"/>
      <c r="H213"/>
    </row>
    <row r="214" spans="7:8" x14ac:dyDescent="0.25">
      <c r="G214"/>
      <c r="H214"/>
    </row>
    <row r="215" spans="7:8" x14ac:dyDescent="0.25">
      <c r="G215"/>
      <c r="H215"/>
    </row>
    <row r="216" spans="7:8" x14ac:dyDescent="0.25">
      <c r="G216"/>
      <c r="H216"/>
    </row>
    <row r="217" spans="7:8" x14ac:dyDescent="0.25">
      <c r="G217"/>
      <c r="H217"/>
    </row>
    <row r="218" spans="7:8" x14ac:dyDescent="0.25">
      <c r="G218"/>
      <c r="H218"/>
    </row>
    <row r="219" spans="7:8" x14ac:dyDescent="0.25">
      <c r="G219"/>
      <c r="H219"/>
    </row>
    <row r="220" spans="7:8" x14ac:dyDescent="0.25">
      <c r="G220"/>
      <c r="H220"/>
    </row>
    <row r="221" spans="7:8" x14ac:dyDescent="0.25">
      <c r="G221"/>
      <c r="H221"/>
    </row>
    <row r="222" spans="7:8" x14ac:dyDescent="0.25">
      <c r="G222"/>
      <c r="H222"/>
    </row>
    <row r="223" spans="7:8" x14ac:dyDescent="0.25">
      <c r="G223"/>
      <c r="H223"/>
    </row>
    <row r="224" spans="7:8" x14ac:dyDescent="0.25">
      <c r="G224"/>
      <c r="H224"/>
    </row>
    <row r="225" spans="7:8" x14ac:dyDescent="0.25">
      <c r="G225"/>
      <c r="H225"/>
    </row>
    <row r="226" spans="7:8" x14ac:dyDescent="0.25">
      <c r="G226"/>
      <c r="H226"/>
    </row>
    <row r="227" spans="7:8" x14ac:dyDescent="0.25">
      <c r="G227"/>
      <c r="H227"/>
    </row>
    <row r="228" spans="7:8" x14ac:dyDescent="0.25">
      <c r="G228"/>
      <c r="H228"/>
    </row>
    <row r="229" spans="7:8" x14ac:dyDescent="0.25">
      <c r="G229"/>
      <c r="H229"/>
    </row>
    <row r="230" spans="7:8" x14ac:dyDescent="0.25">
      <c r="G230"/>
      <c r="H230"/>
    </row>
    <row r="231" spans="7:8" x14ac:dyDescent="0.25">
      <c r="G231"/>
      <c r="H231"/>
    </row>
    <row r="232" spans="7:8" x14ac:dyDescent="0.25">
      <c r="G232"/>
      <c r="H232"/>
    </row>
    <row r="233" spans="7:8" x14ac:dyDescent="0.25">
      <c r="G233"/>
      <c r="H233"/>
    </row>
    <row r="234" spans="7:8" x14ac:dyDescent="0.25">
      <c r="G234"/>
      <c r="H234"/>
    </row>
    <row r="235" spans="7:8" x14ac:dyDescent="0.25">
      <c r="G235"/>
      <c r="H235"/>
    </row>
    <row r="236" spans="7:8" x14ac:dyDescent="0.25">
      <c r="G236"/>
      <c r="H236"/>
    </row>
    <row r="237" spans="7:8" x14ac:dyDescent="0.25">
      <c r="G237"/>
      <c r="H237"/>
    </row>
    <row r="238" spans="7:8" x14ac:dyDescent="0.25">
      <c r="G238"/>
      <c r="H238"/>
    </row>
    <row r="239" spans="7:8" x14ac:dyDescent="0.25">
      <c r="G239"/>
      <c r="H239"/>
    </row>
    <row r="240" spans="7:8" x14ac:dyDescent="0.25">
      <c r="G240"/>
      <c r="H240"/>
    </row>
    <row r="241" spans="7:8" x14ac:dyDescent="0.25">
      <c r="G241"/>
      <c r="H241"/>
    </row>
    <row r="242" spans="7:8" x14ac:dyDescent="0.25">
      <c r="G242"/>
      <c r="H242"/>
    </row>
    <row r="243" spans="7:8" x14ac:dyDescent="0.25">
      <c r="G243"/>
      <c r="H243"/>
    </row>
    <row r="244" spans="7:8" x14ac:dyDescent="0.25">
      <c r="G244"/>
      <c r="H244"/>
    </row>
    <row r="245" spans="7:8" x14ac:dyDescent="0.25">
      <c r="G245"/>
      <c r="H245"/>
    </row>
    <row r="246" spans="7:8" x14ac:dyDescent="0.25">
      <c r="G246"/>
      <c r="H246"/>
    </row>
    <row r="247" spans="7:8" x14ac:dyDescent="0.25">
      <c r="G247"/>
      <c r="H247"/>
    </row>
    <row r="248" spans="7:8" x14ac:dyDescent="0.25">
      <c r="G248"/>
      <c r="H248"/>
    </row>
    <row r="249" spans="7:8" x14ac:dyDescent="0.25">
      <c r="G249"/>
      <c r="H249"/>
    </row>
    <row r="250" spans="7:8" x14ac:dyDescent="0.25">
      <c r="G250"/>
      <c r="H250"/>
    </row>
    <row r="251" spans="7:8" x14ac:dyDescent="0.25">
      <c r="G251"/>
      <c r="H251"/>
    </row>
    <row r="252" spans="7:8" x14ac:dyDescent="0.25">
      <c r="G252"/>
      <c r="H252"/>
    </row>
    <row r="253" spans="7:8" x14ac:dyDescent="0.25">
      <c r="G253"/>
      <c r="H253"/>
    </row>
    <row r="254" spans="7:8" x14ac:dyDescent="0.25">
      <c r="G254"/>
      <c r="H254"/>
    </row>
    <row r="255" spans="7:8" x14ac:dyDescent="0.25">
      <c r="G255"/>
      <c r="H255"/>
    </row>
    <row r="256" spans="7:8" x14ac:dyDescent="0.25">
      <c r="G256"/>
      <c r="H256"/>
    </row>
    <row r="257" spans="7:8" x14ac:dyDescent="0.25">
      <c r="G257"/>
      <c r="H257"/>
    </row>
    <row r="258" spans="7:8" x14ac:dyDescent="0.25">
      <c r="G258"/>
      <c r="H258"/>
    </row>
    <row r="259" spans="7:8" x14ac:dyDescent="0.25">
      <c r="G259"/>
      <c r="H259"/>
    </row>
    <row r="260" spans="7:8" x14ac:dyDescent="0.25">
      <c r="G260"/>
      <c r="H260"/>
    </row>
    <row r="261" spans="7:8" x14ac:dyDescent="0.25">
      <c r="G261"/>
      <c r="H261"/>
    </row>
    <row r="262" spans="7:8" x14ac:dyDescent="0.25">
      <c r="G262"/>
      <c r="H262"/>
    </row>
    <row r="263" spans="7:8" x14ac:dyDescent="0.25">
      <c r="G263"/>
      <c r="H263"/>
    </row>
    <row r="264" spans="7:8" x14ac:dyDescent="0.25">
      <c r="G264"/>
      <c r="H264"/>
    </row>
    <row r="265" spans="7:8" x14ac:dyDescent="0.25">
      <c r="G265"/>
      <c r="H265"/>
    </row>
    <row r="266" spans="7:8" x14ac:dyDescent="0.25">
      <c r="G266"/>
      <c r="H266"/>
    </row>
    <row r="267" spans="7:8" x14ac:dyDescent="0.25">
      <c r="G267"/>
      <c r="H267"/>
    </row>
    <row r="268" spans="7:8" x14ac:dyDescent="0.25">
      <c r="G268"/>
      <c r="H268"/>
    </row>
    <row r="269" spans="7:8" x14ac:dyDescent="0.25">
      <c r="G269"/>
      <c r="H269"/>
    </row>
    <row r="270" spans="7:8" x14ac:dyDescent="0.25">
      <c r="G270"/>
      <c r="H270"/>
    </row>
    <row r="271" spans="7:8" x14ac:dyDescent="0.25">
      <c r="G271"/>
      <c r="H271"/>
    </row>
    <row r="272" spans="7:8" x14ac:dyDescent="0.25">
      <c r="G272"/>
      <c r="H272"/>
    </row>
    <row r="273" spans="7:8" x14ac:dyDescent="0.25">
      <c r="G273"/>
      <c r="H273"/>
    </row>
    <row r="274" spans="7:8" x14ac:dyDescent="0.25">
      <c r="G274"/>
      <c r="H274"/>
    </row>
    <row r="275" spans="7:8" x14ac:dyDescent="0.25">
      <c r="G275"/>
      <c r="H275"/>
    </row>
    <row r="276" spans="7:8" x14ac:dyDescent="0.25">
      <c r="G276"/>
      <c r="H276"/>
    </row>
    <row r="277" spans="7:8" x14ac:dyDescent="0.25">
      <c r="G277"/>
      <c r="H277"/>
    </row>
    <row r="278" spans="7:8" x14ac:dyDescent="0.25">
      <c r="G278"/>
      <c r="H278"/>
    </row>
    <row r="279" spans="7:8" x14ac:dyDescent="0.25">
      <c r="G279"/>
      <c r="H279"/>
    </row>
    <row r="280" spans="7:8" x14ac:dyDescent="0.25">
      <c r="G280"/>
      <c r="H280"/>
    </row>
    <row r="281" spans="7:8" x14ac:dyDescent="0.25">
      <c r="G281"/>
      <c r="H281"/>
    </row>
    <row r="282" spans="7:8" x14ac:dyDescent="0.25">
      <c r="G282"/>
      <c r="H282"/>
    </row>
    <row r="283" spans="7:8" x14ac:dyDescent="0.25">
      <c r="G283"/>
      <c r="H283"/>
    </row>
    <row r="284" spans="7:8" x14ac:dyDescent="0.25">
      <c r="G284"/>
      <c r="H284"/>
    </row>
    <row r="285" spans="7:8" x14ac:dyDescent="0.25">
      <c r="G285"/>
      <c r="H285"/>
    </row>
    <row r="286" spans="7:8" x14ac:dyDescent="0.25">
      <c r="G286"/>
      <c r="H286"/>
    </row>
    <row r="287" spans="7:8" x14ac:dyDescent="0.25">
      <c r="G287"/>
      <c r="H287"/>
    </row>
    <row r="288" spans="7:8" x14ac:dyDescent="0.25">
      <c r="G288"/>
      <c r="H288"/>
    </row>
    <row r="289" spans="7:8" x14ac:dyDescent="0.25">
      <c r="G289"/>
      <c r="H289"/>
    </row>
    <row r="290" spans="7:8" x14ac:dyDescent="0.25">
      <c r="G290"/>
      <c r="H290"/>
    </row>
    <row r="291" spans="7:8" x14ac:dyDescent="0.25">
      <c r="G291"/>
      <c r="H291"/>
    </row>
    <row r="292" spans="7:8" x14ac:dyDescent="0.25">
      <c r="G292"/>
      <c r="H292"/>
    </row>
    <row r="293" spans="7:8" x14ac:dyDescent="0.25">
      <c r="G293"/>
      <c r="H293"/>
    </row>
    <row r="294" spans="7:8" x14ac:dyDescent="0.25">
      <c r="G294"/>
      <c r="H294"/>
    </row>
    <row r="295" spans="7:8" x14ac:dyDescent="0.25">
      <c r="G295"/>
      <c r="H295"/>
    </row>
    <row r="296" spans="7:8" x14ac:dyDescent="0.25">
      <c r="G296"/>
      <c r="H296"/>
    </row>
    <row r="297" spans="7:8" x14ac:dyDescent="0.25">
      <c r="G297"/>
      <c r="H297"/>
    </row>
    <row r="298" spans="7:8" x14ac:dyDescent="0.25">
      <c r="G298"/>
      <c r="H298"/>
    </row>
    <row r="299" spans="7:8" x14ac:dyDescent="0.25">
      <c r="G299"/>
      <c r="H299"/>
    </row>
    <row r="300" spans="7:8" x14ac:dyDescent="0.25">
      <c r="G300"/>
      <c r="H300"/>
    </row>
    <row r="301" spans="7:8" x14ac:dyDescent="0.25">
      <c r="G301"/>
      <c r="H301"/>
    </row>
    <row r="302" spans="7:8" x14ac:dyDescent="0.25">
      <c r="G302"/>
      <c r="H302"/>
    </row>
    <row r="303" spans="7:8" x14ac:dyDescent="0.25">
      <c r="G303"/>
      <c r="H303"/>
    </row>
    <row r="304" spans="7:8" x14ac:dyDescent="0.25">
      <c r="G304"/>
      <c r="H304"/>
    </row>
    <row r="305" spans="7:8" x14ac:dyDescent="0.25">
      <c r="G305"/>
      <c r="H305"/>
    </row>
    <row r="306" spans="7:8" x14ac:dyDescent="0.25">
      <c r="G306"/>
      <c r="H306"/>
    </row>
    <row r="307" spans="7:8" x14ac:dyDescent="0.25">
      <c r="G307"/>
      <c r="H307"/>
    </row>
    <row r="308" spans="7:8" x14ac:dyDescent="0.25">
      <c r="G308"/>
      <c r="H308"/>
    </row>
    <row r="309" spans="7:8" x14ac:dyDescent="0.25">
      <c r="G309"/>
      <c r="H309"/>
    </row>
    <row r="310" spans="7:8" x14ac:dyDescent="0.25">
      <c r="G310"/>
      <c r="H310"/>
    </row>
    <row r="311" spans="7:8" x14ac:dyDescent="0.25">
      <c r="G311"/>
      <c r="H311"/>
    </row>
    <row r="312" spans="7:8" x14ac:dyDescent="0.25">
      <c r="G312"/>
      <c r="H312"/>
    </row>
    <row r="313" spans="7:8" x14ac:dyDescent="0.25">
      <c r="G313"/>
      <c r="H313"/>
    </row>
    <row r="314" spans="7:8" x14ac:dyDescent="0.25">
      <c r="G314"/>
      <c r="H314"/>
    </row>
    <row r="315" spans="7:8" x14ac:dyDescent="0.25">
      <c r="G315"/>
      <c r="H315"/>
    </row>
    <row r="316" spans="7:8" x14ac:dyDescent="0.25">
      <c r="G316"/>
      <c r="H316"/>
    </row>
    <row r="317" spans="7:8" x14ac:dyDescent="0.25">
      <c r="G317"/>
      <c r="H317"/>
    </row>
    <row r="318" spans="7:8" x14ac:dyDescent="0.25">
      <c r="G318"/>
      <c r="H318"/>
    </row>
    <row r="319" spans="7:8" x14ac:dyDescent="0.25">
      <c r="G319"/>
      <c r="H319"/>
    </row>
    <row r="320" spans="7:8" x14ac:dyDescent="0.25">
      <c r="G320"/>
      <c r="H320"/>
    </row>
    <row r="321" spans="7:8" x14ac:dyDescent="0.25">
      <c r="G321"/>
      <c r="H321"/>
    </row>
    <row r="322" spans="7:8" x14ac:dyDescent="0.25">
      <c r="G322"/>
      <c r="H322"/>
    </row>
    <row r="323" spans="7:8" x14ac:dyDescent="0.25">
      <c r="G323"/>
      <c r="H323"/>
    </row>
    <row r="324" spans="7:8" x14ac:dyDescent="0.25">
      <c r="G324"/>
      <c r="H324"/>
    </row>
    <row r="325" spans="7:8" x14ac:dyDescent="0.25">
      <c r="G325"/>
      <c r="H325"/>
    </row>
    <row r="326" spans="7:8" x14ac:dyDescent="0.25">
      <c r="G326"/>
      <c r="H326"/>
    </row>
    <row r="327" spans="7:8" x14ac:dyDescent="0.25">
      <c r="G327"/>
      <c r="H327"/>
    </row>
    <row r="328" spans="7:8" x14ac:dyDescent="0.25">
      <c r="G328"/>
      <c r="H328"/>
    </row>
    <row r="329" spans="7:8" x14ac:dyDescent="0.25">
      <c r="G329"/>
      <c r="H329"/>
    </row>
    <row r="330" spans="7:8" x14ac:dyDescent="0.25">
      <c r="G330"/>
      <c r="H330"/>
    </row>
    <row r="331" spans="7:8" x14ac:dyDescent="0.25">
      <c r="G331"/>
      <c r="H331"/>
    </row>
    <row r="332" spans="7:8" x14ac:dyDescent="0.25">
      <c r="G332"/>
      <c r="H332"/>
    </row>
    <row r="333" spans="7:8" x14ac:dyDescent="0.25">
      <c r="G333"/>
      <c r="H333"/>
    </row>
    <row r="334" spans="7:8" x14ac:dyDescent="0.25">
      <c r="G334"/>
      <c r="H334"/>
    </row>
    <row r="335" spans="7:8" x14ac:dyDescent="0.25">
      <c r="G335"/>
      <c r="H335"/>
    </row>
    <row r="336" spans="7:8" x14ac:dyDescent="0.25">
      <c r="G336"/>
      <c r="H336"/>
    </row>
    <row r="337" spans="7:8" x14ac:dyDescent="0.25">
      <c r="G337"/>
      <c r="H337"/>
    </row>
    <row r="338" spans="7:8" x14ac:dyDescent="0.25">
      <c r="G338"/>
      <c r="H338"/>
    </row>
    <row r="339" spans="7:8" x14ac:dyDescent="0.25">
      <c r="G339"/>
      <c r="H339"/>
    </row>
    <row r="340" spans="7:8" x14ac:dyDescent="0.25">
      <c r="G340"/>
      <c r="H340"/>
    </row>
    <row r="341" spans="7:8" x14ac:dyDescent="0.25">
      <c r="G341"/>
      <c r="H341"/>
    </row>
    <row r="342" spans="7:8" x14ac:dyDescent="0.25">
      <c r="G342"/>
      <c r="H342"/>
    </row>
    <row r="343" spans="7:8" x14ac:dyDescent="0.25">
      <c r="G343"/>
      <c r="H343"/>
    </row>
    <row r="344" spans="7:8" x14ac:dyDescent="0.25">
      <c r="G344"/>
      <c r="H344"/>
    </row>
    <row r="345" spans="7:8" x14ac:dyDescent="0.25">
      <c r="G345"/>
      <c r="H345"/>
    </row>
    <row r="346" spans="7:8" x14ac:dyDescent="0.25">
      <c r="G346"/>
      <c r="H346"/>
    </row>
    <row r="347" spans="7:8" x14ac:dyDescent="0.25">
      <c r="G347"/>
      <c r="H347"/>
    </row>
    <row r="348" spans="7:8" x14ac:dyDescent="0.25">
      <c r="G348"/>
      <c r="H348"/>
    </row>
    <row r="349" spans="7:8" x14ac:dyDescent="0.25">
      <c r="G349"/>
      <c r="H349"/>
    </row>
    <row r="350" spans="7:8" x14ac:dyDescent="0.25">
      <c r="G350"/>
      <c r="H350"/>
    </row>
    <row r="351" spans="7:8" x14ac:dyDescent="0.25">
      <c r="G351"/>
      <c r="H351"/>
    </row>
    <row r="352" spans="7:8" x14ac:dyDescent="0.25">
      <c r="G352"/>
      <c r="H352"/>
    </row>
    <row r="353" spans="7:8" x14ac:dyDescent="0.25">
      <c r="G353"/>
      <c r="H353"/>
    </row>
    <row r="354" spans="7:8" x14ac:dyDescent="0.25">
      <c r="G354"/>
      <c r="H354"/>
    </row>
    <row r="355" spans="7:8" x14ac:dyDescent="0.25">
      <c r="G355"/>
      <c r="H355"/>
    </row>
    <row r="356" spans="7:8" x14ac:dyDescent="0.25">
      <c r="G356"/>
      <c r="H356"/>
    </row>
    <row r="357" spans="7:8" x14ac:dyDescent="0.25">
      <c r="G357"/>
      <c r="H357"/>
    </row>
    <row r="358" spans="7:8" x14ac:dyDescent="0.25">
      <c r="G358"/>
      <c r="H358"/>
    </row>
    <row r="359" spans="7:8" x14ac:dyDescent="0.25">
      <c r="G359"/>
      <c r="H359"/>
    </row>
    <row r="360" spans="7:8" x14ac:dyDescent="0.25">
      <c r="G360"/>
      <c r="H360"/>
    </row>
    <row r="361" spans="7:8" x14ac:dyDescent="0.25">
      <c r="G361"/>
      <c r="H361"/>
    </row>
    <row r="362" spans="7:8" x14ac:dyDescent="0.25">
      <c r="G362"/>
      <c r="H362"/>
    </row>
    <row r="363" spans="7:8" x14ac:dyDescent="0.25">
      <c r="G363"/>
      <c r="H363"/>
    </row>
    <row r="364" spans="7:8" x14ac:dyDescent="0.25">
      <c r="G364"/>
      <c r="H364"/>
    </row>
    <row r="365" spans="7:8" x14ac:dyDescent="0.25">
      <c r="G365"/>
      <c r="H365"/>
    </row>
    <row r="366" spans="7:8" x14ac:dyDescent="0.25">
      <c r="G366"/>
      <c r="H366"/>
    </row>
    <row r="367" spans="7:8" x14ac:dyDescent="0.25">
      <c r="G367"/>
      <c r="H367"/>
    </row>
    <row r="368" spans="7:8" x14ac:dyDescent="0.25">
      <c r="G368"/>
      <c r="H368"/>
    </row>
    <row r="369" spans="7:8" x14ac:dyDescent="0.25">
      <c r="G369"/>
      <c r="H369"/>
    </row>
    <row r="370" spans="7:8" x14ac:dyDescent="0.25">
      <c r="G370"/>
      <c r="H370"/>
    </row>
    <row r="371" spans="7:8" x14ac:dyDescent="0.25">
      <c r="G371"/>
      <c r="H371"/>
    </row>
    <row r="372" spans="7:8" x14ac:dyDescent="0.25">
      <c r="G372"/>
      <c r="H372"/>
    </row>
    <row r="373" spans="7:8" x14ac:dyDescent="0.25">
      <c r="G373"/>
      <c r="H373"/>
    </row>
    <row r="374" spans="7:8" x14ac:dyDescent="0.25">
      <c r="G374"/>
      <c r="H374"/>
    </row>
    <row r="375" spans="7:8" x14ac:dyDescent="0.25">
      <c r="G375"/>
      <c r="H375"/>
    </row>
    <row r="376" spans="7:8" x14ac:dyDescent="0.25">
      <c r="G376"/>
      <c r="H376"/>
    </row>
    <row r="377" spans="7:8" x14ac:dyDescent="0.25">
      <c r="G377"/>
      <c r="H377"/>
    </row>
    <row r="378" spans="7:8" x14ac:dyDescent="0.25">
      <c r="G378"/>
      <c r="H378"/>
    </row>
    <row r="379" spans="7:8" x14ac:dyDescent="0.25">
      <c r="G379"/>
      <c r="H379"/>
    </row>
    <row r="380" spans="7:8" x14ac:dyDescent="0.25">
      <c r="G380"/>
      <c r="H380"/>
    </row>
    <row r="381" spans="7:8" x14ac:dyDescent="0.25">
      <c r="G381"/>
      <c r="H381"/>
    </row>
    <row r="382" spans="7:8" x14ac:dyDescent="0.25">
      <c r="G382"/>
      <c r="H382"/>
    </row>
    <row r="383" spans="7:8" x14ac:dyDescent="0.25">
      <c r="G383"/>
      <c r="H383"/>
    </row>
    <row r="384" spans="7:8" x14ac:dyDescent="0.25">
      <c r="G384"/>
      <c r="H384"/>
    </row>
    <row r="385" spans="7:8" x14ac:dyDescent="0.25">
      <c r="G385"/>
      <c r="H385"/>
    </row>
    <row r="386" spans="7:8" x14ac:dyDescent="0.25">
      <c r="G386"/>
      <c r="H386"/>
    </row>
    <row r="387" spans="7:8" x14ac:dyDescent="0.25">
      <c r="G387"/>
      <c r="H387"/>
    </row>
    <row r="388" spans="7:8" x14ac:dyDescent="0.25">
      <c r="G388"/>
      <c r="H388"/>
    </row>
    <row r="389" spans="7:8" x14ac:dyDescent="0.25">
      <c r="G389"/>
      <c r="H389"/>
    </row>
    <row r="390" spans="7:8" x14ac:dyDescent="0.25">
      <c r="G390"/>
      <c r="H390"/>
    </row>
    <row r="391" spans="7:8" x14ac:dyDescent="0.25">
      <c r="G391"/>
      <c r="H391"/>
    </row>
    <row r="392" spans="7:8" x14ac:dyDescent="0.25">
      <c r="G392"/>
      <c r="H392"/>
    </row>
    <row r="393" spans="7:8" x14ac:dyDescent="0.25">
      <c r="G393"/>
      <c r="H393"/>
    </row>
    <row r="394" spans="7:8" x14ac:dyDescent="0.25">
      <c r="G394"/>
      <c r="H394"/>
    </row>
    <row r="395" spans="7:8" x14ac:dyDescent="0.25">
      <c r="G395"/>
      <c r="H395"/>
    </row>
    <row r="396" spans="7:8" x14ac:dyDescent="0.25">
      <c r="G396"/>
      <c r="H396"/>
    </row>
    <row r="397" spans="7:8" x14ac:dyDescent="0.25">
      <c r="G397"/>
      <c r="H397"/>
    </row>
    <row r="398" spans="7:8" x14ac:dyDescent="0.25">
      <c r="G398"/>
      <c r="H398"/>
    </row>
    <row r="399" spans="7:8" x14ac:dyDescent="0.25">
      <c r="G399"/>
      <c r="H399"/>
    </row>
    <row r="400" spans="7:8" x14ac:dyDescent="0.25">
      <c r="G400"/>
      <c r="H400"/>
    </row>
    <row r="401" spans="7:8" x14ac:dyDescent="0.25">
      <c r="G401"/>
      <c r="H401"/>
    </row>
    <row r="402" spans="7:8" x14ac:dyDescent="0.25">
      <c r="G402"/>
      <c r="H402"/>
    </row>
    <row r="403" spans="7:8" x14ac:dyDescent="0.25">
      <c r="G403"/>
      <c r="H403"/>
    </row>
    <row r="404" spans="7:8" x14ac:dyDescent="0.25">
      <c r="G404"/>
      <c r="H404"/>
    </row>
    <row r="405" spans="7:8" x14ac:dyDescent="0.25">
      <c r="G405"/>
      <c r="H405"/>
    </row>
    <row r="406" spans="7:8" x14ac:dyDescent="0.25">
      <c r="G406"/>
      <c r="H406"/>
    </row>
    <row r="407" spans="7:8" x14ac:dyDescent="0.25">
      <c r="G407"/>
      <c r="H407"/>
    </row>
    <row r="408" spans="7:8" x14ac:dyDescent="0.25">
      <c r="G408"/>
      <c r="H408"/>
    </row>
    <row r="409" spans="7:8" x14ac:dyDescent="0.25">
      <c r="G409"/>
      <c r="H409"/>
    </row>
    <row r="410" spans="7:8" x14ac:dyDescent="0.25">
      <c r="G410"/>
      <c r="H410"/>
    </row>
    <row r="411" spans="7:8" x14ac:dyDescent="0.25">
      <c r="G411"/>
      <c r="H411"/>
    </row>
    <row r="412" spans="7:8" x14ac:dyDescent="0.25">
      <c r="G412"/>
      <c r="H412"/>
    </row>
    <row r="413" spans="7:8" x14ac:dyDescent="0.25">
      <c r="G413"/>
      <c r="H413"/>
    </row>
    <row r="414" spans="7:8" x14ac:dyDescent="0.25">
      <c r="G414"/>
      <c r="H414"/>
    </row>
    <row r="415" spans="7:8" x14ac:dyDescent="0.25">
      <c r="G415"/>
      <c r="H415"/>
    </row>
    <row r="416" spans="7:8" x14ac:dyDescent="0.25">
      <c r="G416"/>
      <c r="H416"/>
    </row>
    <row r="417" spans="7:8" x14ac:dyDescent="0.25">
      <c r="G417"/>
      <c r="H417"/>
    </row>
    <row r="418" spans="7:8" x14ac:dyDescent="0.25">
      <c r="G418"/>
      <c r="H418"/>
    </row>
    <row r="419" spans="7:8" x14ac:dyDescent="0.25">
      <c r="G419"/>
      <c r="H419"/>
    </row>
    <row r="420" spans="7:8" x14ac:dyDescent="0.25">
      <c r="G420"/>
      <c r="H420"/>
    </row>
    <row r="421" spans="7:8" x14ac:dyDescent="0.25">
      <c r="G421"/>
      <c r="H421"/>
    </row>
    <row r="422" spans="7:8" x14ac:dyDescent="0.25">
      <c r="G422"/>
      <c r="H422"/>
    </row>
    <row r="423" spans="7:8" x14ac:dyDescent="0.25">
      <c r="G423"/>
      <c r="H423"/>
    </row>
    <row r="424" spans="7:8" x14ac:dyDescent="0.25">
      <c r="G424"/>
      <c r="H424"/>
    </row>
    <row r="425" spans="7:8" x14ac:dyDescent="0.25">
      <c r="G425"/>
      <c r="H425"/>
    </row>
    <row r="426" spans="7:8" x14ac:dyDescent="0.25">
      <c r="G426"/>
      <c r="H426"/>
    </row>
    <row r="427" spans="7:8" x14ac:dyDescent="0.25">
      <c r="G427"/>
      <c r="H427"/>
    </row>
    <row r="428" spans="7:8" x14ac:dyDescent="0.25">
      <c r="G428"/>
      <c r="H428"/>
    </row>
    <row r="429" spans="7:8" x14ac:dyDescent="0.25">
      <c r="G429"/>
      <c r="H429"/>
    </row>
    <row r="430" spans="7:8" x14ac:dyDescent="0.25">
      <c r="G430"/>
      <c r="H430"/>
    </row>
    <row r="431" spans="7:8" x14ac:dyDescent="0.25">
      <c r="G431"/>
      <c r="H431"/>
    </row>
    <row r="432" spans="7:8" x14ac:dyDescent="0.25">
      <c r="G432"/>
      <c r="H432"/>
    </row>
    <row r="433" spans="7:8" x14ac:dyDescent="0.25">
      <c r="G433"/>
      <c r="H433"/>
    </row>
    <row r="434" spans="7:8" x14ac:dyDescent="0.25">
      <c r="G434"/>
      <c r="H434"/>
    </row>
    <row r="435" spans="7:8" x14ac:dyDescent="0.25">
      <c r="G435"/>
      <c r="H435"/>
    </row>
    <row r="436" spans="7:8" x14ac:dyDescent="0.25">
      <c r="G436"/>
      <c r="H436"/>
    </row>
    <row r="437" spans="7:8" x14ac:dyDescent="0.25">
      <c r="G437"/>
      <c r="H437"/>
    </row>
    <row r="438" spans="7:8" x14ac:dyDescent="0.25">
      <c r="G438"/>
      <c r="H438"/>
    </row>
    <row r="439" spans="7:8" x14ac:dyDescent="0.25">
      <c r="G439"/>
      <c r="H439"/>
    </row>
    <row r="440" spans="7:8" x14ac:dyDescent="0.25">
      <c r="G440"/>
      <c r="H440"/>
    </row>
    <row r="441" spans="7:8" x14ac:dyDescent="0.25">
      <c r="G441"/>
      <c r="H441"/>
    </row>
    <row r="442" spans="7:8" x14ac:dyDescent="0.25">
      <c r="G442"/>
      <c r="H442"/>
    </row>
    <row r="443" spans="7:8" x14ac:dyDescent="0.25">
      <c r="G443"/>
      <c r="H443"/>
    </row>
    <row r="444" spans="7:8" x14ac:dyDescent="0.25">
      <c r="G444"/>
      <c r="H444"/>
    </row>
    <row r="445" spans="7:8" x14ac:dyDescent="0.25">
      <c r="G445"/>
      <c r="H445"/>
    </row>
    <row r="446" spans="7:8" x14ac:dyDescent="0.25">
      <c r="G446"/>
      <c r="H446"/>
    </row>
    <row r="447" spans="7:8" x14ac:dyDescent="0.25">
      <c r="G447"/>
      <c r="H447"/>
    </row>
    <row r="448" spans="7:8" x14ac:dyDescent="0.25">
      <c r="G448"/>
      <c r="H448"/>
    </row>
    <row r="449" spans="7:8" x14ac:dyDescent="0.25">
      <c r="G449"/>
      <c r="H449"/>
    </row>
    <row r="450" spans="7:8" x14ac:dyDescent="0.25">
      <c r="G450"/>
      <c r="H450"/>
    </row>
    <row r="451" spans="7:8" x14ac:dyDescent="0.25">
      <c r="G451"/>
      <c r="H451"/>
    </row>
    <row r="452" spans="7:8" x14ac:dyDescent="0.25">
      <c r="G452"/>
      <c r="H452"/>
    </row>
    <row r="453" spans="7:8" x14ac:dyDescent="0.25">
      <c r="G453"/>
      <c r="H453"/>
    </row>
    <row r="454" spans="7:8" x14ac:dyDescent="0.25">
      <c r="G454"/>
      <c r="H454"/>
    </row>
    <row r="455" spans="7:8" x14ac:dyDescent="0.25">
      <c r="G455"/>
      <c r="H455"/>
    </row>
    <row r="456" spans="7:8" x14ac:dyDescent="0.25">
      <c r="G456"/>
      <c r="H456"/>
    </row>
    <row r="457" spans="7:8" x14ac:dyDescent="0.25">
      <c r="G457"/>
      <c r="H457"/>
    </row>
    <row r="458" spans="7:8" x14ac:dyDescent="0.25">
      <c r="G458"/>
      <c r="H458"/>
    </row>
    <row r="459" spans="7:8" x14ac:dyDescent="0.25">
      <c r="G459"/>
      <c r="H459"/>
    </row>
    <row r="460" spans="7:8" x14ac:dyDescent="0.25">
      <c r="G460"/>
      <c r="H460"/>
    </row>
    <row r="461" spans="7:8" x14ac:dyDescent="0.25">
      <c r="G461"/>
      <c r="H461"/>
    </row>
    <row r="462" spans="7:8" x14ac:dyDescent="0.25">
      <c r="G462"/>
      <c r="H462"/>
    </row>
    <row r="463" spans="7:8" x14ac:dyDescent="0.25">
      <c r="G463"/>
      <c r="H463"/>
    </row>
    <row r="464" spans="7:8" x14ac:dyDescent="0.25">
      <c r="G464"/>
      <c r="H464"/>
    </row>
    <row r="465" spans="7:8" x14ac:dyDescent="0.25">
      <c r="G465"/>
      <c r="H465"/>
    </row>
    <row r="466" spans="7:8" x14ac:dyDescent="0.25">
      <c r="G466"/>
      <c r="H466"/>
    </row>
    <row r="467" spans="7:8" x14ac:dyDescent="0.25">
      <c r="G467"/>
      <c r="H467"/>
    </row>
    <row r="468" spans="7:8" x14ac:dyDescent="0.25">
      <c r="G468"/>
      <c r="H468"/>
    </row>
    <row r="469" spans="7:8" x14ac:dyDescent="0.25">
      <c r="G469"/>
      <c r="H469"/>
    </row>
  </sheetData>
  <sheetProtection selectLockedCells="1"/>
  <protectedRanges>
    <protectedRange algorithmName="SHA-512" hashValue="tZHO8QqjnyynG+o47rZqnRjtHrAO5WnIj2eO9ZbyoUaTLGGHAABi4ftkoBXV6vP4ihssDP11b1h8HdoAVCjv7g==" saltValue="+elJfGCUzsu30Nc/xhNWmQ==" spinCount="100000" sqref="E5:NE32" name="Plage1"/>
  </protectedRanges>
  <mergeCells count="198">
    <mergeCell ref="E46:AK46"/>
    <mergeCell ref="E47:AK47"/>
    <mergeCell ref="E40:AK40"/>
    <mergeCell ref="E42:AK42"/>
    <mergeCell ref="E43:AK43"/>
    <mergeCell ref="E44:AK44"/>
    <mergeCell ref="E45:AK45"/>
    <mergeCell ref="E41:AK41"/>
    <mergeCell ref="B33:C33"/>
    <mergeCell ref="B1:C3"/>
    <mergeCell ref="EZ1:GC1"/>
    <mergeCell ref="GD1:HH1"/>
    <mergeCell ref="E1:AI1"/>
    <mergeCell ref="AJ1:BK1"/>
    <mergeCell ref="BL1:CP1"/>
    <mergeCell ref="CQ1:DT1"/>
    <mergeCell ref="DU1:EY1"/>
    <mergeCell ref="CH4:CN4"/>
    <mergeCell ref="CO4:CU4"/>
    <mergeCell ref="CV4:DB4"/>
    <mergeCell ref="DC4:DI4"/>
    <mergeCell ref="DJ4:DP4"/>
    <mergeCell ref="DQ4:DW4"/>
    <mergeCell ref="I4:O4"/>
    <mergeCell ref="P4:V4"/>
    <mergeCell ref="W4:AC4"/>
    <mergeCell ref="AD4:AJ4"/>
    <mergeCell ref="AK4:AQ4"/>
    <mergeCell ref="AR4:AX4"/>
    <mergeCell ref="AY4:BE4"/>
    <mergeCell ref="BF4:BL4"/>
    <mergeCell ref="BM4:BS4"/>
    <mergeCell ref="BT4:BZ4"/>
    <mergeCell ref="NK7:NL7"/>
    <mergeCell ref="GP4:GV4"/>
    <mergeCell ref="GW4:HC4"/>
    <mergeCell ref="HD4:HJ4"/>
    <mergeCell ref="HK4:HQ4"/>
    <mergeCell ref="HR4:HX4"/>
    <mergeCell ref="HY4:IE4"/>
    <mergeCell ref="IF4:IL4"/>
    <mergeCell ref="IM4:IS4"/>
    <mergeCell ref="IT4:IZ4"/>
    <mergeCell ref="JA4:JG4"/>
    <mergeCell ref="JH4:JN4"/>
    <mergeCell ref="JO4:JU4"/>
    <mergeCell ref="JV4:KB4"/>
    <mergeCell ref="KC4:KI4"/>
    <mergeCell ref="KJ4:KP4"/>
    <mergeCell ref="NS3:NT3"/>
    <mergeCell ref="NU3:NV3"/>
    <mergeCell ref="NW3:NX3"/>
    <mergeCell ref="NY3:NZ3"/>
    <mergeCell ref="NS2:NZ2"/>
    <mergeCell ref="D1:D3"/>
    <mergeCell ref="HI1:IM1"/>
    <mergeCell ref="IN1:JQ1"/>
    <mergeCell ref="JR1:KV1"/>
    <mergeCell ref="KW1:LZ1"/>
    <mergeCell ref="MA1:NE1"/>
    <mergeCell ref="EE4:EK4"/>
    <mergeCell ref="EL4:ER4"/>
    <mergeCell ref="ES4:EY4"/>
    <mergeCell ref="EZ4:FF4"/>
    <mergeCell ref="FG4:FM4"/>
    <mergeCell ref="FN4:FT4"/>
    <mergeCell ref="FU4:GA4"/>
    <mergeCell ref="GB4:GH4"/>
    <mergeCell ref="GI4:GO4"/>
    <mergeCell ref="NK3:NL3"/>
    <mergeCell ref="NM3:NN3"/>
    <mergeCell ref="NK2:NR2"/>
    <mergeCell ref="NO3:NP3"/>
    <mergeCell ref="NQ3:NR3"/>
    <mergeCell ref="NK5:NL5"/>
    <mergeCell ref="NM5:NN5"/>
    <mergeCell ref="NO5:NP5"/>
    <mergeCell ref="NQ5:NR5"/>
    <mergeCell ref="NQ10:NR10"/>
    <mergeCell ref="NK11:NL11"/>
    <mergeCell ref="NM11:NN11"/>
    <mergeCell ref="NO11:NP11"/>
    <mergeCell ref="NK9:NL9"/>
    <mergeCell ref="NM9:NN9"/>
    <mergeCell ref="NO9:NP9"/>
    <mergeCell ref="CA4:CG4"/>
    <mergeCell ref="NK40:NM40"/>
    <mergeCell ref="NK6:NL6"/>
    <mergeCell ref="NM6:NN6"/>
    <mergeCell ref="NO6:NP6"/>
    <mergeCell ref="NQ6:NR6"/>
    <mergeCell ref="NK31:NL31"/>
    <mergeCell ref="NM31:NN31"/>
    <mergeCell ref="NO31:NP31"/>
    <mergeCell ref="NK29:NL29"/>
    <mergeCell ref="NM29:NN29"/>
    <mergeCell ref="NQ11:NR11"/>
    <mergeCell ref="NM7:NN7"/>
    <mergeCell ref="NO7:NP7"/>
    <mergeCell ref="NK12:NL12"/>
    <mergeCell ref="NQ7:NR7"/>
    <mergeCell ref="DX4:ED4"/>
    <mergeCell ref="NK8:NL8"/>
    <mergeCell ref="NM8:NN8"/>
    <mergeCell ref="NO8:NP8"/>
    <mergeCell ref="NQ8:NR8"/>
    <mergeCell ref="NQ17:NR17"/>
    <mergeCell ref="NK18:NL18"/>
    <mergeCell ref="NM18:NN18"/>
    <mergeCell ref="NO18:NP18"/>
    <mergeCell ref="NQ18:NR18"/>
    <mergeCell ref="NQ13:NR13"/>
    <mergeCell ref="NK14:NL14"/>
    <mergeCell ref="NM14:NN14"/>
    <mergeCell ref="NO14:NP14"/>
    <mergeCell ref="NQ14:NR14"/>
    <mergeCell ref="NK13:NL13"/>
    <mergeCell ref="NM13:NN13"/>
    <mergeCell ref="NO13:NP13"/>
    <mergeCell ref="NM12:NN12"/>
    <mergeCell ref="NO12:NP12"/>
    <mergeCell ref="NQ12:NR12"/>
    <mergeCell ref="NQ9:NR9"/>
    <mergeCell ref="NK10:NL10"/>
    <mergeCell ref="NM10:NN10"/>
    <mergeCell ref="NO10:NP10"/>
    <mergeCell ref="NK19:NL19"/>
    <mergeCell ref="NM19:NN19"/>
    <mergeCell ref="NO19:NP19"/>
    <mergeCell ref="NK17:NL17"/>
    <mergeCell ref="NM17:NN17"/>
    <mergeCell ref="NO17:NP17"/>
    <mergeCell ref="NQ15:NR15"/>
    <mergeCell ref="NK16:NL16"/>
    <mergeCell ref="NM16:NN16"/>
    <mergeCell ref="NO16:NP16"/>
    <mergeCell ref="NQ16:NR16"/>
    <mergeCell ref="NK15:NL15"/>
    <mergeCell ref="NM15:NN15"/>
    <mergeCell ref="NO15:NP15"/>
    <mergeCell ref="NQ19:NR19"/>
    <mergeCell ref="NM22:NN22"/>
    <mergeCell ref="NO22:NP22"/>
    <mergeCell ref="NQ22:NR22"/>
    <mergeCell ref="NK23:NL23"/>
    <mergeCell ref="NM23:NN23"/>
    <mergeCell ref="NO23:NP23"/>
    <mergeCell ref="NK21:NL21"/>
    <mergeCell ref="NM21:NN21"/>
    <mergeCell ref="NO21:NP21"/>
    <mergeCell ref="NK28:NL28"/>
    <mergeCell ref="NM28:NN28"/>
    <mergeCell ref="NO28:NP28"/>
    <mergeCell ref="NQ28:NR28"/>
    <mergeCell ref="NQ25:NR25"/>
    <mergeCell ref="NK26:NL26"/>
    <mergeCell ref="NM26:NN26"/>
    <mergeCell ref="NO26:NP26"/>
    <mergeCell ref="NQ23:NR23"/>
    <mergeCell ref="NK24:NL24"/>
    <mergeCell ref="NM24:NN24"/>
    <mergeCell ref="NO24:NP24"/>
    <mergeCell ref="NQ24:NR24"/>
    <mergeCell ref="NQ31:NR31"/>
    <mergeCell ref="NK32:NL32"/>
    <mergeCell ref="NM32:NN32"/>
    <mergeCell ref="NO32:NP32"/>
    <mergeCell ref="NQ32:NR32"/>
    <mergeCell ref="NQ29:NR29"/>
    <mergeCell ref="NK30:NL30"/>
    <mergeCell ref="NM30:NN30"/>
    <mergeCell ref="NO30:NP30"/>
    <mergeCell ref="NQ30:NR30"/>
    <mergeCell ref="NO29:NP29"/>
    <mergeCell ref="NQ26:NR26"/>
    <mergeCell ref="NK27:NL27"/>
    <mergeCell ref="NM27:NN27"/>
    <mergeCell ref="NO27:NP27"/>
    <mergeCell ref="NK25:NL25"/>
    <mergeCell ref="NM25:NN25"/>
    <mergeCell ref="NO25:NP25"/>
    <mergeCell ref="KQ4:KW4"/>
    <mergeCell ref="KX4:LD4"/>
    <mergeCell ref="LE4:LK4"/>
    <mergeCell ref="LL4:LR4"/>
    <mergeCell ref="LS4:LY4"/>
    <mergeCell ref="LZ4:MF4"/>
    <mergeCell ref="MG4:MM4"/>
    <mergeCell ref="MN4:MT4"/>
    <mergeCell ref="MU4:NA4"/>
    <mergeCell ref="NB4:NH4"/>
    <mergeCell ref="NK20:NL20"/>
    <mergeCell ref="NM20:NN20"/>
    <mergeCell ref="NO20:NP20"/>
    <mergeCell ref="NQ20:NR20"/>
    <mergeCell ref="NQ27:NR27"/>
    <mergeCell ref="NQ21:NR21"/>
    <mergeCell ref="NK22:NL22"/>
  </mergeCells>
  <conditionalFormatting sqref="E5:NE32">
    <cfRule type="endsWith" dxfId="15" priority="8" operator="endsWith" text="aig">
      <formula>RIGHT(E5,LEN("aig"))="aig"</formula>
    </cfRule>
    <cfRule type="endsWith" dxfId="14" priority="9" operator="endsWith" text="rec">
      <formula>RIGHT(E5,LEN("rec"))="rec"</formula>
    </cfRule>
    <cfRule type="endsWith" dxfId="13" priority="13" operator="endsWith" text="js">
      <formula>RIGHT(E5,LEN("js"))="js"</formula>
    </cfRule>
    <cfRule type="containsText" dxfId="12" priority="14" operator="containsText" text="NS">
      <formula>NOT(ISERROR(SEARCH("NS",E5)))</formula>
    </cfRule>
    <cfRule type="endsWith" dxfId="11" priority="18" operator="endsWith" text="Ml">
      <formula>RIGHT(E5,LEN("Ml"))="Ml"</formula>
    </cfRule>
    <cfRule type="endsWith" dxfId="10" priority="19" operator="endsWith" text="CP">
      <formula>RIGHT(E5,LEN("CP"))="CP"</formula>
    </cfRule>
    <cfRule type="endsWith" dxfId="9" priority="20" operator="endsWith" text="JD">
      <formula>RIGHT(E5,LEN("JD"))="JD"</formula>
    </cfRule>
    <cfRule type="beginsWith" dxfId="8" priority="22" operator="beginsWith" text="N">
      <formula>LEFT(E5,LEN("N"))="N"</formula>
    </cfRule>
    <cfRule type="containsText" dxfId="7" priority="23" operator="containsText" text="J">
      <formula>NOT(ISERROR(SEARCH("J",E5)))</formula>
    </cfRule>
  </conditionalFormatting>
  <conditionalFormatting sqref="G5">
    <cfRule type="expression" dxfId="6" priority="17">
      <formula>AND($G2="SAMEDI",$G5="CP")</formula>
    </cfRule>
  </conditionalFormatting>
  <conditionalFormatting sqref="E34:NE34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6:NE36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F46 E35:NE35 E37:NE38">
    <cfRule type="cellIs" dxfId="5" priority="12" operator="greaterThan">
      <formula>0.5</formula>
    </cfRule>
  </conditionalFormatting>
  <conditionalFormatting sqref="D5:D32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5">
      <colorScale>
        <cfvo type="min"/>
        <cfvo type="max"/>
        <color rgb="FFFCFCFF"/>
        <color rgb="FFF8696B"/>
      </colorScale>
    </cfRule>
  </conditionalFormatting>
  <conditionalFormatting sqref="E39:F39">
    <cfRule type="cellIs" dxfId="4" priority="3" operator="notEqual">
      <formula>8</formula>
    </cfRule>
  </conditionalFormatting>
  <conditionalFormatting sqref="E5:R5">
    <cfRule type="expression" dxfId="3" priority="1">
      <formula>COUNTIF(E5:K5,"n")&lt;1</formula>
    </cfRule>
    <cfRule type="endsWith" dxfId="2" priority="6" operator="endsWith" text="cs">
      <formula>RIGHT(E5,LEN("cs"))="cs"</formula>
    </cfRule>
  </conditionalFormatting>
  <dataValidations count="14">
    <dataValidation type="list" allowBlank="1" showInputMessage="1" showErrorMessage="1" sqref="P13:T16 KS5:KT8 Y21:Z24 U13:V20 W17:Z20 M17:T20 BF13:BS16 LE5:LE8 GW17:HA28 FW5:FW7 FW9:FW16 GQ13:GQ16 L21:L28 GU13:GV16 HI13:IE16 IF13:IJ20 W13:AT16 HD22:HH28 HK22:HM28 HD21:HM21 FX5:FX8 HK5:HK8 JC5:JC8 LT5:LT8 HN21:HO28 HD17:HJ20 KZ5:KZ6 KL13:KL23 KG13:KG20 ME13:MI32 KR17:KR28 LB14:LB24 KX14:KX28 FU17:FY20 KM13:KM28 FJ24 KY14:KY16 MD13:MD28 LL13:LP16 LS13:LW24 MJ13:MJ28 FX13:GO16 FB29:GH32 EM29:EZ32 AH21:CZ28 H17:K20 H5:O16 AH17:CY20 P9:AM12 EU22 FJ22 MO13:MO28 MU13:MX14 DC10:DF11 M25:AG32 M21:W22 N23:W23 M24:W24 MU17:MU31 AA17:AG24 KU17:KU20 JA13:JE13 NE13 F29:I32 K29:L32 LV29:LW32 LX13:MC32 LQ13:LR32 MY13:ND32 JF13:KF32 IK13:IZ32 KN13:KP32 LL21:LP32 LC13:LK32 MV17:MX32 JA17:JE32 MO32 MK13:MN32 MP13:MT32 GJ17:GV32 LS29:LT32 KS17:KT32 KQ17:KQ32 DO25:DO32 KV13:KW32 KZ14:LA32 KY21:KY32 LB29:LB32 NE17:NE32 KK13:KK32 KH13:KI32 KU22:KU32 KJ21:KJ32 KL25:KL32 KG22:KG32 HB13:HC32 HI22:HJ32 IF29:IJ32 HY29:IC32 ID17:IE32 HW17:HX32 HP17:HQ32 HR29:HV32 DE29:DN32 DP29:EK32 F21:J28 K28 K21:K24 P5:CN8 AH29:DC32">
      <formula1>IF(E5="",Liste,INDIRECT(E5))</formula1>
    </dataValidation>
    <dataValidation type="list" allowBlank="1" showInputMessage="1" showErrorMessage="1" sqref="FX9:FX12 GP13:GP16 GR13:GT16 GW13:HA16 HD13:HH16 HK17:HO20 HY17:IC28 HR17:HV28 IF21:IJ28 FU12 HK9:HK12 LE9:LE12 JC9:JC12 LT9:LT12 LL12 KZ7:KZ12 KD12 KQ13:KU16 HR12 KJ9:KJ16 FY5:GD12 GF5:HJ12 GE5:GE9 HL5:HQ12 MB5:NE12 HR5:HR9 JO12 JD5:JN12 KE5:KI12 KD5:KD10 LF5:LK12 LM5:LS12 LL5:LL10 LU5:LU12 LV12 LV5:LV10 LW5:LZ12 JP5:KC12 MA5:MA10 JO5:JO10 HS5:JB12 GE11:GE12 KX13:LB13 LL17:LP20 KK9:KN12 KJ5:KN8 LA5:LD12 KO5:KR12 KU5:KY12 KS9:KT12 JA14:JE16 NE14:NE16 LS25:LW28 HD29:HH32 GW29:HA32 HK29:HO32">
      <formula1>IF(FS8="",Liste,INDIRECT(FS8))</formula1>
    </dataValidation>
    <dataValidation type="list" allowBlank="1" showInputMessage="1" showErrorMessage="1" sqref="FW8">
      <formula1>IF(FW5="",Liste,INDIRECT(FW5))</formula1>
    </dataValidation>
    <dataValidation type="list" allowBlank="1" showInputMessage="1" showErrorMessage="1" sqref="DP25:ET28 FU21:FY28 CR5:DB12 HR10:HR11 GE10 FJ25:FJ28 AV13:BE16 JO11 KD11 LL11 LV11 MA11:MA12 EU23:EU28 EU17:EU21 EV17:FI28 FU5:FU11 FJ17:FJ21 FJ23 DC12:DF12 BT13:FV16 DC5:DF9 DG5:FT12 FV5:FV12 FK17:FT28 FZ17:GI28 DA17:DM28 DN25:DN28 DN17:ET24 F5:G20 E5:E32">
      <formula1>IF(#REF!="",Liste,INDIRECT(#REF!))</formula1>
    </dataValidation>
    <dataValidation type="list" allowBlank="1" showInputMessage="1" showErrorMessage="1" sqref="CO5:CQ8">
      <formula1>IF(AQ5="",Liste,INDIRECT(AQ5))</formula1>
    </dataValidation>
    <dataValidation type="list" allowBlank="1" showInputMessage="1" showErrorMessage="1" sqref="KL24 KG21 KU21 KJ17:KJ20 KY17:KY20 LB25:LB28 KX29:KX32 KR29:KR32 KM29:KM32 LU29:LU32 MD29:MD32 MJ29:MJ32 MO29:MO31 MU32">
      <formula1>IF(KF14="",Liste,INDIRECT(KF14))</formula1>
    </dataValidation>
    <dataValidation type="list" allowBlank="1" showInputMessage="1" showErrorMessage="1" sqref="GI29:GI32 FA29:FA32 EL29:EL32 DD29:DD32 X21:X24 J29:J32">
      <formula1>IF(XFC21="",Liste,INDIRECT(XFC21))</formula1>
    </dataValidation>
    <dataValidation type="list" allowBlank="1" showInputMessage="1" showErrorMessage="1" sqref="AU13:AU16">
      <formula1>IF(AN13="",Liste,INDIRECT(AN13))</formula1>
    </dataValidation>
    <dataValidation type="list" allowBlank="1" showInputMessage="1" showErrorMessage="1" sqref="CZ17:CZ20">
      <formula1>IF(CP17="",Liste,INDIRECT(CP17))</formula1>
    </dataValidation>
    <dataValidation type="list" allowBlank="1" showInputMessage="1" showErrorMessage="1" sqref="AN9:AN12">
      <formula1>IF(AH9="",Liste,INDIRECT(AH9))</formula1>
    </dataValidation>
    <dataValidation type="list" allowBlank="1" showInputMessage="1" showErrorMessage="1" sqref="AO9:CQ12 M23">
      <formula1>IF(#REF!="",Liste,INDIRECT(#REF!))</formula1>
    </dataValidation>
    <dataValidation type="list" allowBlank="1" showInputMessage="1" showErrorMessage="1" sqref="MU15:MX16">
      <formula1>IF(MQ15="",Liste,INDIRECT(MQ15))</formula1>
    </dataValidation>
    <dataValidation type="list" allowBlank="1" showInputMessage="1" showErrorMessage="1" sqref="L17:L20">
      <formula1>IF(#REF!="",Liste,INDIRECT(#REF!))</formula1>
    </dataValidation>
    <dataValidation type="list" allowBlank="1" showInputMessage="1" showErrorMessage="1" sqref="K25:K27">
      <formula1>IF(J23="",Liste,INDIRECT(J23))</formula1>
    </dataValidation>
  </dataValidations>
  <pageMargins left="0.7" right="0.7" top="0.75" bottom="0.75" header="0.3" footer="0.3"/>
  <pageSetup paperSize="8" orientation="landscape" horizontalDpi="4294967293" verticalDpi="4294967293" r:id="rId1"/>
  <ignoredErrors>
    <ignoredError sqref="NM31" 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7:S37"/>
  <sheetViews>
    <sheetView topLeftCell="A7" workbookViewId="0">
      <selection activeCell="L19" sqref="L19"/>
    </sheetView>
  </sheetViews>
  <sheetFormatPr baseColWidth="10" defaultColWidth="5.88671875" defaultRowHeight="15.75" x14ac:dyDescent="0.25"/>
  <cols>
    <col min="1" max="1" width="22.44140625" bestFit="1" customWidth="1"/>
    <col min="6" max="6" width="5.88671875" style="13"/>
  </cols>
  <sheetData>
    <row r="7" spans="1:12" ht="13.5" customHeight="1" x14ac:dyDescent="0.25"/>
    <row r="8" spans="1:12" hidden="1" x14ac:dyDescent="0.25"/>
    <row r="9" spans="1:12" s="41" customFormat="1" ht="44.25" x14ac:dyDescent="0.25">
      <c r="B9" s="42" t="s">
        <v>18</v>
      </c>
      <c r="C9" s="42" t="s">
        <v>19</v>
      </c>
      <c r="D9" s="42" t="s">
        <v>63</v>
      </c>
      <c r="E9" s="42" t="s">
        <v>64</v>
      </c>
      <c r="F9" s="42" t="s">
        <v>23</v>
      </c>
      <c r="G9" s="42" t="s">
        <v>20</v>
      </c>
      <c r="H9" s="42" t="s">
        <v>22</v>
      </c>
      <c r="I9" s="42" t="s">
        <v>24</v>
      </c>
      <c r="J9" s="42" t="s">
        <v>49</v>
      </c>
      <c r="K9" s="42" t="s">
        <v>65</v>
      </c>
      <c r="L9" s="42" t="s">
        <v>43</v>
      </c>
    </row>
    <row r="10" spans="1:12" x14ac:dyDescent="0.25">
      <c r="A10" t="str">
        <f>'2015'!C5</f>
        <v>numéro 1</v>
      </c>
      <c r="B10" s="14">
        <f>COUNTIF('2015'!E5:NE5,"J")</f>
        <v>52</v>
      </c>
      <c r="C10" s="15">
        <f>COUNTIF('2015'!E5:NE5,"N")</f>
        <v>52</v>
      </c>
      <c r="D10" s="14">
        <f>COUNTIF('2015'!E5:NE5,"JS")</f>
        <v>1</v>
      </c>
      <c r="E10" s="15">
        <f>COUNTIF('2015'!E5:NE5,"NS")</f>
        <v>0</v>
      </c>
      <c r="F10" s="13">
        <f>COUNTIF('2015'!E5:NE5,"CP")</f>
        <v>25</v>
      </c>
      <c r="G10">
        <f>COUNTIF('2015'!E5:NE5,"ML")</f>
        <v>0</v>
      </c>
      <c r="H10">
        <f>COUNTIF('2015'!E5:NE5,"CS")</f>
        <v>0</v>
      </c>
      <c r="I10">
        <f>COUNTIF('2015'!E5:NE5,"JD")</f>
        <v>18</v>
      </c>
      <c r="J10">
        <f>COUNTIF('2015'!F5:NF5,"rec")</f>
        <v>0</v>
      </c>
      <c r="K10">
        <f t="shared" ref="K10:K37" si="0">125-SUM(D10,E10,C10,B10,G10,J10,H10)</f>
        <v>20</v>
      </c>
      <c r="L10">
        <f>SUM(K10,-I10)</f>
        <v>2</v>
      </c>
    </row>
    <row r="11" spans="1:12" x14ac:dyDescent="0.25">
      <c r="A11" t="str">
        <f>'2015'!C6</f>
        <v>numéro 2</v>
      </c>
      <c r="B11" s="14">
        <f>COUNTIF('2015'!E6:NE6,"J")</f>
        <v>52</v>
      </c>
      <c r="C11" s="15">
        <f>COUNTIF('2015'!E6:NE6,"N")</f>
        <v>52</v>
      </c>
      <c r="D11" s="14">
        <f>COUNTIF('2015'!E6:NE6,"JS")</f>
        <v>0</v>
      </c>
      <c r="E11" s="15">
        <f>COUNTIF('2015'!E6:NE6,"NS")</f>
        <v>1</v>
      </c>
      <c r="F11" s="13">
        <f>COUNTIF('2015'!E6:NE6,"CP")</f>
        <v>25</v>
      </c>
      <c r="G11">
        <f>COUNTIF('2015'!E6:NE6,"ML")</f>
        <v>0</v>
      </c>
      <c r="H11">
        <f>COUNTIF('2015'!E6:NE6,"CS")</f>
        <v>0</v>
      </c>
      <c r="I11">
        <f>COUNTIF('2015'!E6:NE6,"JD")</f>
        <v>19</v>
      </c>
      <c r="J11">
        <f>COUNTIF('2015'!F6:NF6,"rec")</f>
        <v>0</v>
      </c>
      <c r="K11">
        <f t="shared" si="0"/>
        <v>20</v>
      </c>
      <c r="L11">
        <f t="shared" ref="L11:L37" si="1">SUM(K11,-I11)</f>
        <v>1</v>
      </c>
    </row>
    <row r="12" spans="1:12" x14ac:dyDescent="0.25">
      <c r="A12" t="str">
        <f>'2015'!C7</f>
        <v>numéro 3</v>
      </c>
      <c r="B12" s="14">
        <f>COUNTIF('2015'!E7:NE7,"J")</f>
        <v>52</v>
      </c>
      <c r="C12" s="15">
        <f>COUNTIF('2015'!E7:NE7,"N")</f>
        <v>52</v>
      </c>
      <c r="D12" s="14">
        <f>COUNTIF('2015'!E7:NE7,"JS")</f>
        <v>0</v>
      </c>
      <c r="E12" s="15">
        <f>COUNTIF('2015'!E7:NE7,"NS")</f>
        <v>1</v>
      </c>
      <c r="F12" s="13">
        <f>COUNTIF('2015'!E7:NE7,"CP")</f>
        <v>25</v>
      </c>
      <c r="G12">
        <f>COUNTIF('2015'!E7:NE7,"ML")</f>
        <v>0</v>
      </c>
      <c r="H12">
        <f>COUNTIF('2015'!E7:NE7,"CS")</f>
        <v>0</v>
      </c>
      <c r="I12">
        <f>COUNTIF('2015'!E7:NE7,"JD")</f>
        <v>19</v>
      </c>
      <c r="J12">
        <f>COUNTIF('2015'!F7:NF7,"rec")</f>
        <v>1</v>
      </c>
      <c r="K12">
        <f t="shared" si="0"/>
        <v>19</v>
      </c>
      <c r="L12">
        <f t="shared" si="1"/>
        <v>0</v>
      </c>
    </row>
    <row r="13" spans="1:12" x14ac:dyDescent="0.25">
      <c r="A13" t="str">
        <f>'2015'!C8</f>
        <v>numéro 4</v>
      </c>
      <c r="B13" s="14">
        <f>COUNTIF('2015'!E8:NE8,"J")</f>
        <v>52</v>
      </c>
      <c r="C13" s="15">
        <f>COUNTIF('2015'!E8:NE8,"N")</f>
        <v>52</v>
      </c>
      <c r="D13" s="14">
        <f>COUNTIF('2015'!E8:NE8,"JS")</f>
        <v>0</v>
      </c>
      <c r="E13" s="15">
        <f>COUNTIF('2015'!E8:NE8,"NS")</f>
        <v>0</v>
      </c>
      <c r="F13" s="13">
        <f>COUNTIF('2015'!E8:NE8,"CP")</f>
        <v>25</v>
      </c>
      <c r="G13">
        <f>COUNTIF('2015'!E8:NE8,"ML")</f>
        <v>0</v>
      </c>
      <c r="H13">
        <f>COUNTIF('2015'!E8:NE8,"CS")</f>
        <v>0</v>
      </c>
      <c r="I13">
        <f>COUNTIF('2015'!E8:NE8,"JD")</f>
        <v>19</v>
      </c>
      <c r="J13">
        <f>COUNTIF('2015'!F8:NF8,"rec")</f>
        <v>2</v>
      </c>
      <c r="K13">
        <f t="shared" si="0"/>
        <v>19</v>
      </c>
      <c r="L13">
        <f t="shared" si="1"/>
        <v>0</v>
      </c>
    </row>
    <row r="14" spans="1:12" x14ac:dyDescent="0.25">
      <c r="A14" t="str">
        <f>'2015'!C9</f>
        <v>numéro 5</v>
      </c>
      <c r="B14" s="14">
        <f>COUNTIF('2015'!E9:NE9,"J")</f>
        <v>46</v>
      </c>
      <c r="C14" s="15">
        <f>COUNTIF('2015'!E9:NE9,"N")</f>
        <v>48</v>
      </c>
      <c r="D14" s="14">
        <f>COUNTIF('2015'!E9:NE9,"JS")</f>
        <v>2</v>
      </c>
      <c r="E14" s="15">
        <f>COUNTIF('2015'!E9:NE9,"NS")</f>
        <v>0</v>
      </c>
      <c r="F14" s="13">
        <f>COUNTIF('2015'!E9:NE9,"CP")</f>
        <v>25</v>
      </c>
      <c r="G14">
        <f>COUNTIF('2015'!E9:NE9,"ML")</f>
        <v>2</v>
      </c>
      <c r="H14">
        <f>COUNTIF('2015'!E9:NE9,"CS")</f>
        <v>14</v>
      </c>
      <c r="I14">
        <f>COUNTIF('2015'!E9:NE9,"JD")</f>
        <v>12</v>
      </c>
      <c r="J14">
        <f>COUNTIF('2015'!F9:NF9,"rec")</f>
        <v>0</v>
      </c>
      <c r="K14">
        <f t="shared" si="0"/>
        <v>13</v>
      </c>
      <c r="L14">
        <f t="shared" si="1"/>
        <v>1</v>
      </c>
    </row>
    <row r="15" spans="1:12" x14ac:dyDescent="0.25">
      <c r="A15" t="str">
        <f>'2015'!C10</f>
        <v>numéro 6</v>
      </c>
      <c r="B15" s="14">
        <f>COUNTIF('2015'!E10:NE10,"J")</f>
        <v>51</v>
      </c>
      <c r="C15" s="15">
        <f>COUNTIF('2015'!E10:NE10,"N")</f>
        <v>52</v>
      </c>
      <c r="D15" s="14">
        <f>COUNTIF('2015'!E10:NE10,"JS")</f>
        <v>1</v>
      </c>
      <c r="E15" s="15">
        <f>COUNTIF('2015'!E10:NE10,"NS")</f>
        <v>1</v>
      </c>
      <c r="F15" s="13">
        <f>COUNTIF('2015'!E10:NE10,"CP")</f>
        <v>25</v>
      </c>
      <c r="G15">
        <f>COUNTIF('2015'!E10:NE10,"ML")</f>
        <v>0</v>
      </c>
      <c r="H15">
        <f>COUNTIF('2015'!E10:NE10,"CS")</f>
        <v>0</v>
      </c>
      <c r="I15">
        <f>COUNTIF('2015'!E10:NE10,"JD")</f>
        <v>18</v>
      </c>
      <c r="J15">
        <f>COUNTIF('2015'!F10:NF10,"rec")</f>
        <v>0</v>
      </c>
      <c r="K15">
        <f t="shared" si="0"/>
        <v>20</v>
      </c>
      <c r="L15">
        <f t="shared" si="1"/>
        <v>2</v>
      </c>
    </row>
    <row r="16" spans="1:12" x14ac:dyDescent="0.25">
      <c r="A16" t="str">
        <f>'2015'!C11</f>
        <v>numéro 7</v>
      </c>
      <c r="B16" s="14">
        <f>COUNTIF('2015'!E11:NE11,"J")</f>
        <v>51</v>
      </c>
      <c r="C16" s="15">
        <f>COUNTIF('2015'!E11:NE11,"N")</f>
        <v>52</v>
      </c>
      <c r="D16" s="14">
        <f>COUNTIF('2015'!E11:NE11,"JS")</f>
        <v>1</v>
      </c>
      <c r="E16" s="15">
        <f>COUNTIF('2015'!E11:NE11,"NS")</f>
        <v>1</v>
      </c>
      <c r="F16" s="13">
        <f>COUNTIF('2015'!E11:NE11,"CP")</f>
        <v>25</v>
      </c>
      <c r="G16">
        <f>COUNTIF('2015'!E11:NE11,"ML")</f>
        <v>0</v>
      </c>
      <c r="H16">
        <f>COUNTIF('2015'!E11:NE11,"CS")</f>
        <v>0</v>
      </c>
      <c r="I16">
        <f>COUNTIF('2015'!E11:NE11,"JD")</f>
        <v>19</v>
      </c>
      <c r="J16">
        <f>COUNTIF('2015'!F11:NF11,"rec")</f>
        <v>0</v>
      </c>
      <c r="K16">
        <f t="shared" si="0"/>
        <v>20</v>
      </c>
      <c r="L16">
        <f t="shared" si="1"/>
        <v>1</v>
      </c>
    </row>
    <row r="17" spans="1:19" x14ac:dyDescent="0.25">
      <c r="A17" t="str">
        <f>'2015'!C12</f>
        <v>numéro 8</v>
      </c>
      <c r="B17" s="14">
        <f>COUNTIF('2015'!E12:NE12,"J")</f>
        <v>51</v>
      </c>
      <c r="C17" s="15">
        <f>COUNTIF('2015'!E12:NE12,"N")</f>
        <v>52</v>
      </c>
      <c r="D17" s="14">
        <f>COUNTIF('2015'!E12:NE12,"JS")</f>
        <v>1</v>
      </c>
      <c r="E17" s="15">
        <f>COUNTIF('2015'!E12:NE12,"NS")</f>
        <v>0</v>
      </c>
      <c r="F17" s="13">
        <f>COUNTIF('2015'!E12:NE12,"CP")</f>
        <v>25</v>
      </c>
      <c r="G17">
        <f>COUNTIF('2015'!E12:NE12,"ML")</f>
        <v>0</v>
      </c>
      <c r="H17">
        <f>COUNTIF('2015'!E12:NE12,"CS")</f>
        <v>0</v>
      </c>
      <c r="I17">
        <f>COUNTIF('2015'!E12:NE12,"JD")</f>
        <v>20</v>
      </c>
      <c r="J17">
        <f>COUNTIF('2015'!F12:NF12,"rec")</f>
        <v>0</v>
      </c>
      <c r="K17">
        <f t="shared" si="0"/>
        <v>21</v>
      </c>
      <c r="L17">
        <f t="shared" si="1"/>
        <v>1</v>
      </c>
    </row>
    <row r="18" spans="1:19" x14ac:dyDescent="0.25">
      <c r="A18" t="str">
        <f>'2015'!C13</f>
        <v>numéro 9</v>
      </c>
      <c r="B18" s="14">
        <f>COUNTIF('2015'!E13:NE13,"J")</f>
        <v>50</v>
      </c>
      <c r="C18" s="15">
        <f>COUNTIF('2015'!E13:NE13,"N")</f>
        <v>51</v>
      </c>
      <c r="D18" s="14">
        <f>COUNTIF('2015'!E13:NE13,"JS")</f>
        <v>1</v>
      </c>
      <c r="E18" s="15">
        <f>COUNTIF('2015'!E13:NE13,"NS")</f>
        <v>0</v>
      </c>
      <c r="F18" s="13">
        <f>COUNTIF('2015'!E13:NE13,"CP")</f>
        <v>25</v>
      </c>
      <c r="G18">
        <f>COUNTIF('2015'!E13:NE13,"ML")</f>
        <v>7</v>
      </c>
      <c r="H18">
        <f>COUNTIF('2015'!E13:NE13,"CS")</f>
        <v>0</v>
      </c>
      <c r="I18">
        <f>COUNTIF('2015'!E13:NE13,"JD")</f>
        <v>17</v>
      </c>
      <c r="J18">
        <f>COUNTIF('2015'!F13:NF13,"rec")</f>
        <v>0</v>
      </c>
      <c r="K18">
        <f t="shared" si="0"/>
        <v>16</v>
      </c>
      <c r="L18">
        <f t="shared" si="1"/>
        <v>-1</v>
      </c>
      <c r="M18" s="111" t="s">
        <v>66</v>
      </c>
      <c r="N18" s="111"/>
      <c r="O18" s="111"/>
      <c r="P18" s="111"/>
      <c r="Q18" s="111"/>
      <c r="R18" s="111"/>
      <c r="S18" s="111"/>
    </row>
    <row r="19" spans="1:19" x14ac:dyDescent="0.25">
      <c r="A19" t="str">
        <f>'2015'!C14</f>
        <v>numéro 10</v>
      </c>
      <c r="B19" s="14">
        <f>COUNTIF('2015'!E14:NE14,"J")</f>
        <v>51</v>
      </c>
      <c r="C19" s="15">
        <f>COUNTIF('2015'!E14:NE14,"N")</f>
        <v>52</v>
      </c>
      <c r="D19" s="14">
        <f>COUNTIF('2015'!E14:NE14,"JS")</f>
        <v>0</v>
      </c>
      <c r="E19" s="15">
        <f>COUNTIF('2015'!E14:NE14,"NS")</f>
        <v>0</v>
      </c>
      <c r="F19" s="13">
        <f>COUNTIF('2015'!E14:NE14,"CP")</f>
        <v>25</v>
      </c>
      <c r="G19">
        <f>COUNTIF('2015'!E14:NE14,"ML")</f>
        <v>0</v>
      </c>
      <c r="H19">
        <f>COUNTIF('2015'!E14:NE14,"CS")</f>
        <v>0</v>
      </c>
      <c r="I19">
        <f>COUNTIF('2015'!E14:NE14,"JD")</f>
        <v>22</v>
      </c>
      <c r="J19">
        <f>COUNTIF('2015'!F14:NF14,"rec")</f>
        <v>0</v>
      </c>
      <c r="K19">
        <f t="shared" si="0"/>
        <v>22</v>
      </c>
      <c r="L19">
        <f t="shared" si="1"/>
        <v>0</v>
      </c>
    </row>
    <row r="20" spans="1:19" x14ac:dyDescent="0.25">
      <c r="A20" t="str">
        <f>'2015'!C15</f>
        <v>numéro 11</v>
      </c>
      <c r="B20" s="14">
        <f>COUNTIF('2015'!E15:NE15,"J")</f>
        <v>51</v>
      </c>
      <c r="C20" s="15">
        <f>COUNTIF('2015'!E15:NE15,"N")</f>
        <v>52</v>
      </c>
      <c r="D20" s="14">
        <f>COUNTIF('2015'!E15:NE15,"JS")</f>
        <v>0</v>
      </c>
      <c r="E20" s="15">
        <f>COUNTIF('2015'!E15:NE15,"NS")</f>
        <v>1</v>
      </c>
      <c r="F20" s="13">
        <f>COUNTIF('2015'!E15:NE15,"CP")</f>
        <v>25</v>
      </c>
      <c r="G20">
        <f>COUNTIF('2015'!E15:NE15,"ML")</f>
        <v>0</v>
      </c>
      <c r="H20">
        <f>COUNTIF('2015'!E15:NE15,"CS")</f>
        <v>0</v>
      </c>
      <c r="I20">
        <f>COUNTIF('2015'!E15:NE15,"JD")</f>
        <v>17</v>
      </c>
      <c r="J20">
        <f>COUNTIF('2015'!F15:NF15,"rec")</f>
        <v>4</v>
      </c>
      <c r="K20">
        <f t="shared" si="0"/>
        <v>17</v>
      </c>
      <c r="L20">
        <f t="shared" si="1"/>
        <v>0</v>
      </c>
    </row>
    <row r="21" spans="1:19" x14ac:dyDescent="0.25">
      <c r="A21" t="str">
        <f>'2015'!C16</f>
        <v>numéro 12</v>
      </c>
      <c r="B21" s="14">
        <f>COUNTIF('2015'!E16:NE16,"J")</f>
        <v>51</v>
      </c>
      <c r="C21" s="15">
        <f>COUNTIF('2015'!E16:NE16,"N")</f>
        <v>52</v>
      </c>
      <c r="D21" s="14">
        <f>COUNTIF('2015'!E16:NE16,"JS")</f>
        <v>0</v>
      </c>
      <c r="E21" s="15">
        <f>COUNTIF('2015'!E16:NE16,"NS")</f>
        <v>1</v>
      </c>
      <c r="F21" s="13">
        <f>COUNTIF('2015'!E16:NE16,"CP")</f>
        <v>25</v>
      </c>
      <c r="G21">
        <f>COUNTIF('2015'!E16:NE16,"ML")</f>
        <v>0</v>
      </c>
      <c r="H21">
        <f>COUNTIF('2015'!E16:NE16,"CS")</f>
        <v>0</v>
      </c>
      <c r="I21">
        <f>COUNTIF('2015'!E16:NE16,"JD")</f>
        <v>17</v>
      </c>
      <c r="J21">
        <f>COUNTIF('2015'!F16:NF16,"rec")</f>
        <v>4</v>
      </c>
      <c r="K21">
        <f t="shared" si="0"/>
        <v>17</v>
      </c>
      <c r="L21">
        <f t="shared" si="1"/>
        <v>0</v>
      </c>
    </row>
    <row r="22" spans="1:19" x14ac:dyDescent="0.25">
      <c r="A22" t="str">
        <f>'2015'!C17</f>
        <v>numéro 13</v>
      </c>
      <c r="B22" s="14">
        <f>COUNTIF('2015'!E17:NE17,"J")</f>
        <v>52</v>
      </c>
      <c r="C22" s="15">
        <f>COUNTIF('2015'!E17:NE17,"N")</f>
        <v>52</v>
      </c>
      <c r="D22" s="14">
        <f>COUNTIF('2015'!E17:NE17,"JS")</f>
        <v>0</v>
      </c>
      <c r="E22" s="15">
        <f>COUNTIF('2015'!E17:NE17,"NS")</f>
        <v>1</v>
      </c>
      <c r="F22" s="13">
        <f>COUNTIF('2015'!E17:NE17,"CP")</f>
        <v>25</v>
      </c>
      <c r="G22">
        <f>COUNTIF('2015'!E17:NE17,"ML")</f>
        <v>0</v>
      </c>
      <c r="H22">
        <f>COUNTIF('2015'!E17:NE17,"CS")</f>
        <v>0</v>
      </c>
      <c r="I22">
        <f>COUNTIF('2015'!E17:NE17,"JD")</f>
        <v>19</v>
      </c>
      <c r="J22">
        <f>COUNTIF('2015'!F17:NF17,"rec")</f>
        <v>0</v>
      </c>
      <c r="K22">
        <f t="shared" si="0"/>
        <v>20</v>
      </c>
      <c r="L22">
        <f t="shared" si="1"/>
        <v>1</v>
      </c>
    </row>
    <row r="23" spans="1:19" x14ac:dyDescent="0.25">
      <c r="A23" t="str">
        <f>'2015'!C18</f>
        <v>numéro 14</v>
      </c>
      <c r="B23" s="14">
        <f>COUNTIF('2015'!E18:NE18,"J")</f>
        <v>52</v>
      </c>
      <c r="C23" s="15">
        <f>COUNTIF('2015'!E18:NE18,"N")</f>
        <v>52</v>
      </c>
      <c r="D23" s="14">
        <f>COUNTIF('2015'!E18:NE18,"JS")</f>
        <v>1</v>
      </c>
      <c r="E23" s="15">
        <f>COUNTIF('2015'!E18:NE18,"NS")</f>
        <v>0</v>
      </c>
      <c r="F23" s="13">
        <f>COUNTIF('2015'!E18:NE18,"CP")</f>
        <v>25</v>
      </c>
      <c r="G23">
        <f>COUNTIF('2015'!E18:NE18,"ML")</f>
        <v>0</v>
      </c>
      <c r="H23">
        <f>COUNTIF('2015'!E18:NE18,"CS")</f>
        <v>0</v>
      </c>
      <c r="I23">
        <f>COUNTIF('2015'!E18:NE18,"JD")</f>
        <v>19</v>
      </c>
      <c r="J23">
        <f>COUNTIF('2015'!F18:NF18,"rec")</f>
        <v>0</v>
      </c>
      <c r="K23">
        <f t="shared" si="0"/>
        <v>20</v>
      </c>
      <c r="L23">
        <f t="shared" si="1"/>
        <v>1</v>
      </c>
    </row>
    <row r="24" spans="1:19" x14ac:dyDescent="0.25">
      <c r="A24" t="str">
        <f>'2015'!C19</f>
        <v>numéro 15</v>
      </c>
      <c r="B24" s="14">
        <f>COUNTIF('2015'!E19:NE19,"J")</f>
        <v>52</v>
      </c>
      <c r="C24" s="15">
        <f>COUNTIF('2015'!E19:NE19,"N")</f>
        <v>52</v>
      </c>
      <c r="D24" s="14">
        <f>COUNTIF('2015'!E19:NE19,"JS")</f>
        <v>0</v>
      </c>
      <c r="E24" s="15">
        <f>COUNTIF('2015'!E19:NE19,"NS")</f>
        <v>1</v>
      </c>
      <c r="F24" s="13">
        <f>COUNTIF('2015'!E19:NE19,"CP")</f>
        <v>25</v>
      </c>
      <c r="G24">
        <f>COUNTIF('2015'!E19:NE19,"ML")</f>
        <v>0</v>
      </c>
      <c r="H24">
        <f>COUNTIF('2015'!E19:NE19,"CS")</f>
        <v>0</v>
      </c>
      <c r="I24">
        <f>COUNTIF('2015'!E19:NE19,"JD")</f>
        <v>19</v>
      </c>
      <c r="J24">
        <f>COUNTIF('2015'!F19:NF19,"rec")</f>
        <v>0</v>
      </c>
      <c r="K24">
        <f t="shared" si="0"/>
        <v>20</v>
      </c>
      <c r="L24">
        <f t="shared" si="1"/>
        <v>1</v>
      </c>
    </row>
    <row r="25" spans="1:19" x14ac:dyDescent="0.25">
      <c r="A25" t="str">
        <f>'2015'!C20</f>
        <v>numéro 16</v>
      </c>
      <c r="B25" s="14">
        <f>COUNTIF('2015'!E20:NE20,"J")</f>
        <v>52</v>
      </c>
      <c r="C25" s="15">
        <f>COUNTIF('2015'!E20:NE20,"N")</f>
        <v>52</v>
      </c>
      <c r="D25" s="14">
        <f>COUNTIF('2015'!E20:NE20,"JS")</f>
        <v>1</v>
      </c>
      <c r="E25" s="15">
        <f>COUNTIF('2015'!E20:NE20,"NS")</f>
        <v>0</v>
      </c>
      <c r="F25" s="13">
        <f>COUNTIF('2015'!E20:NE20,"CP")</f>
        <v>25</v>
      </c>
      <c r="G25">
        <f>COUNTIF('2015'!E20:NE20,"ML")</f>
        <v>0</v>
      </c>
      <c r="H25">
        <f>COUNTIF('2015'!E20:NE20,"CS")</f>
        <v>0</v>
      </c>
      <c r="I25">
        <f>COUNTIF('2015'!E20:NE20,"JD")</f>
        <v>19</v>
      </c>
      <c r="J25">
        <f>COUNTIF('2015'!F20:NF20,"rec")</f>
        <v>0</v>
      </c>
      <c r="K25">
        <f t="shared" si="0"/>
        <v>20</v>
      </c>
      <c r="L25">
        <f t="shared" si="1"/>
        <v>1</v>
      </c>
    </row>
    <row r="26" spans="1:19" x14ac:dyDescent="0.25">
      <c r="A26" t="str">
        <f>'2015'!C21</f>
        <v>numéro 17</v>
      </c>
      <c r="B26" s="14">
        <f>COUNTIF('2015'!E21:NE21,"J")</f>
        <v>51</v>
      </c>
      <c r="C26" s="15">
        <f>COUNTIF('2015'!E21:NE21,"N")</f>
        <v>51</v>
      </c>
      <c r="D26" s="14">
        <f>COUNTIF('2015'!E21:NE21,"JS")</f>
        <v>0</v>
      </c>
      <c r="E26" s="15">
        <f>COUNTIF('2015'!E21:NE21,"NS")</f>
        <v>0</v>
      </c>
      <c r="F26" s="13">
        <f>COUNTIF('2015'!E21:NE21,"CP")</f>
        <v>25</v>
      </c>
      <c r="G26">
        <f>COUNTIF('2015'!E21:NE21,"ML")</f>
        <v>12</v>
      </c>
      <c r="H26">
        <f>COUNTIF('2015'!E21:NE21,"CS")</f>
        <v>0</v>
      </c>
      <c r="I26">
        <f>COUNTIF('2015'!E21:NE21,"JD")</f>
        <v>11</v>
      </c>
      <c r="J26">
        <f>COUNTIF('2015'!F21:NF21,"rec")</f>
        <v>0</v>
      </c>
      <c r="K26">
        <f t="shared" si="0"/>
        <v>11</v>
      </c>
      <c r="L26">
        <f t="shared" si="1"/>
        <v>0</v>
      </c>
      <c r="M26" s="111" t="s">
        <v>66</v>
      </c>
      <c r="N26" s="111"/>
      <c r="O26" s="111"/>
      <c r="P26" s="111"/>
      <c r="Q26" s="111"/>
      <c r="R26" s="111"/>
      <c r="S26" s="111"/>
    </row>
    <row r="27" spans="1:19" x14ac:dyDescent="0.25">
      <c r="A27" t="str">
        <f>'2015'!C22</f>
        <v>numéro 18</v>
      </c>
      <c r="B27" s="14">
        <f>COUNTIF('2015'!E22:NE22,"J")</f>
        <v>54</v>
      </c>
      <c r="C27" s="15">
        <f>COUNTIF('2015'!E22:NE22,"N")</f>
        <v>54</v>
      </c>
      <c r="D27" s="14">
        <f>COUNTIF('2015'!E22:NE22,"JS")</f>
        <v>1</v>
      </c>
      <c r="E27" s="15">
        <f>COUNTIF('2015'!E22:NE22,"NS")</f>
        <v>0</v>
      </c>
      <c r="F27" s="13">
        <f>COUNTIF('2015'!E22:NE22,"CP")</f>
        <v>25</v>
      </c>
      <c r="G27">
        <f>COUNTIF('2015'!E22:NE22,"ML")</f>
        <v>0</v>
      </c>
      <c r="H27">
        <f>COUNTIF('2015'!E22:NE22,"CS")</f>
        <v>0</v>
      </c>
      <c r="I27">
        <f>COUNTIF('2015'!E22:NE22,"JD")</f>
        <v>16</v>
      </c>
      <c r="J27">
        <f>COUNTIF('2015'!F22:NF22,"rec")</f>
        <v>0</v>
      </c>
      <c r="K27">
        <f t="shared" si="0"/>
        <v>16</v>
      </c>
      <c r="L27">
        <f t="shared" si="1"/>
        <v>0</v>
      </c>
    </row>
    <row r="28" spans="1:19" x14ac:dyDescent="0.25">
      <c r="A28" t="str">
        <f>'2015'!C23</f>
        <v>numéro 19</v>
      </c>
      <c r="B28" s="14">
        <f>COUNTIF('2015'!E23:NE23,"J")</f>
        <v>52</v>
      </c>
      <c r="C28" s="15">
        <f>COUNTIF('2015'!E23:NE23,"N")</f>
        <v>60</v>
      </c>
      <c r="D28" s="14">
        <f>COUNTIF('2015'!E23:NE23,"JS")</f>
        <v>0</v>
      </c>
      <c r="E28" s="15">
        <f>COUNTIF('2015'!E23:NE23,"NS")</f>
        <v>1</v>
      </c>
      <c r="F28" s="13">
        <f>COUNTIF('2015'!E23:NE23,"CP")</f>
        <v>25</v>
      </c>
      <c r="G28">
        <f>COUNTIF('2015'!E23:NE23,"ML")</f>
        <v>0</v>
      </c>
      <c r="H28">
        <f>COUNTIF('2015'!E23:NE23,"CS")</f>
        <v>0</v>
      </c>
      <c r="I28">
        <f>COUNTIF('2015'!E23:NE23,"JD")</f>
        <v>16</v>
      </c>
      <c r="J28">
        <f>COUNTIF('2015'!F23:NF23,"rec")</f>
        <v>0</v>
      </c>
      <c r="K28">
        <f t="shared" si="0"/>
        <v>12</v>
      </c>
      <c r="L28">
        <f t="shared" si="1"/>
        <v>-4</v>
      </c>
    </row>
    <row r="29" spans="1:19" x14ac:dyDescent="0.25">
      <c r="A29" t="str">
        <f>'2015'!C24</f>
        <v>numéro 20</v>
      </c>
      <c r="B29" s="14">
        <f>COUNTIF('2015'!E24:NE24,"J")</f>
        <v>54</v>
      </c>
      <c r="C29" s="15">
        <f>COUNTIF('2015'!E24:NE24,"N")</f>
        <v>54</v>
      </c>
      <c r="D29" s="14">
        <f>COUNTIF('2015'!E24:NE24,"JS")</f>
        <v>0</v>
      </c>
      <c r="E29" s="15">
        <f>COUNTIF('2015'!E24:NE24,"NS")</f>
        <v>0</v>
      </c>
      <c r="F29" s="13">
        <f>COUNTIF('2015'!E24:NE24,"CP")</f>
        <v>25</v>
      </c>
      <c r="G29">
        <f>COUNTIF('2015'!E24:NE24,"ML")</f>
        <v>0</v>
      </c>
      <c r="H29">
        <f>COUNTIF('2015'!E24:NE24,"CS")</f>
        <v>0</v>
      </c>
      <c r="I29">
        <f>COUNTIF('2015'!E24:NE24,"JD")</f>
        <v>16</v>
      </c>
      <c r="J29">
        <f>COUNTIF('2015'!F24:NF24,"rec")</f>
        <v>0</v>
      </c>
      <c r="K29">
        <f t="shared" si="0"/>
        <v>17</v>
      </c>
      <c r="L29">
        <f t="shared" si="1"/>
        <v>1</v>
      </c>
    </row>
    <row r="30" spans="1:19" x14ac:dyDescent="0.25">
      <c r="A30" t="str">
        <f>'2015'!C25</f>
        <v>numéro 21</v>
      </c>
      <c r="B30" s="14">
        <f>COUNTIF('2015'!E25:NE25,"J")</f>
        <v>51</v>
      </c>
      <c r="C30" s="15">
        <f>COUNTIF('2015'!E25:NE25,"N")</f>
        <v>50</v>
      </c>
      <c r="D30" s="14">
        <f>COUNTIF('2015'!E25:NE25,"JS")</f>
        <v>1</v>
      </c>
      <c r="E30" s="15">
        <f>COUNTIF('2015'!E25:NE25,"NS")</f>
        <v>0</v>
      </c>
      <c r="F30" s="13">
        <f>COUNTIF('2015'!E25:NE25,"CP")</f>
        <v>25</v>
      </c>
      <c r="G30">
        <f>COUNTIF('2015'!E25:NE25,"ML")</f>
        <v>9</v>
      </c>
      <c r="H30">
        <f>COUNTIF('2015'!E25:NE25,"CS")</f>
        <v>0</v>
      </c>
      <c r="I30">
        <f>COUNTIF('2015'!E25:NE25,"JD")</f>
        <v>13</v>
      </c>
      <c r="J30">
        <f>COUNTIF('2015'!F25:NF25,"rec")</f>
        <v>0</v>
      </c>
      <c r="K30">
        <f t="shared" si="0"/>
        <v>14</v>
      </c>
      <c r="L30">
        <f t="shared" si="1"/>
        <v>1</v>
      </c>
      <c r="M30" s="111" t="s">
        <v>67</v>
      </c>
      <c r="N30" s="111"/>
      <c r="O30" s="111"/>
      <c r="P30" s="111"/>
      <c r="Q30" s="111"/>
      <c r="R30" s="111"/>
      <c r="S30" s="111"/>
    </row>
    <row r="31" spans="1:19" x14ac:dyDescent="0.25">
      <c r="A31" t="str">
        <f>'2015'!C26</f>
        <v>numéro 22</v>
      </c>
      <c r="B31" s="14">
        <f>COUNTIF('2015'!E26:NE26,"J")</f>
        <v>53</v>
      </c>
      <c r="C31" s="15">
        <f>COUNTIF('2015'!E26:NE26,"N")</f>
        <v>52</v>
      </c>
      <c r="D31" s="14">
        <f>COUNTIF('2015'!E26:NE26,"JS")</f>
        <v>0</v>
      </c>
      <c r="E31" s="15">
        <f>COUNTIF('2015'!E26:NE26,"NS")</f>
        <v>0</v>
      </c>
      <c r="F31" s="13">
        <f>COUNTIF('2015'!E26:NE26,"CP")</f>
        <v>25</v>
      </c>
      <c r="G31">
        <f>COUNTIF('2015'!E26:NE26,"ML")</f>
        <v>0</v>
      </c>
      <c r="H31">
        <f>COUNTIF('2015'!E26:NE26,"CS")</f>
        <v>0</v>
      </c>
      <c r="I31">
        <f>COUNTIF('2015'!E26:NE26,"JD")</f>
        <v>20</v>
      </c>
      <c r="J31">
        <f>COUNTIF('2015'!F26:NF26,"rec")</f>
        <v>0</v>
      </c>
      <c r="K31">
        <f t="shared" si="0"/>
        <v>20</v>
      </c>
      <c r="L31">
        <f t="shared" si="1"/>
        <v>0</v>
      </c>
    </row>
    <row r="32" spans="1:19" x14ac:dyDescent="0.25">
      <c r="A32" t="str">
        <f>'2015'!C27</f>
        <v>numéro 23</v>
      </c>
      <c r="B32" s="14">
        <f>COUNTIF('2015'!E27:NE27,"J")</f>
        <v>53</v>
      </c>
      <c r="C32" s="15">
        <f>COUNTIF('2015'!E27:NE27,"N")</f>
        <v>52</v>
      </c>
      <c r="D32" s="14">
        <f>COUNTIF('2015'!E27:NE27,"JS")</f>
        <v>0</v>
      </c>
      <c r="E32" s="15">
        <f>COUNTIF('2015'!E27:NE27,"NS")</f>
        <v>0</v>
      </c>
      <c r="F32" s="13">
        <f>COUNTIF('2015'!E27:NE27,"CP")</f>
        <v>25</v>
      </c>
      <c r="G32">
        <f>COUNTIF('2015'!E27:NE27,"ML")</f>
        <v>0</v>
      </c>
      <c r="H32">
        <f>COUNTIF('2015'!E27:NE27,"CS")</f>
        <v>0</v>
      </c>
      <c r="I32">
        <f>COUNTIF('2015'!E27:NE27,"JD")</f>
        <v>20</v>
      </c>
      <c r="J32">
        <f>COUNTIF('2015'!F27:NF27,"rec")</f>
        <v>0</v>
      </c>
      <c r="K32">
        <f t="shared" si="0"/>
        <v>20</v>
      </c>
      <c r="L32">
        <f t="shared" si="1"/>
        <v>0</v>
      </c>
    </row>
    <row r="33" spans="1:12" x14ac:dyDescent="0.25">
      <c r="A33" t="str">
        <f>'2015'!C28</f>
        <v>numéro 24</v>
      </c>
      <c r="B33" s="14">
        <f>COUNTIF('2015'!E28:NE28,"J")</f>
        <v>53</v>
      </c>
      <c r="C33" s="15">
        <f>COUNTIF('2015'!E28:NE28,"N")</f>
        <v>52</v>
      </c>
      <c r="D33" s="14">
        <f>COUNTIF('2015'!E28:NE28,"JS")</f>
        <v>0</v>
      </c>
      <c r="E33" s="15">
        <f>COUNTIF('2015'!E28:NE28,"NS")</f>
        <v>0</v>
      </c>
      <c r="F33" s="13">
        <f>COUNTIF('2015'!E28:NE28,"CP")</f>
        <v>25</v>
      </c>
      <c r="G33">
        <f>COUNTIF('2015'!E28:NE28,"ML")</f>
        <v>0</v>
      </c>
      <c r="H33">
        <f>COUNTIF('2015'!E28:NE28,"CS")</f>
        <v>0</v>
      </c>
      <c r="I33">
        <f>COUNTIF('2015'!E28:NE28,"JD")</f>
        <v>20</v>
      </c>
      <c r="J33">
        <f>COUNTIF('2015'!F28:NF28,"rec")</f>
        <v>0</v>
      </c>
      <c r="K33">
        <f t="shared" si="0"/>
        <v>20</v>
      </c>
      <c r="L33">
        <f t="shared" si="1"/>
        <v>0</v>
      </c>
    </row>
    <row r="34" spans="1:12" x14ac:dyDescent="0.25">
      <c r="A34" t="str">
        <f>'2015'!C29</f>
        <v>numéro 25</v>
      </c>
      <c r="B34" s="14">
        <f>COUNTIF('2015'!E29:NE29,"J")</f>
        <v>52</v>
      </c>
      <c r="C34" s="15">
        <f>COUNTIF('2015'!E29:NE29,"N")</f>
        <v>51</v>
      </c>
      <c r="D34" s="14">
        <f>COUNTIF('2015'!E29:NE29,"JS")</f>
        <v>1</v>
      </c>
      <c r="E34" s="15">
        <f>COUNTIF('2015'!E29:NE29,"NS")</f>
        <v>0</v>
      </c>
      <c r="F34" s="13">
        <f>COUNTIF('2015'!E29:NE29,"CP")</f>
        <v>25</v>
      </c>
      <c r="G34">
        <f>COUNTIF('2015'!E29:NE29,"ML")</f>
        <v>0</v>
      </c>
      <c r="H34">
        <f>COUNTIF('2015'!E29:NE29,"CS")</f>
        <v>0</v>
      </c>
      <c r="I34">
        <f>COUNTIF('2015'!E29:NE29,"JD")</f>
        <v>20</v>
      </c>
      <c r="J34">
        <f>COUNTIF('2015'!F29:NF29,"rec")</f>
        <v>0</v>
      </c>
      <c r="K34">
        <f t="shared" si="0"/>
        <v>21</v>
      </c>
      <c r="L34">
        <f t="shared" si="1"/>
        <v>1</v>
      </c>
    </row>
    <row r="35" spans="1:12" x14ac:dyDescent="0.25">
      <c r="A35" t="str">
        <f>'2015'!C30</f>
        <v>numéro 26</v>
      </c>
      <c r="B35" s="14">
        <f>COUNTIF('2015'!E30:NE30,"J")</f>
        <v>52</v>
      </c>
      <c r="C35" s="15">
        <f>COUNTIF('2015'!E30:NE30,"N")</f>
        <v>51</v>
      </c>
      <c r="D35" s="14">
        <f>COUNTIF('2015'!E30:NE30,"JS")</f>
        <v>0</v>
      </c>
      <c r="E35" s="15">
        <f>COUNTIF('2015'!E30:NE30,"NS")</f>
        <v>0</v>
      </c>
      <c r="F35" s="13">
        <f>COUNTIF('2015'!E30:NE30,"CP")</f>
        <v>25</v>
      </c>
      <c r="G35">
        <f>COUNTIF('2015'!E30:NE30,"ML")</f>
        <v>0</v>
      </c>
      <c r="H35">
        <f>COUNTIF('2015'!E30:NE30,"CS")</f>
        <v>0</v>
      </c>
      <c r="I35">
        <f>COUNTIF('2015'!E30:NE30,"JD")</f>
        <v>18</v>
      </c>
      <c r="J35">
        <f>COUNTIF('2015'!F30:NF30,"rec")</f>
        <v>3</v>
      </c>
      <c r="K35">
        <f t="shared" si="0"/>
        <v>19</v>
      </c>
      <c r="L35">
        <f t="shared" si="1"/>
        <v>1</v>
      </c>
    </row>
    <row r="36" spans="1:12" x14ac:dyDescent="0.25">
      <c r="A36" t="str">
        <f>'2015'!C31</f>
        <v>numéro 27</v>
      </c>
      <c r="B36" s="14">
        <f>COUNTIF('2015'!E31:NE31,"J")</f>
        <v>53</v>
      </c>
      <c r="C36" s="15">
        <f>COUNTIF('2015'!E31:NE31,"N")</f>
        <v>51</v>
      </c>
      <c r="D36" s="14">
        <f>COUNTIF('2015'!E31:NE31,"JS")</f>
        <v>0</v>
      </c>
      <c r="E36" s="15">
        <f>COUNTIF('2015'!E31:NE31,"NS")</f>
        <v>0</v>
      </c>
      <c r="F36" s="13">
        <f>COUNTIF('2015'!E31:NE31,"CP")</f>
        <v>25</v>
      </c>
      <c r="G36">
        <f>COUNTIF('2015'!E31:NE31,"ML")</f>
        <v>0</v>
      </c>
      <c r="H36">
        <f>COUNTIF('2015'!E31:NE31,"CS")</f>
        <v>0</v>
      </c>
      <c r="I36">
        <f>COUNTIF('2015'!E31:NE31,"JD")</f>
        <v>18</v>
      </c>
      <c r="J36">
        <f>COUNTIF('2015'!F31:NF31,"rec")</f>
        <v>3</v>
      </c>
      <c r="K36">
        <f t="shared" si="0"/>
        <v>18</v>
      </c>
      <c r="L36">
        <f t="shared" si="1"/>
        <v>0</v>
      </c>
    </row>
    <row r="37" spans="1:12" x14ac:dyDescent="0.25">
      <c r="A37" t="str">
        <f>'2015'!C32</f>
        <v>numéro 28</v>
      </c>
      <c r="B37" s="14">
        <f>COUNTIF('2015'!E32:NE32,"J")</f>
        <v>52</v>
      </c>
      <c r="C37" s="15">
        <f>COUNTIF('2015'!E32:NE32,"N")</f>
        <v>51</v>
      </c>
      <c r="D37" s="14">
        <f>COUNTIF('2015'!E32:NE32,"JS")</f>
        <v>0</v>
      </c>
      <c r="E37" s="15">
        <f>COUNTIF('2015'!E32:NE32,"NS")</f>
        <v>1</v>
      </c>
      <c r="F37" s="13">
        <f>COUNTIF('2015'!E32:NE32,"CP")</f>
        <v>25</v>
      </c>
      <c r="G37">
        <f>COUNTIF('2015'!E32:NE32,"ML")</f>
        <v>0</v>
      </c>
      <c r="H37">
        <f>COUNTIF('2015'!E32:NE32,"CS")</f>
        <v>0</v>
      </c>
      <c r="I37">
        <f>COUNTIF('2015'!E32:NE32,"JD")</f>
        <v>18</v>
      </c>
      <c r="J37">
        <f>COUNTIF('2015'!F32:NF32,"rec")</f>
        <v>2</v>
      </c>
      <c r="K37">
        <f t="shared" si="0"/>
        <v>19</v>
      </c>
      <c r="L37">
        <f t="shared" si="1"/>
        <v>1</v>
      </c>
    </row>
  </sheetData>
  <sheetProtection selectLockedCells="1"/>
  <mergeCells count="3">
    <mergeCell ref="M26:S26"/>
    <mergeCell ref="M30:S30"/>
    <mergeCell ref="M18:S18"/>
  </mergeCells>
  <conditionalFormatting sqref="F10:F37">
    <cfRule type="cellIs" dxfId="1" priority="4" operator="greaterThan">
      <formula>24</formula>
    </cfRule>
  </conditionalFormatting>
  <conditionalFormatting sqref="L10:L37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10:G37">
    <cfRule type="colorScale" priority="2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10:H37">
    <cfRule type="colorScale" priority="2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O14"/>
  <sheetViews>
    <sheetView zoomScale="85" zoomScaleNormal="85" workbookViewId="0">
      <selection activeCell="G10" sqref="G10"/>
    </sheetView>
  </sheetViews>
  <sheetFormatPr baseColWidth="10" defaultRowHeight="15.75" x14ac:dyDescent="0.25"/>
  <cols>
    <col min="1" max="1" width="19.77734375" customWidth="1"/>
    <col min="4" max="4" width="14.44140625" bestFit="1" customWidth="1"/>
    <col min="6" max="6" width="8.44140625" bestFit="1" customWidth="1"/>
    <col min="7" max="9" width="10.44140625" bestFit="1" customWidth="1"/>
    <col min="10" max="11" width="10.44140625" customWidth="1"/>
    <col min="12" max="12" width="6.21875" customWidth="1"/>
  </cols>
  <sheetData>
    <row r="1" spans="1:15" s="7" customFormat="1" ht="22.5" customHeight="1" x14ac:dyDescent="0.25">
      <c r="A1" s="5" t="s">
        <v>1</v>
      </c>
      <c r="B1" s="6" t="s">
        <v>4</v>
      </c>
      <c r="C1" s="6" t="s">
        <v>5</v>
      </c>
      <c r="D1" s="6" t="s">
        <v>27</v>
      </c>
      <c r="E1" s="6" t="s">
        <v>7</v>
      </c>
      <c r="F1" s="6" t="s">
        <v>8</v>
      </c>
      <c r="G1" s="6" t="s">
        <v>9</v>
      </c>
      <c r="H1" s="6" t="s">
        <v>28</v>
      </c>
      <c r="I1" s="7" t="s">
        <v>26</v>
      </c>
      <c r="J1" s="7" t="s">
        <v>48</v>
      </c>
      <c r="K1" s="7" t="s">
        <v>24</v>
      </c>
      <c r="L1" t="s">
        <v>51</v>
      </c>
      <c r="M1" s="112" t="s">
        <v>3</v>
      </c>
      <c r="N1" s="113"/>
      <c r="O1" s="114"/>
    </row>
    <row r="2" spans="1:15" x14ac:dyDescent="0.25">
      <c r="B2" t="s">
        <v>4</v>
      </c>
      <c r="C2" t="s">
        <v>5</v>
      </c>
      <c r="D2" t="s">
        <v>4</v>
      </c>
      <c r="E2" t="s">
        <v>4</v>
      </c>
      <c r="F2" t="s">
        <v>5</v>
      </c>
      <c r="G2" t="s">
        <v>4</v>
      </c>
      <c r="H2" t="s">
        <v>4</v>
      </c>
      <c r="I2" t="s">
        <v>4</v>
      </c>
      <c r="J2" t="s">
        <v>4</v>
      </c>
      <c r="K2" t="s">
        <v>4</v>
      </c>
      <c r="L2" t="s">
        <v>4</v>
      </c>
      <c r="M2" s="1" t="s">
        <v>0</v>
      </c>
      <c r="N2" s="2" t="e">
        <f>$B$1:$L$1</f>
        <v>#VALUE!</v>
      </c>
      <c r="O2" s="3"/>
    </row>
    <row r="3" spans="1:15" x14ac:dyDescent="0.25">
      <c r="A3" s="4" t="s">
        <v>2</v>
      </c>
      <c r="B3" t="s">
        <v>5</v>
      </c>
      <c r="C3" t="s">
        <v>6</v>
      </c>
      <c r="D3" t="s">
        <v>5</v>
      </c>
      <c r="E3" t="s">
        <v>5</v>
      </c>
      <c r="F3" t="s">
        <v>6</v>
      </c>
      <c r="G3" t="s">
        <v>5</v>
      </c>
      <c r="H3" t="s">
        <v>5</v>
      </c>
      <c r="I3" t="s">
        <v>5</v>
      </c>
      <c r="J3" t="s">
        <v>5</v>
      </c>
      <c r="K3" t="s">
        <v>5</v>
      </c>
      <c r="L3" t="s">
        <v>5</v>
      </c>
      <c r="M3" s="1" t="s">
        <v>4</v>
      </c>
      <c r="N3" s="2" t="str">
        <f>$B$2:$B$12</f>
        <v>N</v>
      </c>
      <c r="O3" s="3"/>
    </row>
    <row r="4" spans="1:15" x14ac:dyDescent="0.25">
      <c r="B4" t="s">
        <v>6</v>
      </c>
      <c r="C4" t="s">
        <v>8</v>
      </c>
      <c r="D4" t="s">
        <v>6</v>
      </c>
      <c r="E4" t="s">
        <v>6</v>
      </c>
      <c r="F4" t="s">
        <v>8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s="1" t="s">
        <v>5</v>
      </c>
      <c r="N4" s="2" t="str">
        <f>$C$2:$C$4</f>
        <v>NS</v>
      </c>
      <c r="O4" s="3"/>
    </row>
    <row r="5" spans="1:15" x14ac:dyDescent="0.25">
      <c r="B5" t="s">
        <v>7</v>
      </c>
      <c r="D5" t="s">
        <v>7</v>
      </c>
      <c r="E5" t="s">
        <v>7</v>
      </c>
      <c r="G5" t="s">
        <v>7</v>
      </c>
      <c r="H5" t="s">
        <v>7</v>
      </c>
      <c r="I5" t="s">
        <v>7</v>
      </c>
      <c r="J5" t="s">
        <v>7</v>
      </c>
      <c r="K5" t="s">
        <v>7</v>
      </c>
      <c r="L5" t="s">
        <v>7</v>
      </c>
      <c r="M5" s="1" t="s">
        <v>6</v>
      </c>
      <c r="N5" s="2" t="str">
        <f>$D$1:$D$12</f>
        <v>JS</v>
      </c>
      <c r="O5" s="3"/>
    </row>
    <row r="6" spans="1:15" x14ac:dyDescent="0.25">
      <c r="B6" t="s">
        <v>8</v>
      </c>
      <c r="D6" t="s">
        <v>8</v>
      </c>
      <c r="E6" t="s">
        <v>8</v>
      </c>
      <c r="G6" t="s">
        <v>8</v>
      </c>
      <c r="H6" t="s">
        <v>8</v>
      </c>
      <c r="I6" t="s">
        <v>8</v>
      </c>
      <c r="J6" t="s">
        <v>8</v>
      </c>
      <c r="K6" t="s">
        <v>8</v>
      </c>
      <c r="L6" t="s">
        <v>8</v>
      </c>
      <c r="M6" s="1" t="s">
        <v>7</v>
      </c>
      <c r="N6" s="2" t="str">
        <f>$E$2:$E$12</f>
        <v>NS</v>
      </c>
      <c r="O6" s="3"/>
    </row>
    <row r="7" spans="1:15" x14ac:dyDescent="0.25">
      <c r="B7" t="s">
        <v>9</v>
      </c>
      <c r="D7" t="s">
        <v>9</v>
      </c>
      <c r="E7" t="s">
        <v>9</v>
      </c>
      <c r="G7" t="s">
        <v>9</v>
      </c>
      <c r="H7" t="s">
        <v>9</v>
      </c>
      <c r="I7" t="s">
        <v>9</v>
      </c>
      <c r="J7" t="s">
        <v>9</v>
      </c>
      <c r="K7" t="s">
        <v>9</v>
      </c>
      <c r="L7" t="s">
        <v>9</v>
      </c>
      <c r="M7" s="1" t="s">
        <v>8</v>
      </c>
      <c r="N7" s="2" t="e">
        <f>$F$2:$F$4</f>
        <v>#VALUE!</v>
      </c>
      <c r="O7" s="3"/>
    </row>
    <row r="8" spans="1:15" x14ac:dyDescent="0.25">
      <c r="B8" t="s">
        <v>26</v>
      </c>
      <c r="D8" t="s">
        <v>26</v>
      </c>
      <c r="E8" t="s">
        <v>26</v>
      </c>
      <c r="G8" t="s">
        <v>26</v>
      </c>
      <c r="H8" t="s">
        <v>26</v>
      </c>
      <c r="I8" t="s">
        <v>26</v>
      </c>
      <c r="J8" t="s">
        <v>26</v>
      </c>
      <c r="K8" t="s">
        <v>26</v>
      </c>
      <c r="L8" t="s">
        <v>26</v>
      </c>
      <c r="M8" s="1" t="s">
        <v>9</v>
      </c>
      <c r="N8" s="2" t="str">
        <f>$G$2:$G$12</f>
        <v>CS</v>
      </c>
      <c r="O8" s="3"/>
    </row>
    <row r="9" spans="1:15" x14ac:dyDescent="0.25">
      <c r="B9" t="s">
        <v>30</v>
      </c>
      <c r="D9" t="s">
        <v>30</v>
      </c>
      <c r="E9" t="s">
        <v>30</v>
      </c>
      <c r="G9" t="s">
        <v>30</v>
      </c>
      <c r="H9" t="s">
        <v>30</v>
      </c>
      <c r="I9" t="s">
        <v>30</v>
      </c>
      <c r="J9" t="s">
        <v>30</v>
      </c>
      <c r="K9" t="s">
        <v>30</v>
      </c>
      <c r="L9" t="s">
        <v>30</v>
      </c>
      <c r="M9" s="1" t="s">
        <v>10</v>
      </c>
      <c r="N9" s="2" t="str">
        <f>$H$2:$H$12</f>
        <v>Ml</v>
      </c>
      <c r="O9" s="3"/>
    </row>
    <row r="10" spans="1:15" x14ac:dyDescent="0.25">
      <c r="B10" t="s">
        <v>24</v>
      </c>
      <c r="D10" t="s">
        <v>24</v>
      </c>
      <c r="E10" t="s">
        <v>24</v>
      </c>
      <c r="G10" t="s">
        <v>24</v>
      </c>
      <c r="H10" t="s">
        <v>24</v>
      </c>
      <c r="I10" t="s">
        <v>24</v>
      </c>
      <c r="J10" t="s">
        <v>24</v>
      </c>
      <c r="K10" t="s">
        <v>24</v>
      </c>
      <c r="L10" t="s">
        <v>24</v>
      </c>
      <c r="M10" s="1" t="s">
        <v>44</v>
      </c>
      <c r="N10" s="2" t="str">
        <f>$K$2:$K$12</f>
        <v>JD</v>
      </c>
      <c r="O10" s="3"/>
    </row>
    <row r="11" spans="1:15" x14ac:dyDescent="0.25">
      <c r="B11" t="s">
        <v>49</v>
      </c>
      <c r="D11" t="s">
        <v>49</v>
      </c>
      <c r="E11" t="s">
        <v>49</v>
      </c>
      <c r="G11" t="s">
        <v>49</v>
      </c>
      <c r="H11" t="s">
        <v>49</v>
      </c>
      <c r="I11" t="s">
        <v>49</v>
      </c>
      <c r="J11" t="s">
        <v>49</v>
      </c>
      <c r="K11" t="s">
        <v>49</v>
      </c>
      <c r="L11" t="s">
        <v>49</v>
      </c>
      <c r="M11" s="1" t="s">
        <v>49</v>
      </c>
      <c r="N11" s="2" t="str">
        <f>$J$2:$J$12</f>
        <v>rec</v>
      </c>
      <c r="O11" s="3"/>
    </row>
    <row r="12" spans="1:15" x14ac:dyDescent="0.25">
      <c r="B12" t="s">
        <v>51</v>
      </c>
      <c r="D12" t="s">
        <v>51</v>
      </c>
      <c r="E12" t="s">
        <v>51</v>
      </c>
      <c r="G12" t="s">
        <v>51</v>
      </c>
      <c r="H12" t="s">
        <v>51</v>
      </c>
      <c r="I12" t="s">
        <v>51</v>
      </c>
      <c r="J12" t="s">
        <v>51</v>
      </c>
      <c r="K12" t="s">
        <v>51</v>
      </c>
      <c r="L12" t="s">
        <v>51</v>
      </c>
      <c r="M12" s="1" t="s">
        <v>50</v>
      </c>
      <c r="N12" s="2" t="str">
        <f>$I$2:$I$12</f>
        <v>AIG</v>
      </c>
      <c r="O12" s="3"/>
    </row>
    <row r="13" spans="1:15" x14ac:dyDescent="0.25">
      <c r="M13" s="1"/>
      <c r="N13" s="2"/>
      <c r="O13" s="3"/>
    </row>
    <row r="14" spans="1:15" x14ac:dyDescent="0.25">
      <c r="M14" s="1"/>
      <c r="N14" s="2"/>
      <c r="O14" s="3"/>
    </row>
  </sheetData>
  <sheetProtection selectLockedCells="1"/>
  <mergeCells count="1">
    <mergeCell ref="M1:O1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4" sqref="A4:C8"/>
    </sheetView>
  </sheetViews>
  <sheetFormatPr baseColWidth="10" defaultRowHeight="15.75" x14ac:dyDescent="0.25"/>
  <cols>
    <col min="1" max="1" width="23.44140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2015</vt:lpstr>
      <vt:lpstr>BILAN</vt:lpstr>
      <vt:lpstr>Liste</vt:lpstr>
      <vt:lpstr>A VOIR </vt:lpstr>
      <vt:lpstr>AIG</vt:lpstr>
      <vt:lpstr>CS</vt:lpstr>
      <vt:lpstr>J</vt:lpstr>
      <vt:lpstr>jd</vt:lpstr>
      <vt:lpstr>JS</vt:lpstr>
      <vt:lpstr>Liste</vt:lpstr>
      <vt:lpstr>N</vt:lpstr>
      <vt:lpstr>Ns</vt:lpstr>
      <vt:lpstr>Ran</vt:lpstr>
      <vt:lpstr>rec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JIM</cp:lastModifiedBy>
  <cp:lastPrinted>2014-10-01T07:39:19Z</cp:lastPrinted>
  <dcterms:created xsi:type="dcterms:W3CDTF">2014-09-28T20:09:51Z</dcterms:created>
  <dcterms:modified xsi:type="dcterms:W3CDTF">2014-10-07T06:52:59Z</dcterms:modified>
</cp:coreProperties>
</file>