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\Desktop\"/>
    </mc:Choice>
  </mc:AlternateContent>
  <bookViews>
    <workbookView xWindow="240" yWindow="30" windowWidth="17520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Sheet1!$A$14:$F$21</definedName>
  </definedNames>
  <calcPr calcId="152511"/>
</workbook>
</file>

<file path=xl/calcChain.xml><?xml version="1.0" encoding="utf-8"?>
<calcChain xmlns="http://schemas.openxmlformats.org/spreadsheetml/2006/main">
  <c r="F15" i="1" l="1"/>
  <c r="G17" i="1"/>
  <c r="H17" i="1" s="1"/>
  <c r="I17" i="1" s="1"/>
  <c r="G18" i="1"/>
  <c r="G19" i="1"/>
  <c r="H19" i="1" s="1"/>
  <c r="I19" i="1" s="1"/>
  <c r="G20" i="1"/>
  <c r="H20" i="1" s="1"/>
  <c r="I20" i="1" s="1"/>
  <c r="G21" i="1"/>
  <c r="G16" i="1"/>
  <c r="H16" i="1" s="1"/>
  <c r="I16" i="1" s="1"/>
  <c r="G15" i="1"/>
  <c r="H15" i="1" s="1"/>
  <c r="I15" i="1" s="1"/>
  <c r="H18" i="1"/>
  <c r="I18" i="1" s="1"/>
  <c r="H21" i="1"/>
  <c r="J21" i="1"/>
  <c r="J22" i="1" s="1"/>
  <c r="D22" i="1"/>
  <c r="B22" i="1"/>
  <c r="F20" i="1"/>
  <c r="F21" i="1"/>
  <c r="F19" i="1"/>
  <c r="F18" i="1"/>
  <c r="F17" i="1"/>
  <c r="F16" i="1"/>
  <c r="I22" i="1" l="1"/>
  <c r="I23" i="1" s="1"/>
  <c r="I24" i="1" l="1"/>
</calcChain>
</file>

<file path=xl/sharedStrings.xml><?xml version="1.0" encoding="utf-8"?>
<sst xmlns="http://schemas.openxmlformats.org/spreadsheetml/2006/main" count="57" uniqueCount="33">
  <si>
    <t>A</t>
  </si>
  <si>
    <t>B</t>
  </si>
  <si>
    <t xml:space="preserve">TOTAL </t>
  </si>
  <si>
    <t>total GENERAL</t>
  </si>
  <si>
    <t>Produit 1</t>
  </si>
  <si>
    <t>Produit 2</t>
  </si>
  <si>
    <t>Produit 3</t>
  </si>
  <si>
    <t>Produit 4</t>
  </si>
  <si>
    <t>Produit 5</t>
  </si>
  <si>
    <t>Produit 6</t>
  </si>
  <si>
    <t>Produit 7</t>
  </si>
  <si>
    <t>Meilleur prix</t>
  </si>
  <si>
    <t>Fournisseur</t>
  </si>
  <si>
    <t>Deuxieme prix</t>
  </si>
  <si>
    <t xml:space="preserve">Différence de prix </t>
  </si>
  <si>
    <t>3% D' escompte</t>
  </si>
  <si>
    <t>Perte</t>
  </si>
  <si>
    <t>total avec escompte fourinisseur A</t>
  </si>
  <si>
    <t>total fournisseur A</t>
  </si>
  <si>
    <t>Fournisseur A</t>
  </si>
  <si>
    <t>Fournisseur B</t>
  </si>
  <si>
    <t>Prix par fournisseur</t>
  </si>
  <si>
    <t xml:space="preserve">Classement Meilleur prix </t>
  </si>
  <si>
    <t>J’ai deux fournisseurs et sept produits avec un prix parfois plus intéressant si je prends le fournisseur A  et parfois plus intéressant si je prends le fournisseur B.</t>
  </si>
  <si>
    <t xml:space="preserve">A savoir que je peux mélanger les fournisseurs. </t>
  </si>
  <si>
    <t>Jusque là rien de compliqué, on peut faire une formule Min().</t>
  </si>
  <si>
    <t>Par contre, là où ça se complique, c’est qu’avec le fournisseur A, si je lui achète pour plus de 740 000 Euros de marchandise j'ai 3 % d’escompte.</t>
  </si>
  <si>
    <t xml:space="preserve">Quelle formule je pourrais créer afin de pouvoir choisir la meilleure combinaison possible pour pouvoir acheter tous les produits à un moindre coût  sachant que si je prends le fournisseur A j'ai des escomptes. </t>
  </si>
  <si>
    <t>En effet, parfois il est plus intéressant de prendre le deuxième meilleur prix avec le fournisseur A pour arriver à un total de plus de 740 000 et avoir 3% de d’escompte.</t>
  </si>
  <si>
    <t>Par exemple, si  je prends le total avec tous les meilleurs prix,  j’arrive à un total de  987 192 euros,  ce qui serait plus cher que si je prends quelques deuxièmes prix avec le fournisseur A (pour arriver à un escompte de 3%) et quelques meilleurs prix avec le fournisseur B .</t>
  </si>
  <si>
    <t>En effet, si je choisis les produits 1,2,3,4,5,6 avec le fournisseur A et le produit 7 avec le fournisseur B , j’arrive à un total de 982 397 euros.  Ce qui serait la meilleure option.</t>
  </si>
  <si>
    <t>Pensez-vous qu’il existe une formule qui me permette de faire ce calcul automatiquement ?</t>
  </si>
  <si>
    <t xml:space="preserve">Une idée serait de sélectionner un nombre x de produit pour le fournisseur A pour atteindre plus de 740000 Euros tout en ayant un minimum de perte.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</si>
</sst>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4" borderId="1" xfId="0" applyFill="1" applyBorder="1"/>
    <xf numFmtId="164" fontId="0" fillId="4" borderId="2" xfId="0" applyNumberFormat="1" applyFill="1" applyBorder="1"/>
    <xf numFmtId="164" fontId="0" fillId="4" borderId="0" xfId="0" applyNumberFormat="1" applyFill="1" applyBorder="1"/>
    <xf numFmtId="164" fontId="0" fillId="4" borderId="1" xfId="0" applyNumberFormat="1" applyFill="1" applyBorder="1"/>
    <xf numFmtId="164" fontId="0" fillId="4" borderId="0" xfId="0" applyNumberFormat="1" applyFill="1"/>
    <xf numFmtId="164" fontId="0" fillId="5" borderId="0" xfId="0" applyNumberFormat="1" applyFill="1" applyBorder="1"/>
    <xf numFmtId="164" fontId="0" fillId="5" borderId="2" xfId="0" applyNumberFormat="1" applyFill="1" applyBorder="1"/>
    <xf numFmtId="164" fontId="0" fillId="5" borderId="1" xfId="0" applyNumberFormat="1" applyFill="1" applyBorder="1"/>
    <xf numFmtId="164" fontId="0" fillId="3" borderId="0" xfId="0" applyNumberFormat="1" applyFill="1" applyBorder="1"/>
    <xf numFmtId="164" fontId="0" fillId="3" borderId="2" xfId="0" applyNumberFormat="1" applyFill="1" applyBorder="1"/>
    <xf numFmtId="164" fontId="0" fillId="3" borderId="1" xfId="0" applyNumberFormat="1" applyFill="1" applyBorder="1"/>
    <xf numFmtId="164" fontId="0" fillId="3" borderId="0" xfId="0" applyNumberFormat="1" applyFill="1"/>
    <xf numFmtId="0" fontId="0" fillId="4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0" xfId="0" applyFill="1"/>
    <xf numFmtId="164" fontId="0" fillId="6" borderId="0" xfId="0" applyNumberFormat="1" applyFill="1"/>
    <xf numFmtId="0" fontId="0" fillId="7" borderId="0" xfId="0" applyFill="1" applyAlignment="1"/>
    <xf numFmtId="164" fontId="0" fillId="7" borderId="0" xfId="0" applyNumberFormat="1" applyFill="1" applyAlignment="1"/>
    <xf numFmtId="0" fontId="0" fillId="4" borderId="2" xfId="0" applyFill="1" applyBorder="1"/>
    <xf numFmtId="164" fontId="0" fillId="4" borderId="5" xfId="0" applyNumberFormat="1" applyFill="1" applyBorder="1"/>
    <xf numFmtId="164" fontId="0" fillId="3" borderId="5" xfId="0" applyNumberFormat="1" applyFill="1" applyBorder="1"/>
    <xf numFmtId="164" fontId="0" fillId="5" borderId="5" xfId="0" applyNumberFormat="1" applyFill="1" applyBorder="1"/>
    <xf numFmtId="0" fontId="0" fillId="7" borderId="0" xfId="0" applyFill="1" applyAlignment="1">
      <alignment horizontal="center"/>
    </xf>
    <xf numFmtId="0" fontId="0" fillId="7" borderId="0" xfId="0" applyFill="1" applyBorder="1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tabSelected="1" workbookViewId="0">
      <selection activeCell="F3" sqref="F3"/>
    </sheetView>
  </sheetViews>
  <sheetFormatPr baseColWidth="10" defaultColWidth="9.140625" defaultRowHeight="15" x14ac:dyDescent="0.25"/>
  <cols>
    <col min="1" max="1" width="22.7109375" customWidth="1"/>
    <col min="2" max="2" width="14.42578125" customWidth="1"/>
    <col min="3" max="3" width="14.5703125" customWidth="1"/>
    <col min="4" max="4" width="19" customWidth="1"/>
    <col min="5" max="5" width="14.85546875" customWidth="1"/>
    <col min="6" max="7" width="33.85546875" customWidth="1"/>
    <col min="8" max="8" width="34.140625" customWidth="1"/>
    <col min="9" max="9" width="13.5703125" customWidth="1"/>
    <col min="10" max="10" width="19.5703125" customWidth="1"/>
  </cols>
  <sheetData>
    <row r="1" spans="1:10" x14ac:dyDescent="0.25">
      <c r="B1" s="27" t="s">
        <v>21</v>
      </c>
      <c r="C1" s="27"/>
    </row>
    <row r="2" spans="1:10" x14ac:dyDescent="0.25">
      <c r="B2" s="2" t="s">
        <v>19</v>
      </c>
      <c r="C2" s="2" t="s">
        <v>20</v>
      </c>
    </row>
    <row r="3" spans="1:10" x14ac:dyDescent="0.25">
      <c r="A3" s="23" t="s">
        <v>4</v>
      </c>
      <c r="B3" s="24">
        <v>47000</v>
      </c>
      <c r="C3" s="24">
        <v>45000</v>
      </c>
    </row>
    <row r="4" spans="1:10" x14ac:dyDescent="0.25">
      <c r="A4" s="23" t="s">
        <v>5</v>
      </c>
      <c r="B4" s="25">
        <v>44740</v>
      </c>
      <c r="C4" s="25">
        <v>47764.4</v>
      </c>
    </row>
    <row r="5" spans="1:10" x14ac:dyDescent="0.25">
      <c r="A5" s="23" t="s">
        <v>6</v>
      </c>
      <c r="B5" s="24">
        <v>47628</v>
      </c>
      <c r="C5" s="24">
        <v>60000</v>
      </c>
    </row>
    <row r="6" spans="1:10" x14ac:dyDescent="0.25">
      <c r="A6" s="23" t="s">
        <v>7</v>
      </c>
      <c r="B6" s="25">
        <v>58400</v>
      </c>
      <c r="C6" s="25">
        <v>62400</v>
      </c>
    </row>
    <row r="7" spans="1:10" x14ac:dyDescent="0.25">
      <c r="A7" s="23" t="s">
        <v>8</v>
      </c>
      <c r="B7" s="24">
        <v>265000</v>
      </c>
      <c r="C7" s="24">
        <v>259424</v>
      </c>
    </row>
    <row r="8" spans="1:10" x14ac:dyDescent="0.25">
      <c r="A8" s="23" t="s">
        <v>9</v>
      </c>
      <c r="B8" s="25">
        <v>285064</v>
      </c>
      <c r="C8" s="25">
        <v>275000</v>
      </c>
    </row>
    <row r="9" spans="1:10" x14ac:dyDescent="0.25">
      <c r="A9" s="23" t="s">
        <v>10</v>
      </c>
      <c r="B9" s="26">
        <v>265000</v>
      </c>
      <c r="C9" s="26">
        <v>257000</v>
      </c>
    </row>
    <row r="12" spans="1:10" x14ac:dyDescent="0.25">
      <c r="A12" s="28" t="s">
        <v>22</v>
      </c>
      <c r="B12" s="28"/>
      <c r="C12" s="28"/>
      <c r="D12" s="28"/>
    </row>
    <row r="14" spans="1:10" ht="15.75" thickBot="1" x14ac:dyDescent="0.3">
      <c r="B14" s="2" t="s">
        <v>11</v>
      </c>
      <c r="C14" s="2" t="s">
        <v>12</v>
      </c>
      <c r="D14" s="2" t="s">
        <v>13</v>
      </c>
      <c r="E14" s="2" t="s">
        <v>12</v>
      </c>
      <c r="F14" s="2" t="s">
        <v>14</v>
      </c>
      <c r="G14" s="2" t="s">
        <v>15</v>
      </c>
      <c r="H14" s="2" t="s">
        <v>16</v>
      </c>
      <c r="I14" s="2" t="s">
        <v>19</v>
      </c>
      <c r="J14" s="2" t="s">
        <v>20</v>
      </c>
    </row>
    <row r="15" spans="1:10" x14ac:dyDescent="0.25">
      <c r="A15" s="3" t="s">
        <v>4</v>
      </c>
      <c r="B15" s="4">
        <v>45000</v>
      </c>
      <c r="C15" s="15" t="s">
        <v>1</v>
      </c>
      <c r="D15" s="5">
        <v>47000</v>
      </c>
      <c r="E15" s="15" t="s">
        <v>0</v>
      </c>
      <c r="F15" s="6">
        <f>B15-D15</f>
        <v>-2000</v>
      </c>
      <c r="G15" s="7">
        <f>IF(E15="A",D15*3%,0)</f>
        <v>1410</v>
      </c>
      <c r="H15" s="7">
        <f>-G15</f>
        <v>-1410</v>
      </c>
      <c r="I15" s="5">
        <f>IF(H15&lt;0,D15,B15)</f>
        <v>47000</v>
      </c>
      <c r="J15" s="5"/>
    </row>
    <row r="16" spans="1:10" x14ac:dyDescent="0.25">
      <c r="A16" s="3" t="s">
        <v>5</v>
      </c>
      <c r="B16" s="11">
        <v>44740</v>
      </c>
      <c r="C16" s="16" t="s">
        <v>0</v>
      </c>
      <c r="D16" s="12">
        <v>47764.4</v>
      </c>
      <c r="E16" s="16" t="s">
        <v>1</v>
      </c>
      <c r="F16" s="13">
        <f t="shared" ref="F16:F21" si="0">B16-D16</f>
        <v>-3024.4000000000015</v>
      </c>
      <c r="G16" s="14">
        <f>IF(E16="A",D16*3%,0)</f>
        <v>0</v>
      </c>
      <c r="H16" s="7">
        <f t="shared" ref="H16:H21" si="1">-G16</f>
        <v>0</v>
      </c>
      <c r="I16" s="5">
        <f t="shared" ref="I16:I20" si="2">IF(H16&lt;0,D16,B16)</f>
        <v>44740</v>
      </c>
      <c r="J16" s="14"/>
    </row>
    <row r="17" spans="1:10" x14ac:dyDescent="0.25">
      <c r="A17" s="3" t="s">
        <v>6</v>
      </c>
      <c r="B17" s="4">
        <v>47628</v>
      </c>
      <c r="C17" s="17" t="s">
        <v>0</v>
      </c>
      <c r="D17" s="5">
        <v>60000</v>
      </c>
      <c r="E17" s="17" t="s">
        <v>1</v>
      </c>
      <c r="F17" s="6">
        <f t="shared" si="0"/>
        <v>-12372</v>
      </c>
      <c r="G17" s="7">
        <f t="shared" ref="G17:G21" si="3">IF(E17="A",D17*3%,0)</f>
        <v>0</v>
      </c>
      <c r="H17" s="7">
        <f t="shared" si="1"/>
        <v>0</v>
      </c>
      <c r="I17" s="5">
        <f t="shared" si="2"/>
        <v>47628</v>
      </c>
      <c r="J17" s="5"/>
    </row>
    <row r="18" spans="1:10" x14ac:dyDescent="0.25">
      <c r="A18" s="3" t="s">
        <v>7</v>
      </c>
      <c r="B18" s="11">
        <v>58400</v>
      </c>
      <c r="C18" s="16" t="s">
        <v>0</v>
      </c>
      <c r="D18" s="12">
        <v>62400</v>
      </c>
      <c r="E18" s="16" t="s">
        <v>1</v>
      </c>
      <c r="F18" s="13">
        <f t="shared" si="0"/>
        <v>-4000</v>
      </c>
      <c r="G18" s="14">
        <f t="shared" si="3"/>
        <v>0</v>
      </c>
      <c r="H18" s="7">
        <f t="shared" si="1"/>
        <v>0</v>
      </c>
      <c r="I18" s="5">
        <f t="shared" si="2"/>
        <v>58400</v>
      </c>
      <c r="J18" s="14"/>
    </row>
    <row r="19" spans="1:10" x14ac:dyDescent="0.25">
      <c r="A19" s="3" t="s">
        <v>8</v>
      </c>
      <c r="B19" s="4">
        <v>259424</v>
      </c>
      <c r="C19" s="17" t="s">
        <v>1</v>
      </c>
      <c r="D19" s="5">
        <v>265000</v>
      </c>
      <c r="E19" s="17" t="s">
        <v>0</v>
      </c>
      <c r="F19" s="6">
        <f t="shared" si="0"/>
        <v>-5576</v>
      </c>
      <c r="G19" s="7">
        <f t="shared" si="3"/>
        <v>7950</v>
      </c>
      <c r="H19" s="7">
        <f t="shared" si="1"/>
        <v>-7950</v>
      </c>
      <c r="I19" s="5">
        <f t="shared" si="2"/>
        <v>265000</v>
      </c>
      <c r="J19" s="5"/>
    </row>
    <row r="20" spans="1:10" x14ac:dyDescent="0.25">
      <c r="A20" s="3" t="s">
        <v>9</v>
      </c>
      <c r="B20" s="11">
        <v>275000</v>
      </c>
      <c r="C20" s="16" t="s">
        <v>1</v>
      </c>
      <c r="D20" s="12">
        <v>285064</v>
      </c>
      <c r="E20" s="16" t="s">
        <v>0</v>
      </c>
      <c r="F20" s="13">
        <f t="shared" si="0"/>
        <v>-10064</v>
      </c>
      <c r="G20" s="14">
        <f t="shared" si="3"/>
        <v>8551.92</v>
      </c>
      <c r="H20" s="7">
        <f t="shared" si="1"/>
        <v>-8551.92</v>
      </c>
      <c r="I20" s="5">
        <f t="shared" si="2"/>
        <v>285064</v>
      </c>
      <c r="J20" s="14"/>
    </row>
    <row r="21" spans="1:10" ht="15.75" thickBot="1" x14ac:dyDescent="0.3">
      <c r="A21" s="3" t="s">
        <v>10</v>
      </c>
      <c r="B21" s="9">
        <v>257000</v>
      </c>
      <c r="C21" s="18" t="s">
        <v>1</v>
      </c>
      <c r="D21" s="8">
        <v>265000</v>
      </c>
      <c r="E21" s="18" t="s">
        <v>0</v>
      </c>
      <c r="F21" s="10">
        <f t="shared" si="0"/>
        <v>-8000</v>
      </c>
      <c r="G21" s="7">
        <f t="shared" si="3"/>
        <v>7950</v>
      </c>
      <c r="H21" s="7">
        <f t="shared" si="1"/>
        <v>-7950</v>
      </c>
      <c r="I21" s="5"/>
      <c r="J21" s="8">
        <f>B21</f>
        <v>257000</v>
      </c>
    </row>
    <row r="22" spans="1:10" x14ac:dyDescent="0.25">
      <c r="A22" s="19" t="s">
        <v>2</v>
      </c>
      <c r="B22" s="20">
        <f>SUM(B15:B21)</f>
        <v>987192</v>
      </c>
      <c r="C22" s="19"/>
      <c r="D22" s="20">
        <f>SUM(D15:D21)</f>
        <v>1032228.4</v>
      </c>
      <c r="F22" s="1"/>
      <c r="G22" s="1"/>
      <c r="H22" s="21" t="s">
        <v>18</v>
      </c>
      <c r="I22" s="22">
        <f>SUM(I15:I21)</f>
        <v>747832</v>
      </c>
      <c r="J22" s="1">
        <f>J21</f>
        <v>257000</v>
      </c>
    </row>
    <row r="23" spans="1:10" x14ac:dyDescent="0.25">
      <c r="H23" s="21" t="s">
        <v>17</v>
      </c>
      <c r="I23" s="22">
        <f>I22*(1-3%)</f>
        <v>725397.04</v>
      </c>
    </row>
    <row r="24" spans="1:10" x14ac:dyDescent="0.25">
      <c r="H24" t="s">
        <v>3</v>
      </c>
      <c r="I24" s="1">
        <f>I23+J22</f>
        <v>982397.04</v>
      </c>
    </row>
    <row r="26" spans="1:10" x14ac:dyDescent="0.25">
      <c r="A26" s="29" t="s">
        <v>23</v>
      </c>
    </row>
    <row r="27" spans="1:10" x14ac:dyDescent="0.25">
      <c r="A27" s="29" t="s">
        <v>24</v>
      </c>
    </row>
    <row r="28" spans="1:10" x14ac:dyDescent="0.25">
      <c r="A28" s="29" t="s">
        <v>25</v>
      </c>
    </row>
    <row r="29" spans="1:10" x14ac:dyDescent="0.25">
      <c r="A29" s="29" t="s">
        <v>26</v>
      </c>
    </row>
    <row r="30" spans="1:10" x14ac:dyDescent="0.25">
      <c r="A30" s="29"/>
    </row>
    <row r="31" spans="1:10" x14ac:dyDescent="0.25">
      <c r="A31" s="29" t="s">
        <v>27</v>
      </c>
    </row>
    <row r="33" spans="1:2" x14ac:dyDescent="0.25">
      <c r="A33" s="29" t="s">
        <v>28</v>
      </c>
    </row>
    <row r="34" spans="1:2" x14ac:dyDescent="0.25">
      <c r="A34" s="29"/>
    </row>
    <row r="35" spans="1:2" x14ac:dyDescent="0.25">
      <c r="A35" s="29" t="s">
        <v>29</v>
      </c>
    </row>
    <row r="36" spans="1:2" x14ac:dyDescent="0.25">
      <c r="A36" s="29" t="s">
        <v>30</v>
      </c>
    </row>
    <row r="37" spans="1:2" x14ac:dyDescent="0.25">
      <c r="A37" s="29"/>
    </row>
    <row r="38" spans="1:2" x14ac:dyDescent="0.25">
      <c r="A38" s="29" t="s">
        <v>31</v>
      </c>
    </row>
    <row r="39" spans="1:2" x14ac:dyDescent="0.25">
      <c r="A39" s="29"/>
    </row>
    <row r="40" spans="1:2" x14ac:dyDescent="0.25">
      <c r="A40" s="29"/>
    </row>
    <row r="41" spans="1:2" x14ac:dyDescent="0.25">
      <c r="A41" s="29" t="s">
        <v>32</v>
      </c>
    </row>
    <row r="42" spans="1:2" x14ac:dyDescent="0.25">
      <c r="A42" s="29"/>
    </row>
    <row r="43" spans="1:2" x14ac:dyDescent="0.25">
      <c r="A43" s="2" t="s">
        <v>16</v>
      </c>
      <c r="B43" s="2" t="s">
        <v>19</v>
      </c>
    </row>
    <row r="44" spans="1:2" x14ac:dyDescent="0.25">
      <c r="A44" s="7">
        <v>-1410</v>
      </c>
      <c r="B44" s="24">
        <v>47000</v>
      </c>
    </row>
    <row r="45" spans="1:2" x14ac:dyDescent="0.25">
      <c r="A45" s="7">
        <v>0</v>
      </c>
      <c r="B45" s="25">
        <v>44740</v>
      </c>
    </row>
    <row r="46" spans="1:2" x14ac:dyDescent="0.25">
      <c r="A46" s="7">
        <v>0</v>
      </c>
      <c r="B46" s="24">
        <v>47628</v>
      </c>
    </row>
    <row r="47" spans="1:2" x14ac:dyDescent="0.25">
      <c r="A47" s="7">
        <v>0</v>
      </c>
      <c r="B47" s="25">
        <v>58400</v>
      </c>
    </row>
    <row r="48" spans="1:2" x14ac:dyDescent="0.25">
      <c r="A48" s="7">
        <v>-7950</v>
      </c>
      <c r="B48" s="24">
        <v>265000</v>
      </c>
    </row>
    <row r="49" spans="1:2" x14ac:dyDescent="0.25">
      <c r="A49" s="7">
        <v>-8551.92</v>
      </c>
      <c r="B49" s="25">
        <v>285064</v>
      </c>
    </row>
    <row r="50" spans="1:2" x14ac:dyDescent="0.25">
      <c r="A50" s="7">
        <v>-7950</v>
      </c>
      <c r="B50" s="26">
        <v>265000</v>
      </c>
    </row>
  </sheetData>
  <autoFilter ref="A14:F21">
    <sortState ref="A4:F10">
      <sortCondition ref="B3:B10"/>
    </sortState>
  </autoFilter>
  <mergeCells count="2">
    <mergeCell ref="B1:C1"/>
    <mergeCell ref="A12:D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el santo</dc:creator>
  <cp:lastModifiedBy>juan el santo</cp:lastModifiedBy>
  <dcterms:created xsi:type="dcterms:W3CDTF">2014-08-05T06:09:38Z</dcterms:created>
  <dcterms:modified xsi:type="dcterms:W3CDTF">2014-09-28T11:38:26Z</dcterms:modified>
</cp:coreProperties>
</file>