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4240" windowHeight="12525"/>
  </bookViews>
  <sheets>
    <sheet name="Autres CC" sheetId="8" r:id="rId1"/>
  </sheets>
  <functionGroups builtInGroupCount="17"/>
  <definedNames>
    <definedName name="début">#REF!</definedName>
    <definedName name="Export">#REF!</definedName>
    <definedName name="macro1">#REF!</definedName>
    <definedName name="rbat">#REF!</definedName>
    <definedName name="rcons">#REF!</definedName>
    <definedName name="rcop">#REF!</definedName>
    <definedName name="rdit">#REF!</definedName>
    <definedName name="reco">#REF!</definedName>
    <definedName name="redir">#REF!</definedName>
    <definedName name="requi">#REF!</definedName>
    <definedName name="rform">#REF!</definedName>
    <definedName name="rfou">#REF!</definedName>
    <definedName name="rgeo">#REF!</definedName>
    <definedName name="rhyd">#REF!</definedName>
    <definedName name="rinfo">#REF!</definedName>
    <definedName name="rint">#REF!</definedName>
    <definedName name="rintert">#REF!</definedName>
    <definedName name="rjap">#REF!</definedName>
    <definedName name="rjset">#REF!</definedName>
    <definedName name="rjtp">#REF!</definedName>
    <definedName name="rmm">#REF!</definedName>
    <definedName name="rorg">#REF!</definedName>
    <definedName name="rpla">#REF!</definedName>
    <definedName name="rsa">#REF!</definedName>
    <definedName name="rsant">#REF!</definedName>
    <definedName name="rset">#REF!</definedName>
    <definedName name="rsod">#REF!</definedName>
    <definedName name="rtgs">#REF!</definedName>
    <definedName name="rtp">#REF!</definedName>
    <definedName name="rtpi">#REF!</definedName>
    <definedName name="_xlnm.Print_Area" localSheetId="0">'Autres CC'!$A$1:$Y$63</definedName>
  </definedNames>
  <calcPr calcId="145621"/>
</workbook>
</file>

<file path=xl/calcChain.xml><?xml version="1.0" encoding="utf-8"?>
<calcChain xmlns="http://schemas.openxmlformats.org/spreadsheetml/2006/main">
  <c r="H55" i="8" l="1"/>
  <c r="I5" i="8" l="1"/>
  <c r="J3" i="8"/>
  <c r="J5" i="8" l="1"/>
  <c r="K55" i="8"/>
  <c r="N55" i="8" s="1"/>
  <c r="Q55" i="8" s="1"/>
  <c r="T55" i="8" s="1"/>
  <c r="W55" i="8" s="1"/>
  <c r="X51" i="8"/>
  <c r="X50" i="8"/>
  <c r="Y50" i="8" s="1"/>
  <c r="X49" i="8"/>
  <c r="Y49" i="8" s="1"/>
  <c r="X48" i="8"/>
  <c r="Y48" i="8" s="1"/>
  <c r="X47" i="8"/>
  <c r="X46" i="8"/>
  <c r="Y46" i="8" s="1"/>
  <c r="X45" i="8"/>
  <c r="Y45" i="8" s="1"/>
  <c r="X44" i="8"/>
  <c r="Y44" i="8" s="1"/>
  <c r="X43" i="8"/>
  <c r="Y43" i="8" s="1"/>
  <c r="X42" i="8"/>
  <c r="Y42" i="8" s="1"/>
  <c r="X41" i="8"/>
  <c r="Y41" i="8" s="1"/>
  <c r="X40" i="8"/>
  <c r="Y39" i="8"/>
  <c r="X39" i="8"/>
  <c r="X38" i="8"/>
  <c r="X37" i="8"/>
  <c r="Y36" i="8"/>
  <c r="X36" i="8"/>
  <c r="X35" i="8"/>
  <c r="X34" i="8"/>
  <c r="X33" i="8"/>
  <c r="Y33" i="8" s="1"/>
  <c r="X32" i="8"/>
  <c r="Y32" i="8" s="1"/>
  <c r="X31" i="8"/>
  <c r="Y31" i="8" s="1"/>
  <c r="X30" i="8"/>
  <c r="Y30" i="8" s="1"/>
  <c r="Y29" i="8"/>
  <c r="X29" i="8"/>
  <c r="X28" i="8"/>
  <c r="Y27" i="8"/>
  <c r="X27" i="8"/>
  <c r="X26" i="8"/>
  <c r="X25" i="8"/>
  <c r="X24" i="8"/>
  <c r="X23" i="8"/>
  <c r="Y23" i="8" s="1"/>
  <c r="Y24" i="8" s="1"/>
  <c r="Y22" i="8"/>
  <c r="X22" i="8"/>
  <c r="X21" i="8"/>
  <c r="X20" i="8"/>
  <c r="X19" i="8"/>
  <c r="Y19" i="8" s="1"/>
  <c r="X18" i="8"/>
  <c r="Y18" i="8" s="1"/>
  <c r="X17" i="8"/>
  <c r="X16" i="8"/>
  <c r="X15" i="8"/>
  <c r="Y15" i="8" s="1"/>
  <c r="X14" i="8"/>
  <c r="Y14" i="8" s="1"/>
  <c r="X13" i="8"/>
  <c r="X12" i="8"/>
  <c r="X11" i="8"/>
  <c r="Y11" i="8" s="1"/>
  <c r="X10" i="8"/>
  <c r="Y10" i="8" s="1"/>
  <c r="X9" i="8"/>
  <c r="Y8" i="8"/>
  <c r="X8" i="8"/>
  <c r="X7" i="8"/>
  <c r="X6" i="8"/>
  <c r="Y5" i="8"/>
  <c r="X5" i="8"/>
  <c r="X4" i="8"/>
  <c r="U51" i="8"/>
  <c r="U50" i="8"/>
  <c r="V50" i="8" s="1"/>
  <c r="U49" i="8"/>
  <c r="V49" i="8" s="1"/>
  <c r="U48" i="8"/>
  <c r="V48" i="8" s="1"/>
  <c r="U47" i="8"/>
  <c r="U46" i="8"/>
  <c r="V46" i="8" s="1"/>
  <c r="U45" i="8"/>
  <c r="V45" i="8" s="1"/>
  <c r="U44" i="8"/>
  <c r="V44" i="8" s="1"/>
  <c r="U43" i="8"/>
  <c r="V43" i="8" s="1"/>
  <c r="U42" i="8"/>
  <c r="V42" i="8" s="1"/>
  <c r="U41" i="8"/>
  <c r="V41" i="8" s="1"/>
  <c r="U40" i="8"/>
  <c r="V39" i="8"/>
  <c r="U39" i="8"/>
  <c r="U38" i="8"/>
  <c r="U37" i="8"/>
  <c r="V36" i="8"/>
  <c r="U36" i="8"/>
  <c r="U35" i="8"/>
  <c r="U34" i="8"/>
  <c r="U33" i="8"/>
  <c r="V33" i="8" s="1"/>
  <c r="U32" i="8"/>
  <c r="V32" i="8" s="1"/>
  <c r="U31" i="8"/>
  <c r="V31" i="8" s="1"/>
  <c r="U30" i="8"/>
  <c r="V30" i="8" s="1"/>
  <c r="V29" i="8"/>
  <c r="U29" i="8"/>
  <c r="U28" i="8"/>
  <c r="V27" i="8"/>
  <c r="U27" i="8"/>
  <c r="U26" i="8"/>
  <c r="U25" i="8"/>
  <c r="U24" i="8"/>
  <c r="U23" i="8"/>
  <c r="V23" i="8" s="1"/>
  <c r="V24" i="8" s="1"/>
  <c r="V22" i="8"/>
  <c r="U22" i="8"/>
  <c r="U21" i="8"/>
  <c r="U20" i="8"/>
  <c r="U19" i="8"/>
  <c r="V19" i="8" s="1"/>
  <c r="U18" i="8"/>
  <c r="V18" i="8" s="1"/>
  <c r="U17" i="8"/>
  <c r="U16" i="8"/>
  <c r="U15" i="8"/>
  <c r="V15" i="8" s="1"/>
  <c r="U14" i="8"/>
  <c r="V14" i="8" s="1"/>
  <c r="U13" i="8"/>
  <c r="U12" i="8"/>
  <c r="U11" i="8"/>
  <c r="V11" i="8" s="1"/>
  <c r="U10" i="8"/>
  <c r="V10" i="8" s="1"/>
  <c r="U9" i="8"/>
  <c r="V8" i="8"/>
  <c r="U8" i="8"/>
  <c r="U7" i="8"/>
  <c r="U6" i="8"/>
  <c r="V5" i="8"/>
  <c r="U5" i="8"/>
  <c r="U4" i="8"/>
  <c r="R51" i="8"/>
  <c r="R50" i="8"/>
  <c r="S50" i="8" s="1"/>
  <c r="R49" i="8"/>
  <c r="S49" i="8" s="1"/>
  <c r="R48" i="8"/>
  <c r="S48" i="8" s="1"/>
  <c r="R47" i="8"/>
  <c r="R46" i="8"/>
  <c r="S46" i="8" s="1"/>
  <c r="R45" i="8"/>
  <c r="S45" i="8" s="1"/>
  <c r="R44" i="8"/>
  <c r="S44" i="8" s="1"/>
  <c r="R43" i="8"/>
  <c r="S43" i="8" s="1"/>
  <c r="R42" i="8"/>
  <c r="S42" i="8" s="1"/>
  <c r="R41" i="8"/>
  <c r="S41" i="8" s="1"/>
  <c r="R40" i="8"/>
  <c r="S39" i="8"/>
  <c r="R39" i="8"/>
  <c r="R38" i="8"/>
  <c r="R37" i="8"/>
  <c r="S36" i="8"/>
  <c r="R36" i="8"/>
  <c r="R35" i="8"/>
  <c r="R34" i="8"/>
  <c r="R33" i="8"/>
  <c r="S33" i="8" s="1"/>
  <c r="R32" i="8"/>
  <c r="S32" i="8" s="1"/>
  <c r="R31" i="8"/>
  <c r="S31" i="8" s="1"/>
  <c r="R30" i="8"/>
  <c r="S30" i="8" s="1"/>
  <c r="S29" i="8"/>
  <c r="R29" i="8"/>
  <c r="R28" i="8"/>
  <c r="S27" i="8"/>
  <c r="R27" i="8"/>
  <c r="R26" i="8"/>
  <c r="R25" i="8"/>
  <c r="R24" i="8"/>
  <c r="R23" i="8"/>
  <c r="S23" i="8" s="1"/>
  <c r="S24" i="8" s="1"/>
  <c r="S22" i="8"/>
  <c r="R22" i="8"/>
  <c r="R21" i="8"/>
  <c r="R20" i="8"/>
  <c r="R19" i="8"/>
  <c r="S19" i="8" s="1"/>
  <c r="R18" i="8"/>
  <c r="S18" i="8" s="1"/>
  <c r="R17" i="8"/>
  <c r="R16" i="8"/>
  <c r="R15" i="8"/>
  <c r="S15" i="8" s="1"/>
  <c r="R14" i="8"/>
  <c r="S14" i="8" s="1"/>
  <c r="R13" i="8"/>
  <c r="R12" i="8"/>
  <c r="R11" i="8"/>
  <c r="S11" i="8" s="1"/>
  <c r="R10" i="8"/>
  <c r="S10" i="8" s="1"/>
  <c r="R9" i="8"/>
  <c r="S8" i="8"/>
  <c r="R8" i="8"/>
  <c r="R7" i="8"/>
  <c r="R6" i="8"/>
  <c r="S5" i="8"/>
  <c r="R5" i="8"/>
  <c r="R4" i="8"/>
  <c r="O51" i="8"/>
  <c r="O50" i="8"/>
  <c r="P50" i="8" s="1"/>
  <c r="O49" i="8"/>
  <c r="P49" i="8" s="1"/>
  <c r="O48" i="8"/>
  <c r="P48" i="8" s="1"/>
  <c r="O47" i="8"/>
  <c r="O46" i="8"/>
  <c r="P46" i="8" s="1"/>
  <c r="O45" i="8"/>
  <c r="P45" i="8" s="1"/>
  <c r="O44" i="8"/>
  <c r="P44" i="8" s="1"/>
  <c r="O43" i="8"/>
  <c r="P43" i="8" s="1"/>
  <c r="O42" i="8"/>
  <c r="P42" i="8" s="1"/>
  <c r="O41" i="8"/>
  <c r="P41" i="8" s="1"/>
  <c r="O40" i="8"/>
  <c r="P39" i="8"/>
  <c r="O39" i="8"/>
  <c r="O38" i="8"/>
  <c r="O37" i="8"/>
  <c r="P36" i="8"/>
  <c r="O36" i="8"/>
  <c r="O35" i="8"/>
  <c r="O34" i="8"/>
  <c r="O33" i="8"/>
  <c r="P33" i="8" s="1"/>
  <c r="O32" i="8"/>
  <c r="P32" i="8" s="1"/>
  <c r="O31" i="8"/>
  <c r="P31" i="8" s="1"/>
  <c r="O30" i="8"/>
  <c r="P30" i="8" s="1"/>
  <c r="P29" i="8"/>
  <c r="O29" i="8"/>
  <c r="O28" i="8"/>
  <c r="P27" i="8"/>
  <c r="O27" i="8"/>
  <c r="O26" i="8"/>
  <c r="O25" i="8"/>
  <c r="O24" i="8"/>
  <c r="O23" i="8"/>
  <c r="P23" i="8" s="1"/>
  <c r="P24" i="8" s="1"/>
  <c r="P22" i="8"/>
  <c r="O22" i="8"/>
  <c r="O21" i="8"/>
  <c r="O20" i="8"/>
  <c r="O19" i="8"/>
  <c r="P19" i="8" s="1"/>
  <c r="O18" i="8"/>
  <c r="P18" i="8" s="1"/>
  <c r="O17" i="8"/>
  <c r="O16" i="8"/>
  <c r="O15" i="8"/>
  <c r="P15" i="8" s="1"/>
  <c r="O14" i="8"/>
  <c r="P14" i="8" s="1"/>
  <c r="O13" i="8"/>
  <c r="O12" i="8"/>
  <c r="O11" i="8"/>
  <c r="P11" i="8" s="1"/>
  <c r="O10" i="8"/>
  <c r="P10" i="8" s="1"/>
  <c r="O9" i="8"/>
  <c r="P8" i="8"/>
  <c r="O8" i="8"/>
  <c r="O7" i="8"/>
  <c r="O6" i="8"/>
  <c r="P5" i="8"/>
  <c r="O5" i="8"/>
  <c r="O4" i="8"/>
  <c r="L10" i="8"/>
  <c r="M10" i="8" s="1"/>
  <c r="L30" i="8"/>
  <c r="M30" i="8" s="1"/>
  <c r="L23" i="8"/>
  <c r="L41" i="8"/>
  <c r="M41" i="8" s="1"/>
  <c r="L42" i="8"/>
  <c r="M42" i="8" s="1"/>
  <c r="L4" i="8"/>
  <c r="K1" i="8"/>
  <c r="L51" i="8"/>
  <c r="L50" i="8"/>
  <c r="M50" i="8" s="1"/>
  <c r="L49" i="8"/>
  <c r="M49" i="8" s="1"/>
  <c r="L48" i="8"/>
  <c r="M48" i="8" s="1"/>
  <c r="L47" i="8"/>
  <c r="L46" i="8"/>
  <c r="M46" i="8" s="1"/>
  <c r="L45" i="8"/>
  <c r="M45" i="8" s="1"/>
  <c r="L44" i="8"/>
  <c r="M44" i="8" s="1"/>
  <c r="L43" i="8"/>
  <c r="M43" i="8" s="1"/>
  <c r="L40" i="8"/>
  <c r="M39" i="8"/>
  <c r="L39" i="8"/>
  <c r="L38" i="8"/>
  <c r="L37" i="8"/>
  <c r="M36" i="8"/>
  <c r="L36" i="8"/>
  <c r="L35" i="8"/>
  <c r="L34" i="8"/>
  <c r="L33" i="8"/>
  <c r="M33" i="8" s="1"/>
  <c r="L32" i="8"/>
  <c r="M32" i="8" s="1"/>
  <c r="L31" i="8"/>
  <c r="M31" i="8" s="1"/>
  <c r="M29" i="8"/>
  <c r="L29" i="8"/>
  <c r="L28" i="8"/>
  <c r="M27" i="8"/>
  <c r="L27" i="8"/>
  <c r="L26" i="8"/>
  <c r="L25" i="8"/>
  <c r="L24" i="8"/>
  <c r="M23" i="8"/>
  <c r="M24" i="8" s="1"/>
  <c r="M22" i="8"/>
  <c r="L22" i="8"/>
  <c r="L21" i="8"/>
  <c r="L20" i="8"/>
  <c r="L19" i="8"/>
  <c r="M19" i="8" s="1"/>
  <c r="L18" i="8"/>
  <c r="M18" i="8" s="1"/>
  <c r="L17" i="8"/>
  <c r="L16" i="8"/>
  <c r="L15" i="8"/>
  <c r="M15" i="8" s="1"/>
  <c r="L14" i="8"/>
  <c r="M14" i="8" s="1"/>
  <c r="L13" i="8"/>
  <c r="L12" i="8"/>
  <c r="L11" i="8"/>
  <c r="M11" i="8" s="1"/>
  <c r="L9" i="8"/>
  <c r="M8" i="8"/>
  <c r="L8" i="8"/>
  <c r="L7" i="8"/>
  <c r="L6" i="8"/>
  <c r="M5" i="8"/>
  <c r="L5" i="8"/>
  <c r="I14" i="8"/>
  <c r="I51" i="8"/>
  <c r="I50" i="8"/>
  <c r="I49" i="8"/>
  <c r="I48" i="8"/>
  <c r="I47" i="8"/>
  <c r="I46" i="8"/>
  <c r="I45" i="8"/>
  <c r="I44" i="8"/>
  <c r="I43" i="8"/>
  <c r="I42" i="8"/>
  <c r="I41" i="8"/>
  <c r="I40" i="8"/>
  <c r="I39" i="8"/>
  <c r="I38" i="8"/>
  <c r="I37" i="8"/>
  <c r="I36" i="8"/>
  <c r="I35" i="8"/>
  <c r="I34" i="8"/>
  <c r="I33" i="8"/>
  <c r="I32" i="8"/>
  <c r="I31" i="8"/>
  <c r="I30" i="8"/>
  <c r="I29" i="8"/>
  <c r="I28" i="8"/>
  <c r="I27" i="8"/>
  <c r="I26" i="8"/>
  <c r="I25" i="8"/>
  <c r="I24" i="8"/>
  <c r="I23" i="8"/>
  <c r="I22" i="8"/>
  <c r="I21" i="8"/>
  <c r="I20" i="8"/>
  <c r="I19" i="8"/>
  <c r="I18" i="8"/>
  <c r="I17" i="8"/>
  <c r="I16" i="8"/>
  <c r="I15" i="8"/>
  <c r="I13" i="8"/>
  <c r="I12" i="8"/>
  <c r="I11" i="8"/>
  <c r="I10" i="8"/>
  <c r="I9" i="8"/>
  <c r="I8" i="8"/>
  <c r="I7" i="8"/>
  <c r="I6" i="8"/>
  <c r="I4" i="8"/>
  <c r="N1" i="8" l="1"/>
  <c r="M3" i="8"/>
  <c r="S20" i="8"/>
  <c r="Y20" i="8"/>
  <c r="P16" i="8"/>
  <c r="V12" i="8"/>
  <c r="Y12" i="8"/>
  <c r="Y51" i="8"/>
  <c r="S12" i="8"/>
  <c r="S16" i="8"/>
  <c r="S34" i="8"/>
  <c r="S51" i="8"/>
  <c r="V16" i="8"/>
  <c r="V20" i="8"/>
  <c r="V34" i="8"/>
  <c r="V51" i="8"/>
  <c r="Y16" i="8"/>
  <c r="Y34" i="8"/>
  <c r="P47" i="8"/>
  <c r="Y47" i="8"/>
  <c r="V47" i="8"/>
  <c r="S47" i="8"/>
  <c r="P12" i="8"/>
  <c r="P20" i="8"/>
  <c r="P34" i="8"/>
  <c r="P51" i="8"/>
  <c r="M20" i="8"/>
  <c r="M12" i="8"/>
  <c r="M51" i="8"/>
  <c r="M34" i="8"/>
  <c r="M16" i="8"/>
  <c r="M47" i="8"/>
  <c r="J22" i="8"/>
  <c r="J29" i="8"/>
  <c r="J36" i="8"/>
  <c r="J39" i="8"/>
  <c r="J27" i="8"/>
  <c r="J8" i="8"/>
  <c r="J48" i="8"/>
  <c r="J42" i="8"/>
  <c r="J41" i="8"/>
  <c r="J33" i="8"/>
  <c r="J32" i="8"/>
  <c r="J23" i="8"/>
  <c r="J24" i="8" s="1"/>
  <c r="J19" i="8"/>
  <c r="J18" i="8"/>
  <c r="J15" i="8"/>
  <c r="J14" i="8"/>
  <c r="J11" i="8"/>
  <c r="J10" i="8"/>
  <c r="J30" i="8"/>
  <c r="J31" i="8"/>
  <c r="Q1" i="8" l="1"/>
  <c r="P3" i="8"/>
  <c r="J34" i="8"/>
  <c r="J20" i="8"/>
  <c r="J16" i="8"/>
  <c r="J12" i="8"/>
  <c r="J43" i="8"/>
  <c r="J50" i="8"/>
  <c r="T1" i="8" l="1"/>
  <c r="S3" i="8"/>
  <c r="J49" i="8"/>
  <c r="J44" i="8"/>
  <c r="J45" i="8"/>
  <c r="J46" i="8"/>
  <c r="W1" i="8" l="1"/>
  <c r="Y3" i="8" s="1"/>
  <c r="V3" i="8"/>
  <c r="J51" i="8"/>
  <c r="J47" i="8"/>
</calcChain>
</file>

<file path=xl/sharedStrings.xml><?xml version="1.0" encoding="utf-8"?>
<sst xmlns="http://schemas.openxmlformats.org/spreadsheetml/2006/main" count="137" uniqueCount="38">
  <si>
    <t>040</t>
  </si>
  <si>
    <t>003</t>
  </si>
  <si>
    <t>004</t>
  </si>
  <si>
    <t>007</t>
  </si>
  <si>
    <t>012</t>
  </si>
  <si>
    <t>016</t>
  </si>
  <si>
    <t>020</t>
  </si>
  <si>
    <t>026</t>
  </si>
  <si>
    <t>032</t>
  </si>
  <si>
    <t>Banque</t>
  </si>
  <si>
    <t>BNP</t>
  </si>
  <si>
    <t>Société</t>
  </si>
  <si>
    <t>SAR</t>
  </si>
  <si>
    <t>USD</t>
  </si>
  <si>
    <t>RUB</t>
  </si>
  <si>
    <t>MOP</t>
  </si>
  <si>
    <t>HKD</t>
  </si>
  <si>
    <t>CAD</t>
  </si>
  <si>
    <t>BRL</t>
  </si>
  <si>
    <t>QAR</t>
  </si>
  <si>
    <t>N° Sté</t>
  </si>
  <si>
    <t>Taux</t>
  </si>
  <si>
    <t>Devise</t>
  </si>
  <si>
    <t>En k</t>
  </si>
  <si>
    <t>Pays</t>
  </si>
  <si>
    <t>Position bancaire
K €</t>
  </si>
  <si>
    <t>Code succursale</t>
  </si>
  <si>
    <t>G03</t>
  </si>
  <si>
    <t>S03</t>
  </si>
  <si>
    <t>Q03</t>
  </si>
  <si>
    <t>063</t>
  </si>
  <si>
    <t>R04</t>
  </si>
  <si>
    <t>Nature compte</t>
  </si>
  <si>
    <t>050</t>
  </si>
  <si>
    <t>058</t>
  </si>
  <si>
    <t>EUR</t>
  </si>
  <si>
    <t>Position bancaire
 K dev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</si>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</sst>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5" formatCode="_-* #,##0.00\ _F_-;\-* #,##0.00\ _F_-;_-* &quot;-&quot;??\ _F_-;_-@_-"/>
    <numFmt numFmtId="169" formatCode="_-* #,##0.00\ &quot;F&quot;_-;\-* #,##0.00\ &quot;F&quot;_-;_-* &quot;-&quot;??\ &quot;F&quot;_-;_-@_-"/>
    <numFmt numFmtId="173" formatCode="_-* #,##0.00\ [$€]_-;\-* #,##0.00\ [$€]_-;_-* &quot;-&quot;??\ [$€]_-;_-@_-"/>
    <numFmt numFmtId="182" formatCode="_(* #,##0.00_);_(* \(#,##0.00\);_(* &quot;-&quot;??_);_(@_)"/>
    <numFmt numFmtId="183" formatCode="#,##0.00;[Red]#,##0.00"/>
    <numFmt numFmtId="184" formatCode="#,##0,"/>
    <numFmt numFmtId="185" formatCode="_-* #,##0.0000\ _€_-;\-* #,##0.0000\ _€_-;_-* &quot;-&quot;??\ _€_-;_-@_-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u/>
      <sz val="10"/>
      <color indexed="12"/>
      <name val="Arial"/>
      <family val="2"/>
    </font>
    <font>
      <sz val="1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3">
    <xf numFmtId="0" fontId="0" fillId="0" borderId="0"/>
    <xf numFmtId="43" fontId="3" fillId="0" borderId="0" applyFont="0" applyFill="0" applyBorder="0" applyAlignment="0" applyProtection="0"/>
    <xf numFmtId="0" fontId="4" fillId="0" borderId="0"/>
    <xf numFmtId="165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169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" fillId="0" borderId="0"/>
    <xf numFmtId="17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182" fontId="1" fillId="0" borderId="0" applyFont="0" applyFill="0" applyBorder="0" applyAlignment="0" applyProtection="0"/>
  </cellStyleXfs>
  <cellXfs count="76">
    <xf numFmtId="0" fontId="0" fillId="0" borderId="0" xfId="0"/>
    <xf numFmtId="0" fontId="1" fillId="0" borderId="0" xfId="7"/>
    <xf numFmtId="0" fontId="1" fillId="0" borderId="0" xfId="7" applyAlignment="1">
      <alignment horizontal="center"/>
    </xf>
    <xf numFmtId="49" fontId="1" fillId="0" borderId="0" xfId="7" applyNumberFormat="1"/>
    <xf numFmtId="184" fontId="1" fillId="0" borderId="0" xfId="7" applyNumberFormat="1"/>
    <xf numFmtId="49" fontId="1" fillId="0" borderId="0" xfId="7" applyNumberFormat="1" applyFill="1"/>
    <xf numFmtId="43" fontId="1" fillId="0" borderId="0" xfId="1" applyFont="1" applyAlignment="1">
      <alignment horizontal="center"/>
    </xf>
    <xf numFmtId="184" fontId="1" fillId="0" borderId="0" xfId="7" applyNumberFormat="1" applyAlignment="1">
      <alignment horizontal="center"/>
    </xf>
    <xf numFmtId="2" fontId="2" fillId="3" borderId="0" xfId="7" applyNumberFormat="1" applyFont="1" applyFill="1" applyBorder="1" applyAlignment="1">
      <alignment horizontal="center" vertical="center"/>
    </xf>
    <xf numFmtId="2" fontId="1" fillId="0" borderId="0" xfId="7" applyNumberFormat="1" applyBorder="1" applyAlignment="1">
      <alignment horizontal="center"/>
    </xf>
    <xf numFmtId="184" fontId="1" fillId="0" borderId="5" xfId="7" applyNumberFormat="1" applyBorder="1" applyAlignment="1">
      <alignment horizontal="center"/>
    </xf>
    <xf numFmtId="49" fontId="1" fillId="0" borderId="0" xfId="7" applyNumberFormat="1" applyAlignment="1">
      <alignment horizontal="left"/>
    </xf>
    <xf numFmtId="184" fontId="1" fillId="0" borderId="0" xfId="7" applyNumberFormat="1" applyAlignment="1">
      <alignment horizontal="left"/>
    </xf>
    <xf numFmtId="2" fontId="1" fillId="0" borderId="0" xfId="7" applyNumberFormat="1" applyBorder="1" applyAlignment="1">
      <alignment horizontal="left"/>
    </xf>
    <xf numFmtId="0" fontId="1" fillId="0" borderId="0" xfId="7" applyAlignment="1">
      <alignment horizontal="left"/>
    </xf>
    <xf numFmtId="0" fontId="1" fillId="0" borderId="0" xfId="7" applyBorder="1" applyAlignment="1">
      <alignment horizontal="left"/>
    </xf>
    <xf numFmtId="182" fontId="8" fillId="0" borderId="0" xfId="12" applyFont="1" applyBorder="1" applyAlignment="1">
      <alignment horizontal="left"/>
    </xf>
    <xf numFmtId="183" fontId="8" fillId="0" borderId="0" xfId="7" applyNumberFormat="1" applyFont="1" applyBorder="1" applyAlignment="1">
      <alignment horizontal="left"/>
    </xf>
    <xf numFmtId="184" fontId="1" fillId="0" borderId="4" xfId="7" applyNumberFormat="1" applyBorder="1" applyAlignment="1">
      <alignment horizontal="center"/>
    </xf>
    <xf numFmtId="184" fontId="1" fillId="0" borderId="4" xfId="7" applyNumberFormat="1" applyBorder="1" applyAlignment="1">
      <alignment horizontal="center" vertical="center"/>
    </xf>
    <xf numFmtId="2" fontId="1" fillId="0" borderId="0" xfId="7" applyNumberFormat="1" applyBorder="1" applyAlignment="1">
      <alignment horizontal="center" vertical="center"/>
    </xf>
    <xf numFmtId="184" fontId="1" fillId="0" borderId="5" xfId="7" applyNumberFormat="1" applyBorder="1" applyAlignment="1">
      <alignment horizontal="center" vertical="center"/>
    </xf>
    <xf numFmtId="184" fontId="7" fillId="0" borderId="0" xfId="11" applyNumberFormat="1" applyAlignment="1" applyProtection="1">
      <alignment horizontal="left"/>
    </xf>
    <xf numFmtId="17" fontId="1" fillId="0" borderId="0" xfId="7" applyNumberFormat="1" applyAlignment="1">
      <alignment horizontal="left"/>
    </xf>
    <xf numFmtId="49" fontId="1" fillId="3" borderId="0" xfId="7" applyNumberFormat="1" applyFill="1"/>
    <xf numFmtId="49" fontId="5" fillId="3" borderId="0" xfId="7" applyNumberFormat="1" applyFont="1" applyFill="1"/>
    <xf numFmtId="184" fontId="1" fillId="0" borderId="0" xfId="7" applyNumberFormat="1" applyBorder="1" applyAlignment="1">
      <alignment horizontal="center"/>
    </xf>
    <xf numFmtId="184" fontId="1" fillId="0" borderId="0" xfId="7" applyNumberFormat="1" applyBorder="1" applyAlignment="1">
      <alignment horizontal="center" vertical="center"/>
    </xf>
    <xf numFmtId="49" fontId="6" fillId="0" borderId="0" xfId="7" applyNumberFormat="1" applyFont="1" applyFill="1"/>
    <xf numFmtId="184" fontId="6" fillId="0" borderId="0" xfId="7" applyNumberFormat="1" applyFont="1" applyFill="1" applyAlignment="1">
      <alignment horizontal="left"/>
    </xf>
    <xf numFmtId="43" fontId="6" fillId="0" borderId="0" xfId="1" applyFont="1" applyFill="1" applyAlignment="1">
      <alignment horizontal="center"/>
    </xf>
    <xf numFmtId="184" fontId="6" fillId="0" borderId="0" xfId="7" applyNumberFormat="1" applyFont="1" applyFill="1"/>
    <xf numFmtId="184" fontId="1" fillId="0" borderId="0" xfId="7" applyNumberFormat="1" applyFill="1" applyAlignment="1">
      <alignment horizontal="left"/>
    </xf>
    <xf numFmtId="184" fontId="1" fillId="0" borderId="0" xfId="7" applyNumberFormat="1" applyFill="1" applyAlignment="1">
      <alignment horizontal="center"/>
    </xf>
    <xf numFmtId="184" fontId="6" fillId="3" borderId="0" xfId="7" applyNumberFormat="1" applyFont="1" applyFill="1" applyBorder="1" applyAlignment="1">
      <alignment horizontal="center"/>
    </xf>
    <xf numFmtId="2" fontId="6" fillId="3" borderId="0" xfId="7" applyNumberFormat="1" applyFont="1" applyFill="1" applyBorder="1" applyAlignment="1">
      <alignment horizontal="center"/>
    </xf>
    <xf numFmtId="184" fontId="6" fillId="3" borderId="5" xfId="7" applyNumberFormat="1" applyFont="1" applyFill="1" applyBorder="1" applyAlignment="1">
      <alignment horizontal="center"/>
    </xf>
    <xf numFmtId="184" fontId="6" fillId="3" borderId="4" xfId="7" applyNumberFormat="1" applyFont="1" applyFill="1" applyBorder="1" applyAlignment="1">
      <alignment horizontal="center"/>
    </xf>
    <xf numFmtId="184" fontId="6" fillId="0" borderId="0" xfId="7" applyNumberFormat="1" applyFont="1" applyFill="1" applyAlignment="1">
      <alignment horizontal="center"/>
    </xf>
    <xf numFmtId="184" fontId="6" fillId="3" borderId="0" xfId="7" applyNumberFormat="1" applyFont="1" applyFill="1" applyBorder="1" applyAlignment="1">
      <alignment horizontal="center" vertical="center"/>
    </xf>
    <xf numFmtId="2" fontId="6" fillId="3" borderId="0" xfId="7" applyNumberFormat="1" applyFont="1" applyFill="1" applyBorder="1" applyAlignment="1">
      <alignment horizontal="center" vertical="center"/>
    </xf>
    <xf numFmtId="184" fontId="6" fillId="3" borderId="5" xfId="7" applyNumberFormat="1" applyFont="1" applyFill="1" applyBorder="1" applyAlignment="1">
      <alignment horizontal="center" vertical="center"/>
    </xf>
    <xf numFmtId="184" fontId="6" fillId="3" borderId="4" xfId="7" applyNumberFormat="1" applyFont="1" applyFill="1" applyBorder="1" applyAlignment="1">
      <alignment horizontal="center" vertical="center"/>
    </xf>
    <xf numFmtId="184" fontId="2" fillId="3" borderId="0" xfId="7" applyNumberFormat="1" applyFont="1" applyFill="1" applyBorder="1" applyAlignment="1">
      <alignment horizontal="center" vertical="center"/>
    </xf>
    <xf numFmtId="184" fontId="2" fillId="3" borderId="5" xfId="7" applyNumberFormat="1" applyFont="1" applyFill="1" applyBorder="1" applyAlignment="1">
      <alignment horizontal="center" vertical="center"/>
    </xf>
    <xf numFmtId="184" fontId="2" fillId="3" borderId="4" xfId="7" applyNumberFormat="1" applyFont="1" applyFill="1" applyBorder="1" applyAlignment="1">
      <alignment horizontal="center" vertical="center"/>
    </xf>
    <xf numFmtId="49" fontId="2" fillId="4" borderId="6" xfId="7" applyNumberFormat="1" applyFont="1" applyFill="1" applyBorder="1" applyAlignment="1">
      <alignment horizontal="center" vertical="center"/>
    </xf>
    <xf numFmtId="49" fontId="2" fillId="4" borderId="0" xfId="7" applyNumberFormat="1" applyFont="1" applyFill="1" applyBorder="1" applyAlignment="1">
      <alignment horizontal="center" vertical="center"/>
    </xf>
    <xf numFmtId="0" fontId="2" fillId="4" borderId="0" xfId="7" applyFont="1" applyFill="1" applyBorder="1" applyAlignment="1">
      <alignment vertical="center"/>
    </xf>
    <xf numFmtId="0" fontId="2" fillId="4" borderId="0" xfId="7" applyFont="1" applyFill="1" applyBorder="1" applyAlignment="1">
      <alignment horizontal="center" vertical="center"/>
    </xf>
    <xf numFmtId="49" fontId="2" fillId="4" borderId="2" xfId="7" applyNumberFormat="1" applyFont="1" applyFill="1" applyBorder="1" applyAlignment="1">
      <alignment horizontal="center" vertical="center"/>
    </xf>
    <xf numFmtId="49" fontId="2" fillId="4" borderId="2" xfId="7" applyNumberFormat="1" applyFont="1" applyFill="1" applyBorder="1" applyAlignment="1">
      <alignment horizontal="center" vertical="center" wrapText="1"/>
    </xf>
    <xf numFmtId="0" fontId="2" fillId="4" borderId="2" xfId="7" applyFont="1" applyFill="1" applyBorder="1" applyAlignment="1">
      <alignment horizontal="center" vertical="center"/>
    </xf>
    <xf numFmtId="0" fontId="2" fillId="4" borderId="0" xfId="7" applyFont="1" applyFill="1" applyBorder="1" applyAlignment="1">
      <alignment horizontal="center" vertical="center"/>
    </xf>
    <xf numFmtId="0" fontId="2" fillId="4" borderId="0" xfId="7" applyFont="1" applyFill="1" applyBorder="1" applyAlignment="1">
      <alignment horizontal="left" vertical="center"/>
    </xf>
    <xf numFmtId="0" fontId="2" fillId="4" borderId="2" xfId="7" applyFont="1" applyFill="1" applyBorder="1" applyAlignment="1">
      <alignment horizontal="center" vertical="center" wrapText="1"/>
    </xf>
    <xf numFmtId="2" fontId="2" fillId="4" borderId="2" xfId="7" applyNumberFormat="1" applyFont="1" applyFill="1" applyBorder="1" applyAlignment="1">
      <alignment horizontal="center" vertical="center"/>
    </xf>
    <xf numFmtId="0" fontId="2" fillId="4" borderId="3" xfId="7" applyFont="1" applyFill="1" applyBorder="1" applyAlignment="1">
      <alignment horizontal="center" vertical="center" wrapText="1"/>
    </xf>
    <xf numFmtId="0" fontId="2" fillId="4" borderId="1" xfId="7" applyFont="1" applyFill="1" applyBorder="1" applyAlignment="1">
      <alignment horizontal="center" vertical="center" wrapText="1"/>
    </xf>
    <xf numFmtId="185" fontId="1" fillId="0" borderId="0" xfId="1" applyNumberFormat="1" applyFont="1" applyBorder="1" applyAlignment="1">
      <alignment horizontal="left"/>
    </xf>
    <xf numFmtId="0" fontId="2" fillId="4" borderId="0" xfId="7" applyFont="1" applyFill="1" applyBorder="1" applyAlignment="1">
      <alignment horizontal="center" vertical="center"/>
    </xf>
    <xf numFmtId="49" fontId="2" fillId="4" borderId="0" xfId="7" applyNumberFormat="1" applyFont="1" applyFill="1" applyBorder="1" applyAlignment="1">
      <alignment horizontal="center" vertical="center" wrapText="1"/>
    </xf>
    <xf numFmtId="0" fontId="2" fillId="4" borderId="0" xfId="7" applyFont="1" applyFill="1" applyBorder="1" applyAlignment="1">
      <alignment horizontal="center" vertical="center" wrapText="1"/>
    </xf>
    <xf numFmtId="2" fontId="2" fillId="4" borderId="0" xfId="7" applyNumberFormat="1" applyFont="1" applyFill="1" applyBorder="1" applyAlignment="1">
      <alignment horizontal="center" vertical="center"/>
    </xf>
    <xf numFmtId="0" fontId="2" fillId="4" borderId="5" xfId="7" applyFont="1" applyFill="1" applyBorder="1" applyAlignment="1">
      <alignment horizontal="center" vertical="center" wrapText="1"/>
    </xf>
    <xf numFmtId="0" fontId="2" fillId="4" borderId="4" xfId="7" applyFont="1" applyFill="1" applyBorder="1" applyAlignment="1">
      <alignment horizontal="center" vertical="center" wrapText="1"/>
    </xf>
    <xf numFmtId="0" fontId="2" fillId="4" borderId="4" xfId="7" applyFont="1" applyFill="1" applyBorder="1" applyAlignment="1">
      <alignment horizontal="center" vertical="center"/>
    </xf>
    <xf numFmtId="0" fontId="2" fillId="4" borderId="0" xfId="7" applyFont="1" applyFill="1" applyBorder="1" applyAlignment="1">
      <alignment horizontal="center" vertical="center"/>
    </xf>
    <xf numFmtId="0" fontId="2" fillId="4" borderId="5" xfId="7" applyFont="1" applyFill="1" applyBorder="1" applyAlignment="1">
      <alignment horizontal="center" vertical="center"/>
    </xf>
    <xf numFmtId="0" fontId="2" fillId="2" borderId="4" xfId="7" applyFont="1" applyFill="1" applyBorder="1" applyAlignment="1">
      <alignment horizontal="center" vertical="center"/>
    </xf>
    <xf numFmtId="0" fontId="2" fillId="2" borderId="0" xfId="7" applyFont="1" applyFill="1" applyBorder="1" applyAlignment="1">
      <alignment horizontal="center" vertical="center"/>
    </xf>
    <xf numFmtId="0" fontId="2" fillId="2" borderId="5" xfId="7" applyFont="1" applyFill="1" applyBorder="1" applyAlignment="1">
      <alignment horizontal="center" vertical="center"/>
    </xf>
    <xf numFmtId="182" fontId="8" fillId="2" borderId="0" xfId="12" applyFont="1" applyFill="1" applyBorder="1" applyAlignment="1">
      <alignment horizontal="left"/>
    </xf>
    <xf numFmtId="2" fontId="1" fillId="2" borderId="0" xfId="7" applyNumberFormat="1" applyFill="1" applyBorder="1" applyAlignment="1">
      <alignment horizontal="left"/>
    </xf>
    <xf numFmtId="0" fontId="1" fillId="2" borderId="0" xfId="7" applyFill="1" applyBorder="1" applyAlignment="1">
      <alignment horizontal="left"/>
    </xf>
    <xf numFmtId="183" fontId="8" fillId="2" borderId="0" xfId="7" applyNumberFormat="1" applyFont="1" applyFill="1" applyBorder="1" applyAlignment="1">
      <alignment horizontal="left"/>
    </xf>
  </cellXfs>
  <cellStyles count="13">
    <cellStyle name="Euro" xfId="8"/>
    <cellStyle name="Lien hypertexte" xfId="11" builtinId="8"/>
    <cellStyle name="Milliers" xfId="1" builtinId="3"/>
    <cellStyle name="Milliers 2" xfId="3"/>
    <cellStyle name="Milliers 2 2" xfId="12"/>
    <cellStyle name="Milliers 3" xfId="6"/>
    <cellStyle name="Milliers 4" xfId="9"/>
    <cellStyle name="Monétaire 2" xfId="5"/>
    <cellStyle name="Normal" xfId="0" builtinId="0"/>
    <cellStyle name="Normal 2" xfId="2"/>
    <cellStyle name="Normal 3" xfId="7"/>
    <cellStyle name="Pourcentage 2" xfId="4"/>
    <cellStyle name="Pourcentage 3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AB64"/>
  <sheetViews>
    <sheetView tabSelected="1" zoomScale="85" zoomScaleNormal="85" workbookViewId="0">
      <pane xSplit="7" ySplit="2" topLeftCell="H21" activePane="bottomRight" state="frozen"/>
      <selection pane="topRight" activeCell="H1" sqref="H1"/>
      <selection pane="bottomLeft" activeCell="A3" sqref="A3"/>
      <selection pane="bottomRight" activeCell="T55" sqref="T55:V63"/>
    </sheetView>
  </sheetViews>
  <sheetFormatPr baseColWidth="10" defaultRowHeight="12.75" x14ac:dyDescent="0.2"/>
  <cols>
    <col min="1" max="1" width="8.85546875" style="3" customWidth="1"/>
    <col min="2" max="2" width="11.42578125" style="3" customWidth="1"/>
    <col min="3" max="3" width="24.85546875" style="14" customWidth="1"/>
    <col min="4" max="4" width="17.42578125" style="14" customWidth="1"/>
    <col min="5" max="5" width="18.140625" style="14" customWidth="1"/>
    <col min="6" max="6" width="19.7109375" style="14" customWidth="1"/>
    <col min="7" max="7" width="7.7109375" style="2" customWidth="1"/>
    <col min="8" max="8" width="9" style="15" bestFit="1" customWidth="1"/>
    <col min="9" max="9" width="9.85546875" style="15" bestFit="1" customWidth="1"/>
    <col min="10" max="11" width="9" style="15" bestFit="1" customWidth="1"/>
    <col min="12" max="12" width="10" style="13" bestFit="1" customWidth="1"/>
    <col min="13" max="13" width="9.85546875" style="15" bestFit="1" customWidth="1"/>
    <col min="14" max="14" width="9.140625" style="15" customWidth="1"/>
    <col min="15" max="15" width="5.5703125" style="13" bestFit="1" customWidth="1"/>
    <col min="16" max="16" width="9" style="15" bestFit="1" customWidth="1"/>
    <col min="17" max="17" width="9.140625" style="15" customWidth="1"/>
    <col min="18" max="18" width="5.5703125" style="13" bestFit="1" customWidth="1"/>
    <col min="19" max="19" width="9" style="15" bestFit="1" customWidth="1"/>
    <col min="20" max="20" width="9.140625" style="15" customWidth="1"/>
    <col min="21" max="21" width="5.5703125" style="13" bestFit="1" customWidth="1"/>
    <col min="22" max="22" width="9" style="15" bestFit="1" customWidth="1"/>
    <col min="23" max="23" width="9.140625" style="15" customWidth="1"/>
    <col min="24" max="24" width="5.5703125" style="13" bestFit="1" customWidth="1"/>
    <col min="25" max="25" width="9" style="15" bestFit="1" customWidth="1"/>
    <col min="26" max="28" width="11.42578125" style="14"/>
    <col min="29" max="261" width="11.42578125" style="1"/>
    <col min="262" max="262" width="22.28515625" style="1" bestFit="1" customWidth="1"/>
    <col min="263" max="263" width="36.28515625" style="1" bestFit="1" customWidth="1"/>
    <col min="264" max="264" width="22.5703125" style="1" customWidth="1"/>
    <col min="265" max="265" width="14.5703125" style="1" bestFit="1" customWidth="1"/>
    <col min="266" max="266" width="16.5703125" style="1" bestFit="1" customWidth="1"/>
    <col min="267" max="267" width="14.85546875" style="1" customWidth="1"/>
    <col min="268" max="268" width="19.7109375" style="1" bestFit="1" customWidth="1"/>
    <col min="269" max="269" width="7.85546875" style="1" bestFit="1" customWidth="1"/>
    <col min="270" max="272" width="11.42578125" style="1"/>
    <col min="273" max="274" width="11.7109375" style="1" bestFit="1" customWidth="1"/>
    <col min="275" max="277" width="11.42578125" style="1"/>
    <col min="278" max="278" width="17" style="1" customWidth="1"/>
    <col min="279" max="517" width="11.42578125" style="1"/>
    <col min="518" max="518" width="22.28515625" style="1" bestFit="1" customWidth="1"/>
    <col min="519" max="519" width="36.28515625" style="1" bestFit="1" customWidth="1"/>
    <col min="520" max="520" width="22.5703125" style="1" customWidth="1"/>
    <col min="521" max="521" width="14.5703125" style="1" bestFit="1" customWidth="1"/>
    <col min="522" max="522" width="16.5703125" style="1" bestFit="1" customWidth="1"/>
    <col min="523" max="523" width="14.85546875" style="1" customWidth="1"/>
    <col min="524" max="524" width="19.7109375" style="1" bestFit="1" customWidth="1"/>
    <col min="525" max="525" width="7.85546875" style="1" bestFit="1" customWidth="1"/>
    <col min="526" max="528" width="11.42578125" style="1"/>
    <col min="529" max="530" width="11.7109375" style="1" bestFit="1" customWidth="1"/>
    <col min="531" max="533" width="11.42578125" style="1"/>
    <col min="534" max="534" width="17" style="1" customWidth="1"/>
    <col min="535" max="773" width="11.42578125" style="1"/>
    <col min="774" max="774" width="22.28515625" style="1" bestFit="1" customWidth="1"/>
    <col min="775" max="775" width="36.28515625" style="1" bestFit="1" customWidth="1"/>
    <col min="776" max="776" width="22.5703125" style="1" customWidth="1"/>
    <col min="777" max="777" width="14.5703125" style="1" bestFit="1" customWidth="1"/>
    <col min="778" max="778" width="16.5703125" style="1" bestFit="1" customWidth="1"/>
    <col min="779" max="779" width="14.85546875" style="1" customWidth="1"/>
    <col min="780" max="780" width="19.7109375" style="1" bestFit="1" customWidth="1"/>
    <col min="781" max="781" width="7.85546875" style="1" bestFit="1" customWidth="1"/>
    <col min="782" max="784" width="11.42578125" style="1"/>
    <col min="785" max="786" width="11.7109375" style="1" bestFit="1" customWidth="1"/>
    <col min="787" max="789" width="11.42578125" style="1"/>
    <col min="790" max="790" width="17" style="1" customWidth="1"/>
    <col min="791" max="1029" width="11.42578125" style="1"/>
    <col min="1030" max="1030" width="22.28515625" style="1" bestFit="1" customWidth="1"/>
    <col min="1031" max="1031" width="36.28515625" style="1" bestFit="1" customWidth="1"/>
    <col min="1032" max="1032" width="22.5703125" style="1" customWidth="1"/>
    <col min="1033" max="1033" width="14.5703125" style="1" bestFit="1" customWidth="1"/>
    <col min="1034" max="1034" width="16.5703125" style="1" bestFit="1" customWidth="1"/>
    <col min="1035" max="1035" width="14.85546875" style="1" customWidth="1"/>
    <col min="1036" max="1036" width="19.7109375" style="1" bestFit="1" customWidth="1"/>
    <col min="1037" max="1037" width="7.85546875" style="1" bestFit="1" customWidth="1"/>
    <col min="1038" max="1040" width="11.42578125" style="1"/>
    <col min="1041" max="1042" width="11.7109375" style="1" bestFit="1" customWidth="1"/>
    <col min="1043" max="1045" width="11.42578125" style="1"/>
    <col min="1046" max="1046" width="17" style="1" customWidth="1"/>
    <col min="1047" max="1285" width="11.42578125" style="1"/>
    <col min="1286" max="1286" width="22.28515625" style="1" bestFit="1" customWidth="1"/>
    <col min="1287" max="1287" width="36.28515625" style="1" bestFit="1" customWidth="1"/>
    <col min="1288" max="1288" width="22.5703125" style="1" customWidth="1"/>
    <col min="1289" max="1289" width="14.5703125" style="1" bestFit="1" customWidth="1"/>
    <col min="1290" max="1290" width="16.5703125" style="1" bestFit="1" customWidth="1"/>
    <col min="1291" max="1291" width="14.85546875" style="1" customWidth="1"/>
    <col min="1292" max="1292" width="19.7109375" style="1" bestFit="1" customWidth="1"/>
    <col min="1293" max="1293" width="7.85546875" style="1" bestFit="1" customWidth="1"/>
    <col min="1294" max="1296" width="11.42578125" style="1"/>
    <col min="1297" max="1298" width="11.7109375" style="1" bestFit="1" customWidth="1"/>
    <col min="1299" max="1301" width="11.42578125" style="1"/>
    <col min="1302" max="1302" width="17" style="1" customWidth="1"/>
    <col min="1303" max="1541" width="11.42578125" style="1"/>
    <col min="1542" max="1542" width="22.28515625" style="1" bestFit="1" customWidth="1"/>
    <col min="1543" max="1543" width="36.28515625" style="1" bestFit="1" customWidth="1"/>
    <col min="1544" max="1544" width="22.5703125" style="1" customWidth="1"/>
    <col min="1545" max="1545" width="14.5703125" style="1" bestFit="1" customWidth="1"/>
    <col min="1546" max="1546" width="16.5703125" style="1" bestFit="1" customWidth="1"/>
    <col min="1547" max="1547" width="14.85546875" style="1" customWidth="1"/>
    <col min="1548" max="1548" width="19.7109375" style="1" bestFit="1" customWidth="1"/>
    <col min="1549" max="1549" width="7.85546875" style="1" bestFit="1" customWidth="1"/>
    <col min="1550" max="1552" width="11.42578125" style="1"/>
    <col min="1553" max="1554" width="11.7109375" style="1" bestFit="1" customWidth="1"/>
    <col min="1555" max="1557" width="11.42578125" style="1"/>
    <col min="1558" max="1558" width="17" style="1" customWidth="1"/>
    <col min="1559" max="1797" width="11.42578125" style="1"/>
    <col min="1798" max="1798" width="22.28515625" style="1" bestFit="1" customWidth="1"/>
    <col min="1799" max="1799" width="36.28515625" style="1" bestFit="1" customWidth="1"/>
    <col min="1800" max="1800" width="22.5703125" style="1" customWidth="1"/>
    <col min="1801" max="1801" width="14.5703125" style="1" bestFit="1" customWidth="1"/>
    <col min="1802" max="1802" width="16.5703125" style="1" bestFit="1" customWidth="1"/>
    <col min="1803" max="1803" width="14.85546875" style="1" customWidth="1"/>
    <col min="1804" max="1804" width="19.7109375" style="1" bestFit="1" customWidth="1"/>
    <col min="1805" max="1805" width="7.85546875" style="1" bestFit="1" customWidth="1"/>
    <col min="1806" max="1808" width="11.42578125" style="1"/>
    <col min="1809" max="1810" width="11.7109375" style="1" bestFit="1" customWidth="1"/>
    <col min="1811" max="1813" width="11.42578125" style="1"/>
    <col min="1814" max="1814" width="17" style="1" customWidth="1"/>
    <col min="1815" max="2053" width="11.42578125" style="1"/>
    <col min="2054" max="2054" width="22.28515625" style="1" bestFit="1" customWidth="1"/>
    <col min="2055" max="2055" width="36.28515625" style="1" bestFit="1" customWidth="1"/>
    <col min="2056" max="2056" width="22.5703125" style="1" customWidth="1"/>
    <col min="2057" max="2057" width="14.5703125" style="1" bestFit="1" customWidth="1"/>
    <col min="2058" max="2058" width="16.5703125" style="1" bestFit="1" customWidth="1"/>
    <col min="2059" max="2059" width="14.85546875" style="1" customWidth="1"/>
    <col min="2060" max="2060" width="19.7109375" style="1" bestFit="1" customWidth="1"/>
    <col min="2061" max="2061" width="7.85546875" style="1" bestFit="1" customWidth="1"/>
    <col min="2062" max="2064" width="11.42578125" style="1"/>
    <col min="2065" max="2066" width="11.7109375" style="1" bestFit="1" customWidth="1"/>
    <col min="2067" max="2069" width="11.42578125" style="1"/>
    <col min="2070" max="2070" width="17" style="1" customWidth="1"/>
    <col min="2071" max="2309" width="11.42578125" style="1"/>
    <col min="2310" max="2310" width="22.28515625" style="1" bestFit="1" customWidth="1"/>
    <col min="2311" max="2311" width="36.28515625" style="1" bestFit="1" customWidth="1"/>
    <col min="2312" max="2312" width="22.5703125" style="1" customWidth="1"/>
    <col min="2313" max="2313" width="14.5703125" style="1" bestFit="1" customWidth="1"/>
    <col min="2314" max="2314" width="16.5703125" style="1" bestFit="1" customWidth="1"/>
    <col min="2315" max="2315" width="14.85546875" style="1" customWidth="1"/>
    <col min="2316" max="2316" width="19.7109375" style="1" bestFit="1" customWidth="1"/>
    <col min="2317" max="2317" width="7.85546875" style="1" bestFit="1" customWidth="1"/>
    <col min="2318" max="2320" width="11.42578125" style="1"/>
    <col min="2321" max="2322" width="11.7109375" style="1" bestFit="1" customWidth="1"/>
    <col min="2323" max="2325" width="11.42578125" style="1"/>
    <col min="2326" max="2326" width="17" style="1" customWidth="1"/>
    <col min="2327" max="2565" width="11.42578125" style="1"/>
    <col min="2566" max="2566" width="22.28515625" style="1" bestFit="1" customWidth="1"/>
    <col min="2567" max="2567" width="36.28515625" style="1" bestFit="1" customWidth="1"/>
    <col min="2568" max="2568" width="22.5703125" style="1" customWidth="1"/>
    <col min="2569" max="2569" width="14.5703125" style="1" bestFit="1" customWidth="1"/>
    <col min="2570" max="2570" width="16.5703125" style="1" bestFit="1" customWidth="1"/>
    <col min="2571" max="2571" width="14.85546875" style="1" customWidth="1"/>
    <col min="2572" max="2572" width="19.7109375" style="1" bestFit="1" customWidth="1"/>
    <col min="2573" max="2573" width="7.85546875" style="1" bestFit="1" customWidth="1"/>
    <col min="2574" max="2576" width="11.42578125" style="1"/>
    <col min="2577" max="2578" width="11.7109375" style="1" bestFit="1" customWidth="1"/>
    <col min="2579" max="2581" width="11.42578125" style="1"/>
    <col min="2582" max="2582" width="17" style="1" customWidth="1"/>
    <col min="2583" max="2821" width="11.42578125" style="1"/>
    <col min="2822" max="2822" width="22.28515625" style="1" bestFit="1" customWidth="1"/>
    <col min="2823" max="2823" width="36.28515625" style="1" bestFit="1" customWidth="1"/>
    <col min="2824" max="2824" width="22.5703125" style="1" customWidth="1"/>
    <col min="2825" max="2825" width="14.5703125" style="1" bestFit="1" customWidth="1"/>
    <col min="2826" max="2826" width="16.5703125" style="1" bestFit="1" customWidth="1"/>
    <col min="2827" max="2827" width="14.85546875" style="1" customWidth="1"/>
    <col min="2828" max="2828" width="19.7109375" style="1" bestFit="1" customWidth="1"/>
    <col min="2829" max="2829" width="7.85546875" style="1" bestFit="1" customWidth="1"/>
    <col min="2830" max="2832" width="11.42578125" style="1"/>
    <col min="2833" max="2834" width="11.7109375" style="1" bestFit="1" customWidth="1"/>
    <col min="2835" max="2837" width="11.42578125" style="1"/>
    <col min="2838" max="2838" width="17" style="1" customWidth="1"/>
    <col min="2839" max="3077" width="11.42578125" style="1"/>
    <col min="3078" max="3078" width="22.28515625" style="1" bestFit="1" customWidth="1"/>
    <col min="3079" max="3079" width="36.28515625" style="1" bestFit="1" customWidth="1"/>
    <col min="3080" max="3080" width="22.5703125" style="1" customWidth="1"/>
    <col min="3081" max="3081" width="14.5703125" style="1" bestFit="1" customWidth="1"/>
    <col min="3082" max="3082" width="16.5703125" style="1" bestFit="1" customWidth="1"/>
    <col min="3083" max="3083" width="14.85546875" style="1" customWidth="1"/>
    <col min="3084" max="3084" width="19.7109375" style="1" bestFit="1" customWidth="1"/>
    <col min="3085" max="3085" width="7.85546875" style="1" bestFit="1" customWidth="1"/>
    <col min="3086" max="3088" width="11.42578125" style="1"/>
    <col min="3089" max="3090" width="11.7109375" style="1" bestFit="1" customWidth="1"/>
    <col min="3091" max="3093" width="11.42578125" style="1"/>
    <col min="3094" max="3094" width="17" style="1" customWidth="1"/>
    <col min="3095" max="3333" width="11.42578125" style="1"/>
    <col min="3334" max="3334" width="22.28515625" style="1" bestFit="1" customWidth="1"/>
    <col min="3335" max="3335" width="36.28515625" style="1" bestFit="1" customWidth="1"/>
    <col min="3336" max="3336" width="22.5703125" style="1" customWidth="1"/>
    <col min="3337" max="3337" width="14.5703125" style="1" bestFit="1" customWidth="1"/>
    <col min="3338" max="3338" width="16.5703125" style="1" bestFit="1" customWidth="1"/>
    <col min="3339" max="3339" width="14.85546875" style="1" customWidth="1"/>
    <col min="3340" max="3340" width="19.7109375" style="1" bestFit="1" customWidth="1"/>
    <col min="3341" max="3341" width="7.85546875" style="1" bestFit="1" customWidth="1"/>
    <col min="3342" max="3344" width="11.42578125" style="1"/>
    <col min="3345" max="3346" width="11.7109375" style="1" bestFit="1" customWidth="1"/>
    <col min="3347" max="3349" width="11.42578125" style="1"/>
    <col min="3350" max="3350" width="17" style="1" customWidth="1"/>
    <col min="3351" max="3589" width="11.42578125" style="1"/>
    <col min="3590" max="3590" width="22.28515625" style="1" bestFit="1" customWidth="1"/>
    <col min="3591" max="3591" width="36.28515625" style="1" bestFit="1" customWidth="1"/>
    <col min="3592" max="3592" width="22.5703125" style="1" customWidth="1"/>
    <col min="3593" max="3593" width="14.5703125" style="1" bestFit="1" customWidth="1"/>
    <col min="3594" max="3594" width="16.5703125" style="1" bestFit="1" customWidth="1"/>
    <col min="3595" max="3595" width="14.85546875" style="1" customWidth="1"/>
    <col min="3596" max="3596" width="19.7109375" style="1" bestFit="1" customWidth="1"/>
    <col min="3597" max="3597" width="7.85546875" style="1" bestFit="1" customWidth="1"/>
    <col min="3598" max="3600" width="11.42578125" style="1"/>
    <col min="3601" max="3602" width="11.7109375" style="1" bestFit="1" customWidth="1"/>
    <col min="3603" max="3605" width="11.42578125" style="1"/>
    <col min="3606" max="3606" width="17" style="1" customWidth="1"/>
    <col min="3607" max="3845" width="11.42578125" style="1"/>
    <col min="3846" max="3846" width="22.28515625" style="1" bestFit="1" customWidth="1"/>
    <col min="3847" max="3847" width="36.28515625" style="1" bestFit="1" customWidth="1"/>
    <col min="3848" max="3848" width="22.5703125" style="1" customWidth="1"/>
    <col min="3849" max="3849" width="14.5703125" style="1" bestFit="1" customWidth="1"/>
    <col min="3850" max="3850" width="16.5703125" style="1" bestFit="1" customWidth="1"/>
    <col min="3851" max="3851" width="14.85546875" style="1" customWidth="1"/>
    <col min="3852" max="3852" width="19.7109375" style="1" bestFit="1" customWidth="1"/>
    <col min="3853" max="3853" width="7.85546875" style="1" bestFit="1" customWidth="1"/>
    <col min="3854" max="3856" width="11.42578125" style="1"/>
    <col min="3857" max="3858" width="11.7109375" style="1" bestFit="1" customWidth="1"/>
    <col min="3859" max="3861" width="11.42578125" style="1"/>
    <col min="3862" max="3862" width="17" style="1" customWidth="1"/>
    <col min="3863" max="4101" width="11.42578125" style="1"/>
    <col min="4102" max="4102" width="22.28515625" style="1" bestFit="1" customWidth="1"/>
    <col min="4103" max="4103" width="36.28515625" style="1" bestFit="1" customWidth="1"/>
    <col min="4104" max="4104" width="22.5703125" style="1" customWidth="1"/>
    <col min="4105" max="4105" width="14.5703125" style="1" bestFit="1" customWidth="1"/>
    <col min="4106" max="4106" width="16.5703125" style="1" bestFit="1" customWidth="1"/>
    <col min="4107" max="4107" width="14.85546875" style="1" customWidth="1"/>
    <col min="4108" max="4108" width="19.7109375" style="1" bestFit="1" customWidth="1"/>
    <col min="4109" max="4109" width="7.85546875" style="1" bestFit="1" customWidth="1"/>
    <col min="4110" max="4112" width="11.42578125" style="1"/>
    <col min="4113" max="4114" width="11.7109375" style="1" bestFit="1" customWidth="1"/>
    <col min="4115" max="4117" width="11.42578125" style="1"/>
    <col min="4118" max="4118" width="17" style="1" customWidth="1"/>
    <col min="4119" max="4357" width="11.42578125" style="1"/>
    <col min="4358" max="4358" width="22.28515625" style="1" bestFit="1" customWidth="1"/>
    <col min="4359" max="4359" width="36.28515625" style="1" bestFit="1" customWidth="1"/>
    <col min="4360" max="4360" width="22.5703125" style="1" customWidth="1"/>
    <col min="4361" max="4361" width="14.5703125" style="1" bestFit="1" customWidth="1"/>
    <col min="4362" max="4362" width="16.5703125" style="1" bestFit="1" customWidth="1"/>
    <col min="4363" max="4363" width="14.85546875" style="1" customWidth="1"/>
    <col min="4364" max="4364" width="19.7109375" style="1" bestFit="1" customWidth="1"/>
    <col min="4365" max="4365" width="7.85546875" style="1" bestFit="1" customWidth="1"/>
    <col min="4366" max="4368" width="11.42578125" style="1"/>
    <col min="4369" max="4370" width="11.7109375" style="1" bestFit="1" customWidth="1"/>
    <col min="4371" max="4373" width="11.42578125" style="1"/>
    <col min="4374" max="4374" width="17" style="1" customWidth="1"/>
    <col min="4375" max="4613" width="11.42578125" style="1"/>
    <col min="4614" max="4614" width="22.28515625" style="1" bestFit="1" customWidth="1"/>
    <col min="4615" max="4615" width="36.28515625" style="1" bestFit="1" customWidth="1"/>
    <col min="4616" max="4616" width="22.5703125" style="1" customWidth="1"/>
    <col min="4617" max="4617" width="14.5703125" style="1" bestFit="1" customWidth="1"/>
    <col min="4618" max="4618" width="16.5703125" style="1" bestFit="1" customWidth="1"/>
    <col min="4619" max="4619" width="14.85546875" style="1" customWidth="1"/>
    <col min="4620" max="4620" width="19.7109375" style="1" bestFit="1" customWidth="1"/>
    <col min="4621" max="4621" width="7.85546875" style="1" bestFit="1" customWidth="1"/>
    <col min="4622" max="4624" width="11.42578125" style="1"/>
    <col min="4625" max="4626" width="11.7109375" style="1" bestFit="1" customWidth="1"/>
    <col min="4627" max="4629" width="11.42578125" style="1"/>
    <col min="4630" max="4630" width="17" style="1" customWidth="1"/>
    <col min="4631" max="4869" width="11.42578125" style="1"/>
    <col min="4870" max="4870" width="22.28515625" style="1" bestFit="1" customWidth="1"/>
    <col min="4871" max="4871" width="36.28515625" style="1" bestFit="1" customWidth="1"/>
    <col min="4872" max="4872" width="22.5703125" style="1" customWidth="1"/>
    <col min="4873" max="4873" width="14.5703125" style="1" bestFit="1" customWidth="1"/>
    <col min="4874" max="4874" width="16.5703125" style="1" bestFit="1" customWidth="1"/>
    <col min="4875" max="4875" width="14.85546875" style="1" customWidth="1"/>
    <col min="4876" max="4876" width="19.7109375" style="1" bestFit="1" customWidth="1"/>
    <col min="4877" max="4877" width="7.85546875" style="1" bestFit="1" customWidth="1"/>
    <col min="4878" max="4880" width="11.42578125" style="1"/>
    <col min="4881" max="4882" width="11.7109375" style="1" bestFit="1" customWidth="1"/>
    <col min="4883" max="4885" width="11.42578125" style="1"/>
    <col min="4886" max="4886" width="17" style="1" customWidth="1"/>
    <col min="4887" max="5125" width="11.42578125" style="1"/>
    <col min="5126" max="5126" width="22.28515625" style="1" bestFit="1" customWidth="1"/>
    <col min="5127" max="5127" width="36.28515625" style="1" bestFit="1" customWidth="1"/>
    <col min="5128" max="5128" width="22.5703125" style="1" customWidth="1"/>
    <col min="5129" max="5129" width="14.5703125" style="1" bestFit="1" customWidth="1"/>
    <col min="5130" max="5130" width="16.5703125" style="1" bestFit="1" customWidth="1"/>
    <col min="5131" max="5131" width="14.85546875" style="1" customWidth="1"/>
    <col min="5132" max="5132" width="19.7109375" style="1" bestFit="1" customWidth="1"/>
    <col min="5133" max="5133" width="7.85546875" style="1" bestFit="1" customWidth="1"/>
    <col min="5134" max="5136" width="11.42578125" style="1"/>
    <col min="5137" max="5138" width="11.7109375" style="1" bestFit="1" customWidth="1"/>
    <col min="5139" max="5141" width="11.42578125" style="1"/>
    <col min="5142" max="5142" width="17" style="1" customWidth="1"/>
    <col min="5143" max="5381" width="11.42578125" style="1"/>
    <col min="5382" max="5382" width="22.28515625" style="1" bestFit="1" customWidth="1"/>
    <col min="5383" max="5383" width="36.28515625" style="1" bestFit="1" customWidth="1"/>
    <col min="5384" max="5384" width="22.5703125" style="1" customWidth="1"/>
    <col min="5385" max="5385" width="14.5703125" style="1" bestFit="1" customWidth="1"/>
    <col min="5386" max="5386" width="16.5703125" style="1" bestFit="1" customWidth="1"/>
    <col min="5387" max="5387" width="14.85546875" style="1" customWidth="1"/>
    <col min="5388" max="5388" width="19.7109375" style="1" bestFit="1" customWidth="1"/>
    <col min="5389" max="5389" width="7.85546875" style="1" bestFit="1" customWidth="1"/>
    <col min="5390" max="5392" width="11.42578125" style="1"/>
    <col min="5393" max="5394" width="11.7109375" style="1" bestFit="1" customWidth="1"/>
    <col min="5395" max="5397" width="11.42578125" style="1"/>
    <col min="5398" max="5398" width="17" style="1" customWidth="1"/>
    <col min="5399" max="5637" width="11.42578125" style="1"/>
    <col min="5638" max="5638" width="22.28515625" style="1" bestFit="1" customWidth="1"/>
    <col min="5639" max="5639" width="36.28515625" style="1" bestFit="1" customWidth="1"/>
    <col min="5640" max="5640" width="22.5703125" style="1" customWidth="1"/>
    <col min="5641" max="5641" width="14.5703125" style="1" bestFit="1" customWidth="1"/>
    <col min="5642" max="5642" width="16.5703125" style="1" bestFit="1" customWidth="1"/>
    <col min="5643" max="5643" width="14.85546875" style="1" customWidth="1"/>
    <col min="5644" max="5644" width="19.7109375" style="1" bestFit="1" customWidth="1"/>
    <col min="5645" max="5645" width="7.85546875" style="1" bestFit="1" customWidth="1"/>
    <col min="5646" max="5648" width="11.42578125" style="1"/>
    <col min="5649" max="5650" width="11.7109375" style="1" bestFit="1" customWidth="1"/>
    <col min="5651" max="5653" width="11.42578125" style="1"/>
    <col min="5654" max="5654" width="17" style="1" customWidth="1"/>
    <col min="5655" max="5893" width="11.42578125" style="1"/>
    <col min="5894" max="5894" width="22.28515625" style="1" bestFit="1" customWidth="1"/>
    <col min="5895" max="5895" width="36.28515625" style="1" bestFit="1" customWidth="1"/>
    <col min="5896" max="5896" width="22.5703125" style="1" customWidth="1"/>
    <col min="5897" max="5897" width="14.5703125" style="1" bestFit="1" customWidth="1"/>
    <col min="5898" max="5898" width="16.5703125" style="1" bestFit="1" customWidth="1"/>
    <col min="5899" max="5899" width="14.85546875" style="1" customWidth="1"/>
    <col min="5900" max="5900" width="19.7109375" style="1" bestFit="1" customWidth="1"/>
    <col min="5901" max="5901" width="7.85546875" style="1" bestFit="1" customWidth="1"/>
    <col min="5902" max="5904" width="11.42578125" style="1"/>
    <col min="5905" max="5906" width="11.7109375" style="1" bestFit="1" customWidth="1"/>
    <col min="5907" max="5909" width="11.42578125" style="1"/>
    <col min="5910" max="5910" width="17" style="1" customWidth="1"/>
    <col min="5911" max="6149" width="11.42578125" style="1"/>
    <col min="6150" max="6150" width="22.28515625" style="1" bestFit="1" customWidth="1"/>
    <col min="6151" max="6151" width="36.28515625" style="1" bestFit="1" customWidth="1"/>
    <col min="6152" max="6152" width="22.5703125" style="1" customWidth="1"/>
    <col min="6153" max="6153" width="14.5703125" style="1" bestFit="1" customWidth="1"/>
    <col min="6154" max="6154" width="16.5703125" style="1" bestFit="1" customWidth="1"/>
    <col min="6155" max="6155" width="14.85546875" style="1" customWidth="1"/>
    <col min="6156" max="6156" width="19.7109375" style="1" bestFit="1" customWidth="1"/>
    <col min="6157" max="6157" width="7.85546875" style="1" bestFit="1" customWidth="1"/>
    <col min="6158" max="6160" width="11.42578125" style="1"/>
    <col min="6161" max="6162" width="11.7109375" style="1" bestFit="1" customWidth="1"/>
    <col min="6163" max="6165" width="11.42578125" style="1"/>
    <col min="6166" max="6166" width="17" style="1" customWidth="1"/>
    <col min="6167" max="6405" width="11.42578125" style="1"/>
    <col min="6406" max="6406" width="22.28515625" style="1" bestFit="1" customWidth="1"/>
    <col min="6407" max="6407" width="36.28515625" style="1" bestFit="1" customWidth="1"/>
    <col min="6408" max="6408" width="22.5703125" style="1" customWidth="1"/>
    <col min="6409" max="6409" width="14.5703125" style="1" bestFit="1" customWidth="1"/>
    <col min="6410" max="6410" width="16.5703125" style="1" bestFit="1" customWidth="1"/>
    <col min="6411" max="6411" width="14.85546875" style="1" customWidth="1"/>
    <col min="6412" max="6412" width="19.7109375" style="1" bestFit="1" customWidth="1"/>
    <col min="6413" max="6413" width="7.85546875" style="1" bestFit="1" customWidth="1"/>
    <col min="6414" max="6416" width="11.42578125" style="1"/>
    <col min="6417" max="6418" width="11.7109375" style="1" bestFit="1" customWidth="1"/>
    <col min="6419" max="6421" width="11.42578125" style="1"/>
    <col min="6422" max="6422" width="17" style="1" customWidth="1"/>
    <col min="6423" max="6661" width="11.42578125" style="1"/>
    <col min="6662" max="6662" width="22.28515625" style="1" bestFit="1" customWidth="1"/>
    <col min="6663" max="6663" width="36.28515625" style="1" bestFit="1" customWidth="1"/>
    <col min="6664" max="6664" width="22.5703125" style="1" customWidth="1"/>
    <col min="6665" max="6665" width="14.5703125" style="1" bestFit="1" customWidth="1"/>
    <col min="6666" max="6666" width="16.5703125" style="1" bestFit="1" customWidth="1"/>
    <col min="6667" max="6667" width="14.85546875" style="1" customWidth="1"/>
    <col min="6668" max="6668" width="19.7109375" style="1" bestFit="1" customWidth="1"/>
    <col min="6669" max="6669" width="7.85546875" style="1" bestFit="1" customWidth="1"/>
    <col min="6670" max="6672" width="11.42578125" style="1"/>
    <col min="6673" max="6674" width="11.7109375" style="1" bestFit="1" customWidth="1"/>
    <col min="6675" max="6677" width="11.42578125" style="1"/>
    <col min="6678" max="6678" width="17" style="1" customWidth="1"/>
    <col min="6679" max="6917" width="11.42578125" style="1"/>
    <col min="6918" max="6918" width="22.28515625" style="1" bestFit="1" customWidth="1"/>
    <col min="6919" max="6919" width="36.28515625" style="1" bestFit="1" customWidth="1"/>
    <col min="6920" max="6920" width="22.5703125" style="1" customWidth="1"/>
    <col min="6921" max="6921" width="14.5703125" style="1" bestFit="1" customWidth="1"/>
    <col min="6922" max="6922" width="16.5703125" style="1" bestFit="1" customWidth="1"/>
    <col min="6923" max="6923" width="14.85546875" style="1" customWidth="1"/>
    <col min="6924" max="6924" width="19.7109375" style="1" bestFit="1" customWidth="1"/>
    <col min="6925" max="6925" width="7.85546875" style="1" bestFit="1" customWidth="1"/>
    <col min="6926" max="6928" width="11.42578125" style="1"/>
    <col min="6929" max="6930" width="11.7109375" style="1" bestFit="1" customWidth="1"/>
    <col min="6931" max="6933" width="11.42578125" style="1"/>
    <col min="6934" max="6934" width="17" style="1" customWidth="1"/>
    <col min="6935" max="7173" width="11.42578125" style="1"/>
    <col min="7174" max="7174" width="22.28515625" style="1" bestFit="1" customWidth="1"/>
    <col min="7175" max="7175" width="36.28515625" style="1" bestFit="1" customWidth="1"/>
    <col min="7176" max="7176" width="22.5703125" style="1" customWidth="1"/>
    <col min="7177" max="7177" width="14.5703125" style="1" bestFit="1" customWidth="1"/>
    <col min="7178" max="7178" width="16.5703125" style="1" bestFit="1" customWidth="1"/>
    <col min="7179" max="7179" width="14.85546875" style="1" customWidth="1"/>
    <col min="7180" max="7180" width="19.7109375" style="1" bestFit="1" customWidth="1"/>
    <col min="7181" max="7181" width="7.85546875" style="1" bestFit="1" customWidth="1"/>
    <col min="7182" max="7184" width="11.42578125" style="1"/>
    <col min="7185" max="7186" width="11.7109375" style="1" bestFit="1" customWidth="1"/>
    <col min="7187" max="7189" width="11.42578125" style="1"/>
    <col min="7190" max="7190" width="17" style="1" customWidth="1"/>
    <col min="7191" max="7429" width="11.42578125" style="1"/>
    <col min="7430" max="7430" width="22.28515625" style="1" bestFit="1" customWidth="1"/>
    <col min="7431" max="7431" width="36.28515625" style="1" bestFit="1" customWidth="1"/>
    <col min="7432" max="7432" width="22.5703125" style="1" customWidth="1"/>
    <col min="7433" max="7433" width="14.5703125" style="1" bestFit="1" customWidth="1"/>
    <col min="7434" max="7434" width="16.5703125" style="1" bestFit="1" customWidth="1"/>
    <col min="7435" max="7435" width="14.85546875" style="1" customWidth="1"/>
    <col min="7436" max="7436" width="19.7109375" style="1" bestFit="1" customWidth="1"/>
    <col min="7437" max="7437" width="7.85546875" style="1" bestFit="1" customWidth="1"/>
    <col min="7438" max="7440" width="11.42578125" style="1"/>
    <col min="7441" max="7442" width="11.7109375" style="1" bestFit="1" customWidth="1"/>
    <col min="7443" max="7445" width="11.42578125" style="1"/>
    <col min="7446" max="7446" width="17" style="1" customWidth="1"/>
    <col min="7447" max="7685" width="11.42578125" style="1"/>
    <col min="7686" max="7686" width="22.28515625" style="1" bestFit="1" customWidth="1"/>
    <col min="7687" max="7687" width="36.28515625" style="1" bestFit="1" customWidth="1"/>
    <col min="7688" max="7688" width="22.5703125" style="1" customWidth="1"/>
    <col min="7689" max="7689" width="14.5703125" style="1" bestFit="1" customWidth="1"/>
    <col min="7690" max="7690" width="16.5703125" style="1" bestFit="1" customWidth="1"/>
    <col min="7691" max="7691" width="14.85546875" style="1" customWidth="1"/>
    <col min="7692" max="7692" width="19.7109375" style="1" bestFit="1" customWidth="1"/>
    <col min="7693" max="7693" width="7.85546875" style="1" bestFit="1" customWidth="1"/>
    <col min="7694" max="7696" width="11.42578125" style="1"/>
    <col min="7697" max="7698" width="11.7109375" style="1" bestFit="1" customWidth="1"/>
    <col min="7699" max="7701" width="11.42578125" style="1"/>
    <col min="7702" max="7702" width="17" style="1" customWidth="1"/>
    <col min="7703" max="7941" width="11.42578125" style="1"/>
    <col min="7942" max="7942" width="22.28515625" style="1" bestFit="1" customWidth="1"/>
    <col min="7943" max="7943" width="36.28515625" style="1" bestFit="1" customWidth="1"/>
    <col min="7944" max="7944" width="22.5703125" style="1" customWidth="1"/>
    <col min="7945" max="7945" width="14.5703125" style="1" bestFit="1" customWidth="1"/>
    <col min="7946" max="7946" width="16.5703125" style="1" bestFit="1" customWidth="1"/>
    <col min="7947" max="7947" width="14.85546875" style="1" customWidth="1"/>
    <col min="7948" max="7948" width="19.7109375" style="1" bestFit="1" customWidth="1"/>
    <col min="7949" max="7949" width="7.85546875" style="1" bestFit="1" customWidth="1"/>
    <col min="7950" max="7952" width="11.42578125" style="1"/>
    <col min="7953" max="7954" width="11.7109375" style="1" bestFit="1" customWidth="1"/>
    <col min="7955" max="7957" width="11.42578125" style="1"/>
    <col min="7958" max="7958" width="17" style="1" customWidth="1"/>
    <col min="7959" max="8197" width="11.42578125" style="1"/>
    <col min="8198" max="8198" width="22.28515625" style="1" bestFit="1" customWidth="1"/>
    <col min="8199" max="8199" width="36.28515625" style="1" bestFit="1" customWidth="1"/>
    <col min="8200" max="8200" width="22.5703125" style="1" customWidth="1"/>
    <col min="8201" max="8201" width="14.5703125" style="1" bestFit="1" customWidth="1"/>
    <col min="8202" max="8202" width="16.5703125" style="1" bestFit="1" customWidth="1"/>
    <col min="8203" max="8203" width="14.85546875" style="1" customWidth="1"/>
    <col min="8204" max="8204" width="19.7109375" style="1" bestFit="1" customWidth="1"/>
    <col min="8205" max="8205" width="7.85546875" style="1" bestFit="1" customWidth="1"/>
    <col min="8206" max="8208" width="11.42578125" style="1"/>
    <col min="8209" max="8210" width="11.7109375" style="1" bestFit="1" customWidth="1"/>
    <col min="8211" max="8213" width="11.42578125" style="1"/>
    <col min="8214" max="8214" width="17" style="1" customWidth="1"/>
    <col min="8215" max="8453" width="11.42578125" style="1"/>
    <col min="8454" max="8454" width="22.28515625" style="1" bestFit="1" customWidth="1"/>
    <col min="8455" max="8455" width="36.28515625" style="1" bestFit="1" customWidth="1"/>
    <col min="8456" max="8456" width="22.5703125" style="1" customWidth="1"/>
    <col min="8457" max="8457" width="14.5703125" style="1" bestFit="1" customWidth="1"/>
    <col min="8458" max="8458" width="16.5703125" style="1" bestFit="1" customWidth="1"/>
    <col min="8459" max="8459" width="14.85546875" style="1" customWidth="1"/>
    <col min="8460" max="8460" width="19.7109375" style="1" bestFit="1" customWidth="1"/>
    <col min="8461" max="8461" width="7.85546875" style="1" bestFit="1" customWidth="1"/>
    <col min="8462" max="8464" width="11.42578125" style="1"/>
    <col min="8465" max="8466" width="11.7109375" style="1" bestFit="1" customWidth="1"/>
    <col min="8467" max="8469" width="11.42578125" style="1"/>
    <col min="8470" max="8470" width="17" style="1" customWidth="1"/>
    <col min="8471" max="8709" width="11.42578125" style="1"/>
    <col min="8710" max="8710" width="22.28515625" style="1" bestFit="1" customWidth="1"/>
    <col min="8711" max="8711" width="36.28515625" style="1" bestFit="1" customWidth="1"/>
    <col min="8712" max="8712" width="22.5703125" style="1" customWidth="1"/>
    <col min="8713" max="8713" width="14.5703125" style="1" bestFit="1" customWidth="1"/>
    <col min="8714" max="8714" width="16.5703125" style="1" bestFit="1" customWidth="1"/>
    <col min="8715" max="8715" width="14.85546875" style="1" customWidth="1"/>
    <col min="8716" max="8716" width="19.7109375" style="1" bestFit="1" customWidth="1"/>
    <col min="8717" max="8717" width="7.85546875" style="1" bestFit="1" customWidth="1"/>
    <col min="8718" max="8720" width="11.42578125" style="1"/>
    <col min="8721" max="8722" width="11.7109375" style="1" bestFit="1" customWidth="1"/>
    <col min="8723" max="8725" width="11.42578125" style="1"/>
    <col min="8726" max="8726" width="17" style="1" customWidth="1"/>
    <col min="8727" max="8965" width="11.42578125" style="1"/>
    <col min="8966" max="8966" width="22.28515625" style="1" bestFit="1" customWidth="1"/>
    <col min="8967" max="8967" width="36.28515625" style="1" bestFit="1" customWidth="1"/>
    <col min="8968" max="8968" width="22.5703125" style="1" customWidth="1"/>
    <col min="8969" max="8969" width="14.5703125" style="1" bestFit="1" customWidth="1"/>
    <col min="8970" max="8970" width="16.5703125" style="1" bestFit="1" customWidth="1"/>
    <col min="8971" max="8971" width="14.85546875" style="1" customWidth="1"/>
    <col min="8972" max="8972" width="19.7109375" style="1" bestFit="1" customWidth="1"/>
    <col min="8973" max="8973" width="7.85546875" style="1" bestFit="1" customWidth="1"/>
    <col min="8974" max="8976" width="11.42578125" style="1"/>
    <col min="8977" max="8978" width="11.7109375" style="1" bestFit="1" customWidth="1"/>
    <col min="8979" max="8981" width="11.42578125" style="1"/>
    <col min="8982" max="8982" width="17" style="1" customWidth="1"/>
    <col min="8983" max="9221" width="11.42578125" style="1"/>
    <col min="9222" max="9222" width="22.28515625" style="1" bestFit="1" customWidth="1"/>
    <col min="9223" max="9223" width="36.28515625" style="1" bestFit="1" customWidth="1"/>
    <col min="9224" max="9224" width="22.5703125" style="1" customWidth="1"/>
    <col min="9225" max="9225" width="14.5703125" style="1" bestFit="1" customWidth="1"/>
    <col min="9226" max="9226" width="16.5703125" style="1" bestFit="1" customWidth="1"/>
    <col min="9227" max="9227" width="14.85546875" style="1" customWidth="1"/>
    <col min="9228" max="9228" width="19.7109375" style="1" bestFit="1" customWidth="1"/>
    <col min="9229" max="9229" width="7.85546875" style="1" bestFit="1" customWidth="1"/>
    <col min="9230" max="9232" width="11.42578125" style="1"/>
    <col min="9233" max="9234" width="11.7109375" style="1" bestFit="1" customWidth="1"/>
    <col min="9235" max="9237" width="11.42578125" style="1"/>
    <col min="9238" max="9238" width="17" style="1" customWidth="1"/>
    <col min="9239" max="9477" width="11.42578125" style="1"/>
    <col min="9478" max="9478" width="22.28515625" style="1" bestFit="1" customWidth="1"/>
    <col min="9479" max="9479" width="36.28515625" style="1" bestFit="1" customWidth="1"/>
    <col min="9480" max="9480" width="22.5703125" style="1" customWidth="1"/>
    <col min="9481" max="9481" width="14.5703125" style="1" bestFit="1" customWidth="1"/>
    <col min="9482" max="9482" width="16.5703125" style="1" bestFit="1" customWidth="1"/>
    <col min="9483" max="9483" width="14.85546875" style="1" customWidth="1"/>
    <col min="9484" max="9484" width="19.7109375" style="1" bestFit="1" customWidth="1"/>
    <col min="9485" max="9485" width="7.85546875" style="1" bestFit="1" customWidth="1"/>
    <col min="9486" max="9488" width="11.42578125" style="1"/>
    <col min="9489" max="9490" width="11.7109375" style="1" bestFit="1" customWidth="1"/>
    <col min="9491" max="9493" width="11.42578125" style="1"/>
    <col min="9494" max="9494" width="17" style="1" customWidth="1"/>
    <col min="9495" max="9733" width="11.42578125" style="1"/>
    <col min="9734" max="9734" width="22.28515625" style="1" bestFit="1" customWidth="1"/>
    <col min="9735" max="9735" width="36.28515625" style="1" bestFit="1" customWidth="1"/>
    <col min="9736" max="9736" width="22.5703125" style="1" customWidth="1"/>
    <col min="9737" max="9737" width="14.5703125" style="1" bestFit="1" customWidth="1"/>
    <col min="9738" max="9738" width="16.5703125" style="1" bestFit="1" customWidth="1"/>
    <col min="9739" max="9739" width="14.85546875" style="1" customWidth="1"/>
    <col min="9740" max="9740" width="19.7109375" style="1" bestFit="1" customWidth="1"/>
    <col min="9741" max="9741" width="7.85546875" style="1" bestFit="1" customWidth="1"/>
    <col min="9742" max="9744" width="11.42578125" style="1"/>
    <col min="9745" max="9746" width="11.7109375" style="1" bestFit="1" customWidth="1"/>
    <col min="9747" max="9749" width="11.42578125" style="1"/>
    <col min="9750" max="9750" width="17" style="1" customWidth="1"/>
    <col min="9751" max="9989" width="11.42578125" style="1"/>
    <col min="9990" max="9990" width="22.28515625" style="1" bestFit="1" customWidth="1"/>
    <col min="9991" max="9991" width="36.28515625" style="1" bestFit="1" customWidth="1"/>
    <col min="9992" max="9992" width="22.5703125" style="1" customWidth="1"/>
    <col min="9993" max="9993" width="14.5703125" style="1" bestFit="1" customWidth="1"/>
    <col min="9994" max="9994" width="16.5703125" style="1" bestFit="1" customWidth="1"/>
    <col min="9995" max="9995" width="14.85546875" style="1" customWidth="1"/>
    <col min="9996" max="9996" width="19.7109375" style="1" bestFit="1" customWidth="1"/>
    <col min="9997" max="9997" width="7.85546875" style="1" bestFit="1" customWidth="1"/>
    <col min="9998" max="10000" width="11.42578125" style="1"/>
    <col min="10001" max="10002" width="11.7109375" style="1" bestFit="1" customWidth="1"/>
    <col min="10003" max="10005" width="11.42578125" style="1"/>
    <col min="10006" max="10006" width="17" style="1" customWidth="1"/>
    <col min="10007" max="10245" width="11.42578125" style="1"/>
    <col min="10246" max="10246" width="22.28515625" style="1" bestFit="1" customWidth="1"/>
    <col min="10247" max="10247" width="36.28515625" style="1" bestFit="1" customWidth="1"/>
    <col min="10248" max="10248" width="22.5703125" style="1" customWidth="1"/>
    <col min="10249" max="10249" width="14.5703125" style="1" bestFit="1" customWidth="1"/>
    <col min="10250" max="10250" width="16.5703125" style="1" bestFit="1" customWidth="1"/>
    <col min="10251" max="10251" width="14.85546875" style="1" customWidth="1"/>
    <col min="10252" max="10252" width="19.7109375" style="1" bestFit="1" customWidth="1"/>
    <col min="10253" max="10253" width="7.85546875" style="1" bestFit="1" customWidth="1"/>
    <col min="10254" max="10256" width="11.42578125" style="1"/>
    <col min="10257" max="10258" width="11.7109375" style="1" bestFit="1" customWidth="1"/>
    <col min="10259" max="10261" width="11.42578125" style="1"/>
    <col min="10262" max="10262" width="17" style="1" customWidth="1"/>
    <col min="10263" max="10501" width="11.42578125" style="1"/>
    <col min="10502" max="10502" width="22.28515625" style="1" bestFit="1" customWidth="1"/>
    <col min="10503" max="10503" width="36.28515625" style="1" bestFit="1" customWidth="1"/>
    <col min="10504" max="10504" width="22.5703125" style="1" customWidth="1"/>
    <col min="10505" max="10505" width="14.5703125" style="1" bestFit="1" customWidth="1"/>
    <col min="10506" max="10506" width="16.5703125" style="1" bestFit="1" customWidth="1"/>
    <col min="10507" max="10507" width="14.85546875" style="1" customWidth="1"/>
    <col min="10508" max="10508" width="19.7109375" style="1" bestFit="1" customWidth="1"/>
    <col min="10509" max="10509" width="7.85546875" style="1" bestFit="1" customWidth="1"/>
    <col min="10510" max="10512" width="11.42578125" style="1"/>
    <col min="10513" max="10514" width="11.7109375" style="1" bestFit="1" customWidth="1"/>
    <col min="10515" max="10517" width="11.42578125" style="1"/>
    <col min="10518" max="10518" width="17" style="1" customWidth="1"/>
    <col min="10519" max="10757" width="11.42578125" style="1"/>
    <col min="10758" max="10758" width="22.28515625" style="1" bestFit="1" customWidth="1"/>
    <col min="10759" max="10759" width="36.28515625" style="1" bestFit="1" customWidth="1"/>
    <col min="10760" max="10760" width="22.5703125" style="1" customWidth="1"/>
    <col min="10761" max="10761" width="14.5703125" style="1" bestFit="1" customWidth="1"/>
    <col min="10762" max="10762" width="16.5703125" style="1" bestFit="1" customWidth="1"/>
    <col min="10763" max="10763" width="14.85546875" style="1" customWidth="1"/>
    <col min="10764" max="10764" width="19.7109375" style="1" bestFit="1" customWidth="1"/>
    <col min="10765" max="10765" width="7.85546875" style="1" bestFit="1" customWidth="1"/>
    <col min="10766" max="10768" width="11.42578125" style="1"/>
    <col min="10769" max="10770" width="11.7109375" style="1" bestFit="1" customWidth="1"/>
    <col min="10771" max="10773" width="11.42578125" style="1"/>
    <col min="10774" max="10774" width="17" style="1" customWidth="1"/>
    <col min="10775" max="11013" width="11.42578125" style="1"/>
    <col min="11014" max="11014" width="22.28515625" style="1" bestFit="1" customWidth="1"/>
    <col min="11015" max="11015" width="36.28515625" style="1" bestFit="1" customWidth="1"/>
    <col min="11016" max="11016" width="22.5703125" style="1" customWidth="1"/>
    <col min="11017" max="11017" width="14.5703125" style="1" bestFit="1" customWidth="1"/>
    <col min="11018" max="11018" width="16.5703125" style="1" bestFit="1" customWidth="1"/>
    <col min="11019" max="11019" width="14.85546875" style="1" customWidth="1"/>
    <col min="11020" max="11020" width="19.7109375" style="1" bestFit="1" customWidth="1"/>
    <col min="11021" max="11021" width="7.85546875" style="1" bestFit="1" customWidth="1"/>
    <col min="11022" max="11024" width="11.42578125" style="1"/>
    <col min="11025" max="11026" width="11.7109375" style="1" bestFit="1" customWidth="1"/>
    <col min="11027" max="11029" width="11.42578125" style="1"/>
    <col min="11030" max="11030" width="17" style="1" customWidth="1"/>
    <col min="11031" max="11269" width="11.42578125" style="1"/>
    <col min="11270" max="11270" width="22.28515625" style="1" bestFit="1" customWidth="1"/>
    <col min="11271" max="11271" width="36.28515625" style="1" bestFit="1" customWidth="1"/>
    <col min="11272" max="11272" width="22.5703125" style="1" customWidth="1"/>
    <col min="11273" max="11273" width="14.5703125" style="1" bestFit="1" customWidth="1"/>
    <col min="11274" max="11274" width="16.5703125" style="1" bestFit="1" customWidth="1"/>
    <col min="11275" max="11275" width="14.85546875" style="1" customWidth="1"/>
    <col min="11276" max="11276" width="19.7109375" style="1" bestFit="1" customWidth="1"/>
    <col min="11277" max="11277" width="7.85546875" style="1" bestFit="1" customWidth="1"/>
    <col min="11278" max="11280" width="11.42578125" style="1"/>
    <col min="11281" max="11282" width="11.7109375" style="1" bestFit="1" customWidth="1"/>
    <col min="11283" max="11285" width="11.42578125" style="1"/>
    <col min="11286" max="11286" width="17" style="1" customWidth="1"/>
    <col min="11287" max="11525" width="11.42578125" style="1"/>
    <col min="11526" max="11526" width="22.28515625" style="1" bestFit="1" customWidth="1"/>
    <col min="11527" max="11527" width="36.28515625" style="1" bestFit="1" customWidth="1"/>
    <col min="11528" max="11528" width="22.5703125" style="1" customWidth="1"/>
    <col min="11529" max="11529" width="14.5703125" style="1" bestFit="1" customWidth="1"/>
    <col min="11530" max="11530" width="16.5703125" style="1" bestFit="1" customWidth="1"/>
    <col min="11531" max="11531" width="14.85546875" style="1" customWidth="1"/>
    <col min="11532" max="11532" width="19.7109375" style="1" bestFit="1" customWidth="1"/>
    <col min="11533" max="11533" width="7.85546875" style="1" bestFit="1" customWidth="1"/>
    <col min="11534" max="11536" width="11.42578125" style="1"/>
    <col min="11537" max="11538" width="11.7109375" style="1" bestFit="1" customWidth="1"/>
    <col min="11539" max="11541" width="11.42578125" style="1"/>
    <col min="11542" max="11542" width="17" style="1" customWidth="1"/>
    <col min="11543" max="11781" width="11.42578125" style="1"/>
    <col min="11782" max="11782" width="22.28515625" style="1" bestFit="1" customWidth="1"/>
    <col min="11783" max="11783" width="36.28515625" style="1" bestFit="1" customWidth="1"/>
    <col min="11784" max="11784" width="22.5703125" style="1" customWidth="1"/>
    <col min="11785" max="11785" width="14.5703125" style="1" bestFit="1" customWidth="1"/>
    <col min="11786" max="11786" width="16.5703125" style="1" bestFit="1" customWidth="1"/>
    <col min="11787" max="11787" width="14.85546875" style="1" customWidth="1"/>
    <col min="11788" max="11788" width="19.7109375" style="1" bestFit="1" customWidth="1"/>
    <col min="11789" max="11789" width="7.85546875" style="1" bestFit="1" customWidth="1"/>
    <col min="11790" max="11792" width="11.42578125" style="1"/>
    <col min="11793" max="11794" width="11.7109375" style="1" bestFit="1" customWidth="1"/>
    <col min="11795" max="11797" width="11.42578125" style="1"/>
    <col min="11798" max="11798" width="17" style="1" customWidth="1"/>
    <col min="11799" max="12037" width="11.42578125" style="1"/>
    <col min="12038" max="12038" width="22.28515625" style="1" bestFit="1" customWidth="1"/>
    <col min="12039" max="12039" width="36.28515625" style="1" bestFit="1" customWidth="1"/>
    <col min="12040" max="12040" width="22.5703125" style="1" customWidth="1"/>
    <col min="12041" max="12041" width="14.5703125" style="1" bestFit="1" customWidth="1"/>
    <col min="12042" max="12042" width="16.5703125" style="1" bestFit="1" customWidth="1"/>
    <col min="12043" max="12043" width="14.85546875" style="1" customWidth="1"/>
    <col min="12044" max="12044" width="19.7109375" style="1" bestFit="1" customWidth="1"/>
    <col min="12045" max="12045" width="7.85546875" style="1" bestFit="1" customWidth="1"/>
    <col min="12046" max="12048" width="11.42578125" style="1"/>
    <col min="12049" max="12050" width="11.7109375" style="1" bestFit="1" customWidth="1"/>
    <col min="12051" max="12053" width="11.42578125" style="1"/>
    <col min="12054" max="12054" width="17" style="1" customWidth="1"/>
    <col min="12055" max="12293" width="11.42578125" style="1"/>
    <col min="12294" max="12294" width="22.28515625" style="1" bestFit="1" customWidth="1"/>
    <col min="12295" max="12295" width="36.28515625" style="1" bestFit="1" customWidth="1"/>
    <col min="12296" max="12296" width="22.5703125" style="1" customWidth="1"/>
    <col min="12297" max="12297" width="14.5703125" style="1" bestFit="1" customWidth="1"/>
    <col min="12298" max="12298" width="16.5703125" style="1" bestFit="1" customWidth="1"/>
    <col min="12299" max="12299" width="14.85546875" style="1" customWidth="1"/>
    <col min="12300" max="12300" width="19.7109375" style="1" bestFit="1" customWidth="1"/>
    <col min="12301" max="12301" width="7.85546875" style="1" bestFit="1" customWidth="1"/>
    <col min="12302" max="12304" width="11.42578125" style="1"/>
    <col min="12305" max="12306" width="11.7109375" style="1" bestFit="1" customWidth="1"/>
    <col min="12307" max="12309" width="11.42578125" style="1"/>
    <col min="12310" max="12310" width="17" style="1" customWidth="1"/>
    <col min="12311" max="12549" width="11.42578125" style="1"/>
    <col min="12550" max="12550" width="22.28515625" style="1" bestFit="1" customWidth="1"/>
    <col min="12551" max="12551" width="36.28515625" style="1" bestFit="1" customWidth="1"/>
    <col min="12552" max="12552" width="22.5703125" style="1" customWidth="1"/>
    <col min="12553" max="12553" width="14.5703125" style="1" bestFit="1" customWidth="1"/>
    <col min="12554" max="12554" width="16.5703125" style="1" bestFit="1" customWidth="1"/>
    <col min="12555" max="12555" width="14.85546875" style="1" customWidth="1"/>
    <col min="12556" max="12556" width="19.7109375" style="1" bestFit="1" customWidth="1"/>
    <col min="12557" max="12557" width="7.85546875" style="1" bestFit="1" customWidth="1"/>
    <col min="12558" max="12560" width="11.42578125" style="1"/>
    <col min="12561" max="12562" width="11.7109375" style="1" bestFit="1" customWidth="1"/>
    <col min="12563" max="12565" width="11.42578125" style="1"/>
    <col min="12566" max="12566" width="17" style="1" customWidth="1"/>
    <col min="12567" max="12805" width="11.42578125" style="1"/>
    <col min="12806" max="12806" width="22.28515625" style="1" bestFit="1" customWidth="1"/>
    <col min="12807" max="12807" width="36.28515625" style="1" bestFit="1" customWidth="1"/>
    <col min="12808" max="12808" width="22.5703125" style="1" customWidth="1"/>
    <col min="12809" max="12809" width="14.5703125" style="1" bestFit="1" customWidth="1"/>
    <col min="12810" max="12810" width="16.5703125" style="1" bestFit="1" customWidth="1"/>
    <col min="12811" max="12811" width="14.85546875" style="1" customWidth="1"/>
    <col min="12812" max="12812" width="19.7109375" style="1" bestFit="1" customWidth="1"/>
    <col min="12813" max="12813" width="7.85546875" style="1" bestFit="1" customWidth="1"/>
    <col min="12814" max="12816" width="11.42578125" style="1"/>
    <col min="12817" max="12818" width="11.7109375" style="1" bestFit="1" customWidth="1"/>
    <col min="12819" max="12821" width="11.42578125" style="1"/>
    <col min="12822" max="12822" width="17" style="1" customWidth="1"/>
    <col min="12823" max="13061" width="11.42578125" style="1"/>
    <col min="13062" max="13062" width="22.28515625" style="1" bestFit="1" customWidth="1"/>
    <col min="13063" max="13063" width="36.28515625" style="1" bestFit="1" customWidth="1"/>
    <col min="13064" max="13064" width="22.5703125" style="1" customWidth="1"/>
    <col min="13065" max="13065" width="14.5703125" style="1" bestFit="1" customWidth="1"/>
    <col min="13066" max="13066" width="16.5703125" style="1" bestFit="1" customWidth="1"/>
    <col min="13067" max="13067" width="14.85546875" style="1" customWidth="1"/>
    <col min="13068" max="13068" width="19.7109375" style="1" bestFit="1" customWidth="1"/>
    <col min="13069" max="13069" width="7.85546875" style="1" bestFit="1" customWidth="1"/>
    <col min="13070" max="13072" width="11.42578125" style="1"/>
    <col min="13073" max="13074" width="11.7109375" style="1" bestFit="1" customWidth="1"/>
    <col min="13075" max="13077" width="11.42578125" style="1"/>
    <col min="13078" max="13078" width="17" style="1" customWidth="1"/>
    <col min="13079" max="13317" width="11.42578125" style="1"/>
    <col min="13318" max="13318" width="22.28515625" style="1" bestFit="1" customWidth="1"/>
    <col min="13319" max="13319" width="36.28515625" style="1" bestFit="1" customWidth="1"/>
    <col min="13320" max="13320" width="22.5703125" style="1" customWidth="1"/>
    <col min="13321" max="13321" width="14.5703125" style="1" bestFit="1" customWidth="1"/>
    <col min="13322" max="13322" width="16.5703125" style="1" bestFit="1" customWidth="1"/>
    <col min="13323" max="13323" width="14.85546875" style="1" customWidth="1"/>
    <col min="13324" max="13324" width="19.7109375" style="1" bestFit="1" customWidth="1"/>
    <col min="13325" max="13325" width="7.85546875" style="1" bestFit="1" customWidth="1"/>
    <col min="13326" max="13328" width="11.42578125" style="1"/>
    <col min="13329" max="13330" width="11.7109375" style="1" bestFit="1" customWidth="1"/>
    <col min="13331" max="13333" width="11.42578125" style="1"/>
    <col min="13334" max="13334" width="17" style="1" customWidth="1"/>
    <col min="13335" max="13573" width="11.42578125" style="1"/>
    <col min="13574" max="13574" width="22.28515625" style="1" bestFit="1" customWidth="1"/>
    <col min="13575" max="13575" width="36.28515625" style="1" bestFit="1" customWidth="1"/>
    <col min="13576" max="13576" width="22.5703125" style="1" customWidth="1"/>
    <col min="13577" max="13577" width="14.5703125" style="1" bestFit="1" customWidth="1"/>
    <col min="13578" max="13578" width="16.5703125" style="1" bestFit="1" customWidth="1"/>
    <col min="13579" max="13579" width="14.85546875" style="1" customWidth="1"/>
    <col min="13580" max="13580" width="19.7109375" style="1" bestFit="1" customWidth="1"/>
    <col min="13581" max="13581" width="7.85546875" style="1" bestFit="1" customWidth="1"/>
    <col min="13582" max="13584" width="11.42578125" style="1"/>
    <col min="13585" max="13586" width="11.7109375" style="1" bestFit="1" customWidth="1"/>
    <col min="13587" max="13589" width="11.42578125" style="1"/>
    <col min="13590" max="13590" width="17" style="1" customWidth="1"/>
    <col min="13591" max="13829" width="11.42578125" style="1"/>
    <col min="13830" max="13830" width="22.28515625" style="1" bestFit="1" customWidth="1"/>
    <col min="13831" max="13831" width="36.28515625" style="1" bestFit="1" customWidth="1"/>
    <col min="13832" max="13832" width="22.5703125" style="1" customWidth="1"/>
    <col min="13833" max="13833" width="14.5703125" style="1" bestFit="1" customWidth="1"/>
    <col min="13834" max="13834" width="16.5703125" style="1" bestFit="1" customWidth="1"/>
    <col min="13835" max="13835" width="14.85546875" style="1" customWidth="1"/>
    <col min="13836" max="13836" width="19.7109375" style="1" bestFit="1" customWidth="1"/>
    <col min="13837" max="13837" width="7.85546875" style="1" bestFit="1" customWidth="1"/>
    <col min="13838" max="13840" width="11.42578125" style="1"/>
    <col min="13841" max="13842" width="11.7109375" style="1" bestFit="1" customWidth="1"/>
    <col min="13843" max="13845" width="11.42578125" style="1"/>
    <col min="13846" max="13846" width="17" style="1" customWidth="1"/>
    <col min="13847" max="14085" width="11.42578125" style="1"/>
    <col min="14086" max="14086" width="22.28515625" style="1" bestFit="1" customWidth="1"/>
    <col min="14087" max="14087" width="36.28515625" style="1" bestFit="1" customWidth="1"/>
    <col min="14088" max="14088" width="22.5703125" style="1" customWidth="1"/>
    <col min="14089" max="14089" width="14.5703125" style="1" bestFit="1" customWidth="1"/>
    <col min="14090" max="14090" width="16.5703125" style="1" bestFit="1" customWidth="1"/>
    <col min="14091" max="14091" width="14.85546875" style="1" customWidth="1"/>
    <col min="14092" max="14092" width="19.7109375" style="1" bestFit="1" customWidth="1"/>
    <col min="14093" max="14093" width="7.85546875" style="1" bestFit="1" customWidth="1"/>
    <col min="14094" max="14096" width="11.42578125" style="1"/>
    <col min="14097" max="14098" width="11.7109375" style="1" bestFit="1" customWidth="1"/>
    <col min="14099" max="14101" width="11.42578125" style="1"/>
    <col min="14102" max="14102" width="17" style="1" customWidth="1"/>
    <col min="14103" max="14341" width="11.42578125" style="1"/>
    <col min="14342" max="14342" width="22.28515625" style="1" bestFit="1" customWidth="1"/>
    <col min="14343" max="14343" width="36.28515625" style="1" bestFit="1" customWidth="1"/>
    <col min="14344" max="14344" width="22.5703125" style="1" customWidth="1"/>
    <col min="14345" max="14345" width="14.5703125" style="1" bestFit="1" customWidth="1"/>
    <col min="14346" max="14346" width="16.5703125" style="1" bestFit="1" customWidth="1"/>
    <col min="14347" max="14347" width="14.85546875" style="1" customWidth="1"/>
    <col min="14348" max="14348" width="19.7109375" style="1" bestFit="1" customWidth="1"/>
    <col min="14349" max="14349" width="7.85546875" style="1" bestFit="1" customWidth="1"/>
    <col min="14350" max="14352" width="11.42578125" style="1"/>
    <col min="14353" max="14354" width="11.7109375" style="1" bestFit="1" customWidth="1"/>
    <col min="14355" max="14357" width="11.42578125" style="1"/>
    <col min="14358" max="14358" width="17" style="1" customWidth="1"/>
    <col min="14359" max="14597" width="11.42578125" style="1"/>
    <col min="14598" max="14598" width="22.28515625" style="1" bestFit="1" customWidth="1"/>
    <col min="14599" max="14599" width="36.28515625" style="1" bestFit="1" customWidth="1"/>
    <col min="14600" max="14600" width="22.5703125" style="1" customWidth="1"/>
    <col min="14601" max="14601" width="14.5703125" style="1" bestFit="1" customWidth="1"/>
    <col min="14602" max="14602" width="16.5703125" style="1" bestFit="1" customWidth="1"/>
    <col min="14603" max="14603" width="14.85546875" style="1" customWidth="1"/>
    <col min="14604" max="14604" width="19.7109375" style="1" bestFit="1" customWidth="1"/>
    <col min="14605" max="14605" width="7.85546875" style="1" bestFit="1" customWidth="1"/>
    <col min="14606" max="14608" width="11.42578125" style="1"/>
    <col min="14609" max="14610" width="11.7109375" style="1" bestFit="1" customWidth="1"/>
    <col min="14611" max="14613" width="11.42578125" style="1"/>
    <col min="14614" max="14614" width="17" style="1" customWidth="1"/>
    <col min="14615" max="14853" width="11.42578125" style="1"/>
    <col min="14854" max="14854" width="22.28515625" style="1" bestFit="1" customWidth="1"/>
    <col min="14855" max="14855" width="36.28515625" style="1" bestFit="1" customWidth="1"/>
    <col min="14856" max="14856" width="22.5703125" style="1" customWidth="1"/>
    <col min="14857" max="14857" width="14.5703125" style="1" bestFit="1" customWidth="1"/>
    <col min="14858" max="14858" width="16.5703125" style="1" bestFit="1" customWidth="1"/>
    <col min="14859" max="14859" width="14.85546875" style="1" customWidth="1"/>
    <col min="14860" max="14860" width="19.7109375" style="1" bestFit="1" customWidth="1"/>
    <col min="14861" max="14861" width="7.85546875" style="1" bestFit="1" customWidth="1"/>
    <col min="14862" max="14864" width="11.42578125" style="1"/>
    <col min="14865" max="14866" width="11.7109375" style="1" bestFit="1" customWidth="1"/>
    <col min="14867" max="14869" width="11.42578125" style="1"/>
    <col min="14870" max="14870" width="17" style="1" customWidth="1"/>
    <col min="14871" max="15109" width="11.42578125" style="1"/>
    <col min="15110" max="15110" width="22.28515625" style="1" bestFit="1" customWidth="1"/>
    <col min="15111" max="15111" width="36.28515625" style="1" bestFit="1" customWidth="1"/>
    <col min="15112" max="15112" width="22.5703125" style="1" customWidth="1"/>
    <col min="15113" max="15113" width="14.5703125" style="1" bestFit="1" customWidth="1"/>
    <col min="15114" max="15114" width="16.5703125" style="1" bestFit="1" customWidth="1"/>
    <col min="15115" max="15115" width="14.85546875" style="1" customWidth="1"/>
    <col min="15116" max="15116" width="19.7109375" style="1" bestFit="1" customWidth="1"/>
    <col min="15117" max="15117" width="7.85546875" style="1" bestFit="1" customWidth="1"/>
    <col min="15118" max="15120" width="11.42578125" style="1"/>
    <col min="15121" max="15122" width="11.7109375" style="1" bestFit="1" customWidth="1"/>
    <col min="15123" max="15125" width="11.42578125" style="1"/>
    <col min="15126" max="15126" width="17" style="1" customWidth="1"/>
    <col min="15127" max="15365" width="11.42578125" style="1"/>
    <col min="15366" max="15366" width="22.28515625" style="1" bestFit="1" customWidth="1"/>
    <col min="15367" max="15367" width="36.28515625" style="1" bestFit="1" customWidth="1"/>
    <col min="15368" max="15368" width="22.5703125" style="1" customWidth="1"/>
    <col min="15369" max="15369" width="14.5703125" style="1" bestFit="1" customWidth="1"/>
    <col min="15370" max="15370" width="16.5703125" style="1" bestFit="1" customWidth="1"/>
    <col min="15371" max="15371" width="14.85546875" style="1" customWidth="1"/>
    <col min="15372" max="15372" width="19.7109375" style="1" bestFit="1" customWidth="1"/>
    <col min="15373" max="15373" width="7.85546875" style="1" bestFit="1" customWidth="1"/>
    <col min="15374" max="15376" width="11.42578125" style="1"/>
    <col min="15377" max="15378" width="11.7109375" style="1" bestFit="1" customWidth="1"/>
    <col min="15379" max="15381" width="11.42578125" style="1"/>
    <col min="15382" max="15382" width="17" style="1" customWidth="1"/>
    <col min="15383" max="15621" width="11.42578125" style="1"/>
    <col min="15622" max="15622" width="22.28515625" style="1" bestFit="1" customWidth="1"/>
    <col min="15623" max="15623" width="36.28515625" style="1" bestFit="1" customWidth="1"/>
    <col min="15624" max="15624" width="22.5703125" style="1" customWidth="1"/>
    <col min="15625" max="15625" width="14.5703125" style="1" bestFit="1" customWidth="1"/>
    <col min="15626" max="15626" width="16.5703125" style="1" bestFit="1" customWidth="1"/>
    <col min="15627" max="15627" width="14.85546875" style="1" customWidth="1"/>
    <col min="15628" max="15628" width="19.7109375" style="1" bestFit="1" customWidth="1"/>
    <col min="15629" max="15629" width="7.85546875" style="1" bestFit="1" customWidth="1"/>
    <col min="15630" max="15632" width="11.42578125" style="1"/>
    <col min="15633" max="15634" width="11.7109375" style="1" bestFit="1" customWidth="1"/>
    <col min="15635" max="15637" width="11.42578125" style="1"/>
    <col min="15638" max="15638" width="17" style="1" customWidth="1"/>
    <col min="15639" max="15877" width="11.42578125" style="1"/>
    <col min="15878" max="15878" width="22.28515625" style="1" bestFit="1" customWidth="1"/>
    <col min="15879" max="15879" width="36.28515625" style="1" bestFit="1" customWidth="1"/>
    <col min="15880" max="15880" width="22.5703125" style="1" customWidth="1"/>
    <col min="15881" max="15881" width="14.5703125" style="1" bestFit="1" customWidth="1"/>
    <col min="15882" max="15882" width="16.5703125" style="1" bestFit="1" customWidth="1"/>
    <col min="15883" max="15883" width="14.85546875" style="1" customWidth="1"/>
    <col min="15884" max="15884" width="19.7109375" style="1" bestFit="1" customWidth="1"/>
    <col min="15885" max="15885" width="7.85546875" style="1" bestFit="1" customWidth="1"/>
    <col min="15886" max="15888" width="11.42578125" style="1"/>
    <col min="15889" max="15890" width="11.7109375" style="1" bestFit="1" customWidth="1"/>
    <col min="15891" max="15893" width="11.42578125" style="1"/>
    <col min="15894" max="15894" width="17" style="1" customWidth="1"/>
    <col min="15895" max="16133" width="11.42578125" style="1"/>
    <col min="16134" max="16134" width="22.28515625" style="1" bestFit="1" customWidth="1"/>
    <col min="16135" max="16135" width="36.28515625" style="1" bestFit="1" customWidth="1"/>
    <col min="16136" max="16136" width="22.5703125" style="1" customWidth="1"/>
    <col min="16137" max="16137" width="14.5703125" style="1" bestFit="1" customWidth="1"/>
    <col min="16138" max="16138" width="16.5703125" style="1" bestFit="1" customWidth="1"/>
    <col min="16139" max="16139" width="14.85546875" style="1" customWidth="1"/>
    <col min="16140" max="16140" width="19.7109375" style="1" bestFit="1" customWidth="1"/>
    <col min="16141" max="16141" width="7.85546875" style="1" bestFit="1" customWidth="1"/>
    <col min="16142" max="16144" width="11.42578125" style="1"/>
    <col min="16145" max="16146" width="11.7109375" style="1" bestFit="1" customWidth="1"/>
    <col min="16147" max="16149" width="11.42578125" style="1"/>
    <col min="16150" max="16150" width="17" style="1" customWidth="1"/>
    <col min="16151" max="16384" width="11.42578125" style="1"/>
  </cols>
  <sheetData>
    <row r="1" spans="1:28" s="49" customFormat="1" ht="15" customHeight="1" thickBot="1" x14ac:dyDescent="0.3">
      <c r="A1" s="46" t="s">
        <v>23</v>
      </c>
      <c r="B1" s="47"/>
      <c r="C1" s="54"/>
      <c r="D1" s="48"/>
      <c r="E1" s="54"/>
      <c r="F1" s="54"/>
      <c r="H1" s="67">
        <v>40</v>
      </c>
      <c r="I1" s="67"/>
      <c r="J1" s="68"/>
      <c r="K1" s="66">
        <f>+H1+1</f>
        <v>41</v>
      </c>
      <c r="L1" s="67"/>
      <c r="M1" s="68"/>
      <c r="N1" s="66">
        <f>+K1+1</f>
        <v>42</v>
      </c>
      <c r="O1" s="67"/>
      <c r="P1" s="68"/>
      <c r="Q1" s="66">
        <f>+N1+1</f>
        <v>43</v>
      </c>
      <c r="R1" s="67"/>
      <c r="S1" s="68"/>
      <c r="T1" s="66">
        <f>+Q1+1</f>
        <v>44</v>
      </c>
      <c r="U1" s="67"/>
      <c r="V1" s="68"/>
      <c r="W1" s="66">
        <f>+T1+1</f>
        <v>45</v>
      </c>
      <c r="X1" s="67"/>
      <c r="Y1" s="68"/>
      <c r="Z1" s="54"/>
      <c r="AA1" s="54"/>
      <c r="AB1" s="54"/>
    </row>
    <row r="2" spans="1:28" s="52" customFormat="1" ht="38.25" x14ac:dyDescent="0.25">
      <c r="A2" s="50" t="s">
        <v>20</v>
      </c>
      <c r="B2" s="51" t="s">
        <v>26</v>
      </c>
      <c r="C2" s="52" t="s">
        <v>11</v>
      </c>
      <c r="D2" s="52" t="s">
        <v>24</v>
      </c>
      <c r="E2" s="52" t="s">
        <v>9</v>
      </c>
      <c r="F2" s="52" t="s">
        <v>32</v>
      </c>
      <c r="G2" s="52" t="s">
        <v>22</v>
      </c>
      <c r="H2" s="55" t="s">
        <v>36</v>
      </c>
      <c r="I2" s="56" t="s">
        <v>21</v>
      </c>
      <c r="J2" s="57" t="s">
        <v>25</v>
      </c>
      <c r="K2" s="58" t="s">
        <v>36</v>
      </c>
      <c r="L2" s="56" t="s">
        <v>21</v>
      </c>
      <c r="M2" s="57" t="s">
        <v>25</v>
      </c>
      <c r="N2" s="58" t="s">
        <v>36</v>
      </c>
      <c r="O2" s="56" t="s">
        <v>21</v>
      </c>
      <c r="P2" s="57" t="s">
        <v>25</v>
      </c>
      <c r="Q2" s="58" t="s">
        <v>36</v>
      </c>
      <c r="R2" s="56" t="s">
        <v>21</v>
      </c>
      <c r="S2" s="57" t="s">
        <v>25</v>
      </c>
      <c r="T2" s="58" t="s">
        <v>36</v>
      </c>
      <c r="U2" s="56" t="s">
        <v>21</v>
      </c>
      <c r="V2" s="57" t="s">
        <v>25</v>
      </c>
      <c r="W2" s="58" t="s">
        <v>36</v>
      </c>
      <c r="X2" s="56" t="s">
        <v>21</v>
      </c>
      <c r="Y2" s="57" t="s">
        <v>25</v>
      </c>
    </row>
    <row r="3" spans="1:28" s="60" customFormat="1" x14ac:dyDescent="0.25">
      <c r="A3" s="47"/>
      <c r="B3" s="61"/>
      <c r="H3" s="62"/>
      <c r="I3" s="63"/>
      <c r="J3" s="64">
        <f>+H1</f>
        <v>40</v>
      </c>
      <c r="K3" s="65"/>
      <c r="L3" s="63"/>
      <c r="M3" s="64">
        <f>+K1</f>
        <v>41</v>
      </c>
      <c r="N3" s="65"/>
      <c r="O3" s="63"/>
      <c r="P3" s="64">
        <f>+N1</f>
        <v>42</v>
      </c>
      <c r="Q3" s="65"/>
      <c r="R3" s="63"/>
      <c r="S3" s="64">
        <f>+Q1</f>
        <v>43</v>
      </c>
      <c r="T3" s="65"/>
      <c r="U3" s="63"/>
      <c r="V3" s="64">
        <f>+T1</f>
        <v>44</v>
      </c>
      <c r="W3" s="65"/>
      <c r="X3" s="63"/>
      <c r="Y3" s="64">
        <f>+W1</f>
        <v>45</v>
      </c>
    </row>
    <row r="4" spans="1:28" s="4" customFormat="1" x14ac:dyDescent="0.2">
      <c r="A4" s="3" t="s">
        <v>1</v>
      </c>
      <c r="B4" s="3" t="s">
        <v>1</v>
      </c>
      <c r="C4" s="12"/>
      <c r="D4" s="12"/>
      <c r="E4" s="12"/>
      <c r="F4" s="12"/>
      <c r="G4" s="6" t="s">
        <v>35</v>
      </c>
      <c r="H4" s="26"/>
      <c r="I4" s="9" t="str">
        <f t="shared" ref="I4:I51" si="0">IF(ISERROR(+INDEX(I$56:I$64,MATCH($G4,$G$56:$G$64,0),0)),"",INDEX(I$56:I$64,MATCH($G4,$G$56:$G$64,0),0))</f>
        <v/>
      </c>
      <c r="J4" s="10">
        <v>627</v>
      </c>
      <c r="K4" s="18"/>
      <c r="L4" s="9" t="str">
        <f t="shared" ref="L4:L51" si="1">IF(ISERROR(+INDEX(L$56:L$64,MATCH($G4,$G$56:$G$64,0),0)),"",INDEX(L$56:L$64,MATCH($G4,$G$56:$G$64,0),0))</f>
        <v/>
      </c>
      <c r="M4" s="10">
        <v>627</v>
      </c>
      <c r="N4" s="18"/>
      <c r="O4" s="9" t="str">
        <f>IF(ISERROR(+INDEX(O$56:O$64,MATCH($G4,$G$56:$G$64,0),0)),"",INDEX(O$56:O$64,MATCH($G4,$G$56:$G$64,0),0))</f>
        <v/>
      </c>
      <c r="P4" s="10">
        <v>627</v>
      </c>
      <c r="Q4" s="18"/>
      <c r="R4" s="9" t="str">
        <f>IF(ISERROR(+INDEX(R$56:R$64,MATCH($G4,$G$56:$G$64,0),0)),"",INDEX(R$56:R$64,MATCH($G4,$G$56:$G$64,0),0))</f>
        <v/>
      </c>
      <c r="S4" s="10">
        <v>124545</v>
      </c>
      <c r="T4" s="18"/>
      <c r="U4" s="9" t="str">
        <f>IF(ISERROR(+INDEX(U$56:U$64,MATCH($G4,$G$56:$G$64,0),0)),"",INDEX(U$56:U$64,MATCH($G4,$G$56:$G$64,0),0))</f>
        <v/>
      </c>
      <c r="V4" s="10">
        <v>627</v>
      </c>
      <c r="W4" s="18"/>
      <c r="X4" s="9" t="str">
        <f>IF(ISERROR(+INDEX(X$56:X$64,MATCH($G4,$G$56:$G$64,0),0)),"",INDEX(X$56:X$64,MATCH($G4,$G$56:$G$64,0),0))</f>
        <v/>
      </c>
      <c r="Y4" s="10">
        <v>627</v>
      </c>
      <c r="Z4" s="12"/>
      <c r="AA4" s="12"/>
      <c r="AB4" s="12"/>
    </row>
    <row r="5" spans="1:28" s="4" customFormat="1" x14ac:dyDescent="0.2">
      <c r="A5" s="3"/>
      <c r="B5" s="3"/>
      <c r="C5" s="12"/>
      <c r="D5" s="12"/>
      <c r="E5" s="12"/>
      <c r="F5" s="12"/>
      <c r="G5" s="6"/>
      <c r="H5" s="39"/>
      <c r="I5" s="40" t="str">
        <f t="shared" si="0"/>
        <v/>
      </c>
      <c r="J5" s="41">
        <f>+SUM(J4)</f>
        <v>627</v>
      </c>
      <c r="K5" s="42"/>
      <c r="L5" s="40" t="str">
        <f t="shared" si="1"/>
        <v/>
      </c>
      <c r="M5" s="41">
        <f>+M4</f>
        <v>627</v>
      </c>
      <c r="N5" s="42"/>
      <c r="O5" s="40" t="str">
        <f t="shared" ref="O5:O51" si="2">IF(ISERROR(+INDEX(O$56:O$64,MATCH($G5,$G$56:$G$64,0),0)),"",INDEX(O$56:O$64,MATCH($G5,$G$56:$G$64,0),0))</f>
        <v/>
      </c>
      <c r="P5" s="41">
        <f>+P4</f>
        <v>627</v>
      </c>
      <c r="Q5" s="42"/>
      <c r="R5" s="40" t="str">
        <f t="shared" ref="R5:R51" si="3">IF(ISERROR(+INDEX(R$56:R$64,MATCH($G5,$G$56:$G$64,0),0)),"",INDEX(R$56:R$64,MATCH($G5,$G$56:$G$64,0),0))</f>
        <v/>
      </c>
      <c r="S5" s="41">
        <f>+S4</f>
        <v>124545</v>
      </c>
      <c r="T5" s="42"/>
      <c r="U5" s="40" t="str">
        <f t="shared" ref="U5:U51" si="4">IF(ISERROR(+INDEX(U$56:U$64,MATCH($G5,$G$56:$G$64,0),0)),"",INDEX(U$56:U$64,MATCH($G5,$G$56:$G$64,0),0))</f>
        <v/>
      </c>
      <c r="V5" s="41">
        <f>+V4</f>
        <v>627</v>
      </c>
      <c r="W5" s="42"/>
      <c r="X5" s="40" t="str">
        <f t="shared" ref="X5:X51" si="5">IF(ISERROR(+INDEX(X$56:X$64,MATCH($G5,$G$56:$G$64,0),0)),"",INDEX(X$56:X$64,MATCH($G5,$G$56:$G$64,0),0))</f>
        <v/>
      </c>
      <c r="Y5" s="41">
        <f>+Y4</f>
        <v>627</v>
      </c>
      <c r="Z5" s="12"/>
      <c r="AA5" s="12"/>
      <c r="AB5" s="12"/>
    </row>
    <row r="6" spans="1:28" s="4" customFormat="1" x14ac:dyDescent="0.2">
      <c r="A6" s="3" t="s">
        <v>1</v>
      </c>
      <c r="B6" s="3" t="s">
        <v>27</v>
      </c>
      <c r="C6" s="12"/>
      <c r="D6" s="12"/>
      <c r="E6" s="12"/>
      <c r="F6" s="12"/>
      <c r="G6" s="6" t="s">
        <v>35</v>
      </c>
      <c r="H6" s="26"/>
      <c r="I6" s="9" t="str">
        <f t="shared" si="0"/>
        <v/>
      </c>
      <c r="J6" s="10">
        <v>799908</v>
      </c>
      <c r="K6" s="18"/>
      <c r="L6" s="9" t="str">
        <f t="shared" si="1"/>
        <v/>
      </c>
      <c r="M6" s="10">
        <v>799908</v>
      </c>
      <c r="N6" s="18"/>
      <c r="O6" s="9" t="str">
        <f t="shared" si="2"/>
        <v/>
      </c>
      <c r="P6" s="10">
        <v>799908</v>
      </c>
      <c r="Q6" s="18"/>
      <c r="R6" s="9" t="str">
        <f t="shared" si="3"/>
        <v/>
      </c>
      <c r="S6" s="10">
        <v>799908</v>
      </c>
      <c r="T6" s="18"/>
      <c r="U6" s="9" t="str">
        <f t="shared" si="4"/>
        <v/>
      </c>
      <c r="V6" s="10">
        <v>799908</v>
      </c>
      <c r="W6" s="18"/>
      <c r="X6" s="9" t="str">
        <f t="shared" si="5"/>
        <v/>
      </c>
      <c r="Y6" s="10">
        <v>799908</v>
      </c>
      <c r="Z6" s="12"/>
      <c r="AA6" s="12"/>
      <c r="AB6" s="12"/>
    </row>
    <row r="7" spans="1:28" s="4" customFormat="1" x14ac:dyDescent="0.2">
      <c r="A7" s="3" t="s">
        <v>1</v>
      </c>
      <c r="B7" s="3" t="s">
        <v>27</v>
      </c>
      <c r="C7" s="12"/>
      <c r="D7" s="12"/>
      <c r="E7" s="12"/>
      <c r="F7" s="12"/>
      <c r="G7" s="6" t="s">
        <v>35</v>
      </c>
      <c r="H7" s="26"/>
      <c r="I7" s="9" t="str">
        <f t="shared" si="0"/>
        <v/>
      </c>
      <c r="J7" s="10">
        <v>201490</v>
      </c>
      <c r="K7" s="18"/>
      <c r="L7" s="9" t="str">
        <f t="shared" si="1"/>
        <v/>
      </c>
      <c r="M7" s="10">
        <v>201490</v>
      </c>
      <c r="N7" s="18"/>
      <c r="O7" s="9" t="str">
        <f t="shared" si="2"/>
        <v/>
      </c>
      <c r="P7" s="10">
        <v>201490</v>
      </c>
      <c r="Q7" s="18"/>
      <c r="R7" s="9" t="str">
        <f t="shared" si="3"/>
        <v/>
      </c>
      <c r="S7" s="10">
        <v>201490</v>
      </c>
      <c r="T7" s="18"/>
      <c r="U7" s="9" t="str">
        <f t="shared" si="4"/>
        <v/>
      </c>
      <c r="V7" s="10">
        <v>201490</v>
      </c>
      <c r="W7" s="18"/>
      <c r="X7" s="9" t="str">
        <f t="shared" si="5"/>
        <v/>
      </c>
      <c r="Y7" s="10">
        <v>201490</v>
      </c>
      <c r="Z7" s="12"/>
      <c r="AA7" s="12"/>
      <c r="AB7" s="12"/>
    </row>
    <row r="8" spans="1:28" s="31" customFormat="1" x14ac:dyDescent="0.2">
      <c r="A8" s="28"/>
      <c r="B8" s="28"/>
      <c r="C8" s="29"/>
      <c r="D8" s="29"/>
      <c r="E8" s="29"/>
      <c r="F8" s="29"/>
      <c r="G8" s="30"/>
      <c r="H8" s="34"/>
      <c r="I8" s="35" t="str">
        <f t="shared" si="0"/>
        <v/>
      </c>
      <c r="J8" s="36">
        <f>+J6+J7</f>
        <v>1001398</v>
      </c>
      <c r="K8" s="37"/>
      <c r="L8" s="35" t="str">
        <f t="shared" si="1"/>
        <v/>
      </c>
      <c r="M8" s="36">
        <f>+M6+M7</f>
        <v>1001398</v>
      </c>
      <c r="N8" s="37"/>
      <c r="O8" s="35" t="str">
        <f t="shared" si="2"/>
        <v/>
      </c>
      <c r="P8" s="36">
        <f>+P6+P7</f>
        <v>1001398</v>
      </c>
      <c r="Q8" s="37"/>
      <c r="R8" s="35" t="str">
        <f t="shared" si="3"/>
        <v/>
      </c>
      <c r="S8" s="36">
        <f>+S6+S7</f>
        <v>1001398</v>
      </c>
      <c r="T8" s="37"/>
      <c r="U8" s="35" t="str">
        <f t="shared" si="4"/>
        <v/>
      </c>
      <c r="V8" s="36">
        <f>+V6+V7</f>
        <v>1001398</v>
      </c>
      <c r="W8" s="37"/>
      <c r="X8" s="35" t="str">
        <f t="shared" si="5"/>
        <v/>
      </c>
      <c r="Y8" s="36">
        <f>+Y6+Y7</f>
        <v>1001398</v>
      </c>
      <c r="Z8" s="29"/>
      <c r="AA8" s="29"/>
      <c r="AB8" s="29"/>
    </row>
    <row r="9" spans="1:28" s="4" customFormat="1" x14ac:dyDescent="0.2">
      <c r="A9" s="5" t="s">
        <v>1</v>
      </c>
      <c r="B9" s="5" t="s">
        <v>28</v>
      </c>
      <c r="C9" s="32"/>
      <c r="D9" s="32"/>
      <c r="E9" s="32"/>
      <c r="F9" s="32"/>
      <c r="G9" s="33" t="s">
        <v>35</v>
      </c>
      <c r="H9" s="26"/>
      <c r="I9" s="9" t="str">
        <f t="shared" si="0"/>
        <v/>
      </c>
      <c r="J9" s="10">
        <v>481</v>
      </c>
      <c r="K9" s="18"/>
      <c r="L9" s="9" t="str">
        <f t="shared" si="1"/>
        <v/>
      </c>
      <c r="M9" s="10">
        <v>481</v>
      </c>
      <c r="N9" s="18"/>
      <c r="O9" s="9" t="str">
        <f t="shared" si="2"/>
        <v/>
      </c>
      <c r="P9" s="10">
        <v>481</v>
      </c>
      <c r="Q9" s="18"/>
      <c r="R9" s="9" t="str">
        <f t="shared" si="3"/>
        <v/>
      </c>
      <c r="S9" s="10">
        <v>481</v>
      </c>
      <c r="T9" s="18"/>
      <c r="U9" s="9" t="str">
        <f t="shared" si="4"/>
        <v/>
      </c>
      <c r="V9" s="10">
        <v>481</v>
      </c>
      <c r="W9" s="18"/>
      <c r="X9" s="9" t="str">
        <f t="shared" si="5"/>
        <v/>
      </c>
      <c r="Y9" s="10">
        <v>481</v>
      </c>
      <c r="Z9" s="12"/>
      <c r="AA9" s="12"/>
      <c r="AB9" s="12"/>
    </row>
    <row r="10" spans="1:28" s="4" customFormat="1" x14ac:dyDescent="0.2">
      <c r="A10" s="5" t="s">
        <v>1</v>
      </c>
      <c r="B10" s="5" t="s">
        <v>28</v>
      </c>
      <c r="C10" s="32"/>
      <c r="D10" s="32"/>
      <c r="E10" s="32"/>
      <c r="F10" s="32"/>
      <c r="G10" s="33" t="s">
        <v>12</v>
      </c>
      <c r="H10" s="26">
        <v>804114</v>
      </c>
      <c r="I10" s="9">
        <f t="shared" si="0"/>
        <v>4.2096999999999998</v>
      </c>
      <c r="J10" s="10">
        <f>+H10/I10</f>
        <v>191014.56160771553</v>
      </c>
      <c r="K10" s="18">
        <v>804114</v>
      </c>
      <c r="L10" s="9">
        <f t="shared" si="1"/>
        <v>4.2096999999999998</v>
      </c>
      <c r="M10" s="10">
        <f>+K10/L10</f>
        <v>191014.56160771553</v>
      </c>
      <c r="N10" s="18">
        <v>804114</v>
      </c>
      <c r="O10" s="9">
        <f>IF(ISERROR(+INDEX(O$56:O$64,MATCH($G10,$G$56:$G$64,0),0)),"",INDEX(O$56:O$64,MATCH($G10,$G$56:$G$64,0),0))</f>
        <v>4.2096999999999998</v>
      </c>
      <c r="P10" s="10">
        <f>+N10/O10</f>
        <v>191014.56160771553</v>
      </c>
      <c r="Q10" s="18">
        <v>804114</v>
      </c>
      <c r="R10" s="9">
        <f>IF(ISERROR(+INDEX(R$56:R$64,MATCH($G10,$G$56:$G$64,0),0)),"",INDEX(R$56:R$64,MATCH($G10,$G$56:$G$64,0),0))</f>
        <v>4.2096999999999998</v>
      </c>
      <c r="S10" s="10">
        <f>+Q10/R10</f>
        <v>191014.56160771553</v>
      </c>
      <c r="T10" s="18">
        <v>804114</v>
      </c>
      <c r="U10" s="9">
        <f>IF(ISERROR(+INDEX(U$56:U$64,MATCH($G10,$G$56:$G$64,0),0)),"",INDEX(U$56:U$64,MATCH($G10,$G$56:$G$64,0),0))</f>
        <v>4.2096999999999998</v>
      </c>
      <c r="V10" s="10">
        <f>+T10/U10</f>
        <v>191014.56160771553</v>
      </c>
      <c r="W10" s="18">
        <v>804114</v>
      </c>
      <c r="X10" s="9">
        <f>IF(ISERROR(+INDEX(X$56:X$64,MATCH($G10,$G$56:$G$64,0),0)),"",INDEX(X$56:X$64,MATCH($G10,$G$56:$G$64,0),0))</f>
        <v>4.2096999999999998</v>
      </c>
      <c r="Y10" s="10">
        <f>+W10/X10</f>
        <v>191014.56160771553</v>
      </c>
      <c r="Z10" s="12"/>
      <c r="AA10" s="12"/>
      <c r="AB10" s="12"/>
    </row>
    <row r="11" spans="1:28" s="4" customFormat="1" x14ac:dyDescent="0.2">
      <c r="A11" s="5" t="s">
        <v>1</v>
      </c>
      <c r="B11" s="5" t="s">
        <v>28</v>
      </c>
      <c r="C11" s="32"/>
      <c r="D11" s="32"/>
      <c r="E11" s="32"/>
      <c r="F11" s="32"/>
      <c r="G11" s="33" t="s">
        <v>13</v>
      </c>
      <c r="H11" s="26">
        <v>4301151</v>
      </c>
      <c r="I11" s="9">
        <f t="shared" si="0"/>
        <v>1.1222000000000001</v>
      </c>
      <c r="J11" s="10">
        <f>+H11/I11</f>
        <v>3832784.7086080909</v>
      </c>
      <c r="K11" s="18">
        <v>4301151</v>
      </c>
      <c r="L11" s="9">
        <f t="shared" si="1"/>
        <v>1.1222000000000001</v>
      </c>
      <c r="M11" s="10">
        <f>+K11/L11</f>
        <v>3832784.7086080909</v>
      </c>
      <c r="N11" s="18">
        <v>4301151</v>
      </c>
      <c r="O11" s="9">
        <f t="shared" si="2"/>
        <v>1.1222000000000001</v>
      </c>
      <c r="P11" s="10">
        <f>+N11/O11</f>
        <v>3832784.7086080909</v>
      </c>
      <c r="Q11" s="18">
        <v>4301151</v>
      </c>
      <c r="R11" s="9">
        <f t="shared" si="3"/>
        <v>1.1222000000000001</v>
      </c>
      <c r="S11" s="10">
        <f>+Q11/R11</f>
        <v>3832784.7086080909</v>
      </c>
      <c r="T11" s="18">
        <v>4301151</v>
      </c>
      <c r="U11" s="9">
        <f t="shared" si="4"/>
        <v>1.1222000000000001</v>
      </c>
      <c r="V11" s="10">
        <f>+T11/U11</f>
        <v>3832784.7086080909</v>
      </c>
      <c r="W11" s="18">
        <v>4301151</v>
      </c>
      <c r="X11" s="9">
        <f t="shared" si="5"/>
        <v>1.1222000000000001</v>
      </c>
      <c r="Y11" s="10">
        <f>+W11/X11</f>
        <v>3832784.7086080909</v>
      </c>
      <c r="Z11" s="12"/>
      <c r="AA11" s="12"/>
      <c r="AB11" s="12"/>
    </row>
    <row r="12" spans="1:28" s="31" customFormat="1" x14ac:dyDescent="0.2">
      <c r="A12" s="28"/>
      <c r="B12" s="28"/>
      <c r="C12" s="29"/>
      <c r="D12" s="29"/>
      <c r="E12" s="29"/>
      <c r="F12" s="29"/>
      <c r="G12" s="38"/>
      <c r="H12" s="34"/>
      <c r="I12" s="35" t="str">
        <f t="shared" si="0"/>
        <v/>
      </c>
      <c r="J12" s="36">
        <f>+J9+J10+J11</f>
        <v>4024280.2702158066</v>
      </c>
      <c r="K12" s="37"/>
      <c r="L12" s="35" t="str">
        <f t="shared" si="1"/>
        <v/>
      </c>
      <c r="M12" s="36">
        <f>+M9+M10+M11</f>
        <v>4024280.2702158066</v>
      </c>
      <c r="N12" s="37"/>
      <c r="O12" s="35" t="str">
        <f t="shared" si="2"/>
        <v/>
      </c>
      <c r="P12" s="36">
        <f>+P9+P10+P11</f>
        <v>4024280.2702158066</v>
      </c>
      <c r="Q12" s="37"/>
      <c r="R12" s="35" t="str">
        <f t="shared" si="3"/>
        <v/>
      </c>
      <c r="S12" s="36">
        <f>+S9+S10+S11</f>
        <v>4024280.2702158066</v>
      </c>
      <c r="T12" s="37"/>
      <c r="U12" s="35" t="str">
        <f t="shared" si="4"/>
        <v/>
      </c>
      <c r="V12" s="36">
        <f>+V9+V10+V11</f>
        <v>4024280.2702158066</v>
      </c>
      <c r="W12" s="37"/>
      <c r="X12" s="35" t="str">
        <f t="shared" si="5"/>
        <v/>
      </c>
      <c r="Y12" s="36">
        <f>+Y9+Y10+Y11</f>
        <v>4024280.2702158066</v>
      </c>
      <c r="Z12" s="29"/>
      <c r="AA12" s="29"/>
      <c r="AB12" s="29"/>
    </row>
    <row r="13" spans="1:28" s="4" customFormat="1" x14ac:dyDescent="0.2">
      <c r="A13" s="5" t="s">
        <v>1</v>
      </c>
      <c r="B13" s="5" t="s">
        <v>29</v>
      </c>
      <c r="C13" s="32"/>
      <c r="D13" s="32"/>
      <c r="E13" s="32"/>
      <c r="F13" s="32"/>
      <c r="G13" s="33" t="s">
        <v>35</v>
      </c>
      <c r="H13" s="26"/>
      <c r="I13" s="9" t="str">
        <f t="shared" si="0"/>
        <v/>
      </c>
      <c r="J13" s="10">
        <v>186110</v>
      </c>
      <c r="K13" s="18"/>
      <c r="L13" s="9" t="str">
        <f t="shared" si="1"/>
        <v/>
      </c>
      <c r="M13" s="10">
        <v>186110</v>
      </c>
      <c r="N13" s="18"/>
      <c r="O13" s="9" t="str">
        <f t="shared" si="2"/>
        <v/>
      </c>
      <c r="P13" s="10">
        <v>186110</v>
      </c>
      <c r="Q13" s="18"/>
      <c r="R13" s="9" t="str">
        <f t="shared" si="3"/>
        <v/>
      </c>
      <c r="S13" s="10">
        <v>186110</v>
      </c>
      <c r="T13" s="18"/>
      <c r="U13" s="9" t="str">
        <f t="shared" si="4"/>
        <v/>
      </c>
      <c r="V13" s="10">
        <v>186110</v>
      </c>
      <c r="W13" s="18"/>
      <c r="X13" s="9" t="str">
        <f t="shared" si="5"/>
        <v/>
      </c>
      <c r="Y13" s="10">
        <v>186110</v>
      </c>
      <c r="Z13" s="12"/>
      <c r="AA13" s="12"/>
      <c r="AB13" s="12"/>
    </row>
    <row r="14" spans="1:28" s="4" customFormat="1" x14ac:dyDescent="0.2">
      <c r="A14" s="5" t="s">
        <v>1</v>
      </c>
      <c r="B14" s="5" t="s">
        <v>29</v>
      </c>
      <c r="C14" s="32"/>
      <c r="D14" s="32"/>
      <c r="E14" s="32"/>
      <c r="F14" s="32"/>
      <c r="G14" s="33" t="s">
        <v>19</v>
      </c>
      <c r="H14" s="26">
        <v>60563</v>
      </c>
      <c r="I14" s="9">
        <f t="shared" si="0"/>
        <v>4.0872000000000002</v>
      </c>
      <c r="J14" s="10">
        <f>+H14/I14</f>
        <v>14817.723624975533</v>
      </c>
      <c r="K14" s="18">
        <v>60563</v>
      </c>
      <c r="L14" s="9">
        <f t="shared" si="1"/>
        <v>4.0872000000000002</v>
      </c>
      <c r="M14" s="10">
        <f>+K14/L14</f>
        <v>14817.723624975533</v>
      </c>
      <c r="N14" s="18">
        <v>60563</v>
      </c>
      <c r="O14" s="9">
        <f>IF(ISERROR(+INDEX(O$56:O$64,MATCH($G14,$G$56:$G$64,0),0)),"",INDEX(O$56:O$64,MATCH($G14,$G$56:$G$64,0),0))</f>
        <v>4.0872000000000002</v>
      </c>
      <c r="P14" s="10">
        <f>+N14/O14</f>
        <v>14817.723624975533</v>
      </c>
      <c r="Q14" s="18">
        <v>60563</v>
      </c>
      <c r="R14" s="9">
        <f>IF(ISERROR(+INDEX(R$56:R$64,MATCH($G14,$G$56:$G$64,0),0)),"",INDEX(R$56:R$64,MATCH($G14,$G$56:$G$64,0),0))</f>
        <v>4.0872000000000002</v>
      </c>
      <c r="S14" s="10">
        <f>+Q14/R14</f>
        <v>14817.723624975533</v>
      </c>
      <c r="T14" s="18">
        <v>60563</v>
      </c>
      <c r="U14" s="9">
        <f>IF(ISERROR(+INDEX(U$56:U$64,MATCH($G14,$G$56:$G$64,0),0)),"",INDEX(U$56:U$64,MATCH($G14,$G$56:$G$64,0),0))</f>
        <v>4.0872000000000002</v>
      </c>
      <c r="V14" s="10">
        <f>+T14/U14</f>
        <v>14817.723624975533</v>
      </c>
      <c r="W14" s="18">
        <v>60563</v>
      </c>
      <c r="X14" s="9">
        <f>IF(ISERROR(+INDEX(X$56:X$64,MATCH($G14,$G$56:$G$64,0),0)),"",INDEX(X$56:X$64,MATCH($G14,$G$56:$G$64,0),0))</f>
        <v>4.0872000000000002</v>
      </c>
      <c r="Y14" s="10">
        <f>+W14/X14</f>
        <v>14817.723624975533</v>
      </c>
      <c r="Z14" s="12"/>
      <c r="AA14" s="12"/>
      <c r="AB14" s="12"/>
    </row>
    <row r="15" spans="1:28" s="4" customFormat="1" x14ac:dyDescent="0.2">
      <c r="A15" s="5" t="s">
        <v>1</v>
      </c>
      <c r="B15" s="5" t="s">
        <v>29</v>
      </c>
      <c r="C15" s="32"/>
      <c r="D15" s="32"/>
      <c r="E15" s="32"/>
      <c r="F15" s="32"/>
      <c r="G15" s="33" t="s">
        <v>13</v>
      </c>
      <c r="H15" s="26">
        <v>2602</v>
      </c>
      <c r="I15" s="9">
        <f t="shared" si="0"/>
        <v>1.1222000000000001</v>
      </c>
      <c r="J15" s="10">
        <f>+H15/I15</f>
        <v>2318.6597754410977</v>
      </c>
      <c r="K15" s="18">
        <v>2602</v>
      </c>
      <c r="L15" s="9">
        <f t="shared" si="1"/>
        <v>1.1222000000000001</v>
      </c>
      <c r="M15" s="10">
        <f>+K15/L15</f>
        <v>2318.6597754410977</v>
      </c>
      <c r="N15" s="18">
        <v>2602</v>
      </c>
      <c r="O15" s="9">
        <f t="shared" si="2"/>
        <v>1.1222000000000001</v>
      </c>
      <c r="P15" s="10">
        <f>+N15/O15</f>
        <v>2318.6597754410977</v>
      </c>
      <c r="Q15" s="18">
        <v>2602</v>
      </c>
      <c r="R15" s="9">
        <f t="shared" si="3"/>
        <v>1.1222000000000001</v>
      </c>
      <c r="S15" s="10">
        <f>+Q15/R15</f>
        <v>2318.6597754410977</v>
      </c>
      <c r="T15" s="18">
        <v>2602</v>
      </c>
      <c r="U15" s="9">
        <f t="shared" si="4"/>
        <v>1.1222000000000001</v>
      </c>
      <c r="V15" s="10">
        <f>+T15/U15</f>
        <v>2318.6597754410977</v>
      </c>
      <c r="W15" s="18">
        <v>2602</v>
      </c>
      <c r="X15" s="9">
        <f t="shared" si="5"/>
        <v>1.1222000000000001</v>
      </c>
      <c r="Y15" s="10">
        <f>+W15/X15</f>
        <v>2318.6597754410977</v>
      </c>
      <c r="Z15" s="12"/>
      <c r="AA15" s="12"/>
      <c r="AB15" s="12"/>
    </row>
    <row r="16" spans="1:28" s="4" customFormat="1" x14ac:dyDescent="0.2">
      <c r="A16" s="28"/>
      <c r="B16" s="28"/>
      <c r="C16" s="29"/>
      <c r="D16" s="29"/>
      <c r="E16" s="29"/>
      <c r="F16" s="29"/>
      <c r="G16" s="38"/>
      <c r="H16" s="34"/>
      <c r="I16" s="35" t="str">
        <f t="shared" si="0"/>
        <v/>
      </c>
      <c r="J16" s="36">
        <f>+J13+J14+J15</f>
        <v>203246.38340041664</v>
      </c>
      <c r="K16" s="37"/>
      <c r="L16" s="35" t="str">
        <f t="shared" si="1"/>
        <v/>
      </c>
      <c r="M16" s="36">
        <f>+M13+M14+M15</f>
        <v>203246.38340041664</v>
      </c>
      <c r="N16" s="37"/>
      <c r="O16" s="35" t="str">
        <f t="shared" si="2"/>
        <v/>
      </c>
      <c r="P16" s="36">
        <f>+P13+P14+P15</f>
        <v>203246.38340041664</v>
      </c>
      <c r="Q16" s="37"/>
      <c r="R16" s="35" t="str">
        <f t="shared" si="3"/>
        <v/>
      </c>
      <c r="S16" s="36">
        <f>+S13+S14+S15</f>
        <v>203246.38340041664</v>
      </c>
      <c r="T16" s="37"/>
      <c r="U16" s="35" t="str">
        <f t="shared" si="4"/>
        <v/>
      </c>
      <c r="V16" s="36">
        <f>+V13+V14+V15</f>
        <v>203246.38340041664</v>
      </c>
      <c r="W16" s="37"/>
      <c r="X16" s="35" t="str">
        <f t="shared" si="5"/>
        <v/>
      </c>
      <c r="Y16" s="36">
        <f>+Y13+Y14+Y15</f>
        <v>203246.38340041664</v>
      </c>
      <c r="Z16" s="12"/>
      <c r="AA16" s="12"/>
      <c r="AB16" s="12"/>
    </row>
    <row r="17" spans="1:28" s="4" customFormat="1" x14ac:dyDescent="0.2">
      <c r="A17" s="5" t="s">
        <v>2</v>
      </c>
      <c r="B17" s="5" t="s">
        <v>31</v>
      </c>
      <c r="C17" s="32"/>
      <c r="D17" s="32"/>
      <c r="E17" s="32"/>
      <c r="F17" s="32"/>
      <c r="G17" s="33" t="s">
        <v>35</v>
      </c>
      <c r="H17" s="26"/>
      <c r="I17" s="9" t="str">
        <f t="shared" si="0"/>
        <v/>
      </c>
      <c r="J17" s="10">
        <v>18007</v>
      </c>
      <c r="K17" s="18"/>
      <c r="L17" s="9" t="str">
        <f t="shared" si="1"/>
        <v/>
      </c>
      <c r="M17" s="10">
        <v>18007</v>
      </c>
      <c r="N17" s="18"/>
      <c r="O17" s="9" t="str">
        <f t="shared" si="2"/>
        <v/>
      </c>
      <c r="P17" s="10">
        <v>18007</v>
      </c>
      <c r="Q17" s="18"/>
      <c r="R17" s="9" t="str">
        <f t="shared" si="3"/>
        <v/>
      </c>
      <c r="S17" s="10">
        <v>18007</v>
      </c>
      <c r="T17" s="18"/>
      <c r="U17" s="9" t="str">
        <f t="shared" si="4"/>
        <v/>
      </c>
      <c r="V17" s="10">
        <v>18007</v>
      </c>
      <c r="W17" s="18"/>
      <c r="X17" s="9" t="str">
        <f t="shared" si="5"/>
        <v/>
      </c>
      <c r="Y17" s="10">
        <v>18007</v>
      </c>
      <c r="Z17" s="12"/>
      <c r="AA17" s="12"/>
      <c r="AB17" s="12"/>
    </row>
    <row r="18" spans="1:28" s="4" customFormat="1" x14ac:dyDescent="0.2">
      <c r="A18" s="5" t="s">
        <v>2</v>
      </c>
      <c r="B18" s="5" t="s">
        <v>31</v>
      </c>
      <c r="C18" s="32"/>
      <c r="D18" s="32"/>
      <c r="E18" s="32"/>
      <c r="F18" s="32"/>
      <c r="G18" s="33" t="s">
        <v>14</v>
      </c>
      <c r="H18" s="26">
        <v>942766</v>
      </c>
      <c r="I18" s="9">
        <f t="shared" si="0"/>
        <v>73.479200000000006</v>
      </c>
      <c r="J18" s="10">
        <f t="shared" ref="J18:J23" si="6">+H18/I18</f>
        <v>12830.379209354483</v>
      </c>
      <c r="K18" s="18">
        <v>942766</v>
      </c>
      <c r="L18" s="9">
        <f t="shared" si="1"/>
        <v>73.479200000000006</v>
      </c>
      <c r="M18" s="10">
        <f>+K18/L18</f>
        <v>12830.379209354483</v>
      </c>
      <c r="N18" s="18">
        <v>942766</v>
      </c>
      <c r="O18" s="9">
        <f t="shared" si="2"/>
        <v>73.479200000000006</v>
      </c>
      <c r="P18" s="10">
        <f>+N18/O18</f>
        <v>12830.379209354483</v>
      </c>
      <c r="Q18" s="18">
        <v>942766</v>
      </c>
      <c r="R18" s="9">
        <f t="shared" si="3"/>
        <v>73.479200000000006</v>
      </c>
      <c r="S18" s="10">
        <f>+Q18/R18</f>
        <v>12830.379209354483</v>
      </c>
      <c r="T18" s="18">
        <v>942766</v>
      </c>
      <c r="U18" s="9">
        <f t="shared" si="4"/>
        <v>73.479200000000006</v>
      </c>
      <c r="V18" s="10">
        <f>+T18/U18</f>
        <v>12830.379209354483</v>
      </c>
      <c r="W18" s="18">
        <v>942766</v>
      </c>
      <c r="X18" s="9">
        <f t="shared" si="5"/>
        <v>73.479200000000006</v>
      </c>
      <c r="Y18" s="10">
        <f>+W18/X18</f>
        <v>12830.379209354483</v>
      </c>
      <c r="Z18" s="12"/>
      <c r="AA18" s="12"/>
      <c r="AB18" s="12"/>
    </row>
    <row r="19" spans="1:28" s="4" customFormat="1" x14ac:dyDescent="0.2">
      <c r="A19" s="5" t="s">
        <v>2</v>
      </c>
      <c r="B19" s="5" t="s">
        <v>31</v>
      </c>
      <c r="C19" s="32"/>
      <c r="D19" s="32"/>
      <c r="E19" s="32"/>
      <c r="F19" s="32"/>
      <c r="G19" s="33" t="s">
        <v>14</v>
      </c>
      <c r="H19" s="26">
        <v>0</v>
      </c>
      <c r="I19" s="9">
        <f t="shared" si="0"/>
        <v>73.479200000000006</v>
      </c>
      <c r="J19" s="10">
        <f t="shared" si="6"/>
        <v>0</v>
      </c>
      <c r="K19" s="18">
        <v>0</v>
      </c>
      <c r="L19" s="9">
        <f t="shared" si="1"/>
        <v>73.479200000000006</v>
      </c>
      <c r="M19" s="10">
        <f>+K19/L19</f>
        <v>0</v>
      </c>
      <c r="N19" s="18">
        <v>0</v>
      </c>
      <c r="O19" s="9">
        <f t="shared" si="2"/>
        <v>73.479200000000006</v>
      </c>
      <c r="P19" s="10">
        <f>+N19/O19</f>
        <v>0</v>
      </c>
      <c r="Q19" s="18">
        <v>0</v>
      </c>
      <c r="R19" s="9">
        <f t="shared" si="3"/>
        <v>73.479200000000006</v>
      </c>
      <c r="S19" s="10">
        <f>+Q19/R19</f>
        <v>0</v>
      </c>
      <c r="T19" s="18">
        <v>0</v>
      </c>
      <c r="U19" s="9">
        <f t="shared" si="4"/>
        <v>73.479200000000006</v>
      </c>
      <c r="V19" s="10">
        <f>+T19/U19</f>
        <v>0</v>
      </c>
      <c r="W19" s="18">
        <v>0</v>
      </c>
      <c r="X19" s="9">
        <f t="shared" si="5"/>
        <v>73.479200000000006</v>
      </c>
      <c r="Y19" s="10">
        <f>+W19/X19</f>
        <v>0</v>
      </c>
      <c r="Z19" s="12"/>
      <c r="AA19" s="12"/>
      <c r="AB19" s="12"/>
    </row>
    <row r="20" spans="1:28" s="4" customFormat="1" x14ac:dyDescent="0.2">
      <c r="A20" s="28"/>
      <c r="B20" s="28"/>
      <c r="C20" s="29"/>
      <c r="D20" s="29"/>
      <c r="E20" s="29"/>
      <c r="F20" s="29"/>
      <c r="G20" s="38"/>
      <c r="H20" s="34"/>
      <c r="I20" s="35" t="str">
        <f t="shared" si="0"/>
        <v/>
      </c>
      <c r="J20" s="36">
        <f>+J17+J18+J19</f>
        <v>30837.379209354483</v>
      </c>
      <c r="K20" s="37"/>
      <c r="L20" s="35" t="str">
        <f t="shared" si="1"/>
        <v/>
      </c>
      <c r="M20" s="36">
        <f>+M17+M18+M19</f>
        <v>30837.379209354483</v>
      </c>
      <c r="N20" s="37"/>
      <c r="O20" s="35" t="str">
        <f t="shared" si="2"/>
        <v/>
      </c>
      <c r="P20" s="36">
        <f>+P17+P18+P19</f>
        <v>30837.379209354483</v>
      </c>
      <c r="Q20" s="37"/>
      <c r="R20" s="35" t="str">
        <f t="shared" si="3"/>
        <v/>
      </c>
      <c r="S20" s="36">
        <f>+S17+S18+S19</f>
        <v>30837.379209354483</v>
      </c>
      <c r="T20" s="37"/>
      <c r="U20" s="35" t="str">
        <f t="shared" si="4"/>
        <v/>
      </c>
      <c r="V20" s="36">
        <f>+V17+V18+V19</f>
        <v>30837.379209354483</v>
      </c>
      <c r="W20" s="37"/>
      <c r="X20" s="35" t="str">
        <f t="shared" si="5"/>
        <v/>
      </c>
      <c r="Y20" s="36">
        <f>+Y17+Y18+Y19</f>
        <v>30837.379209354483</v>
      </c>
      <c r="Z20" s="12"/>
      <c r="AA20" s="12"/>
      <c r="AB20" s="12"/>
    </row>
    <row r="21" spans="1:28" s="4" customFormat="1" x14ac:dyDescent="0.2">
      <c r="A21" s="3" t="s">
        <v>3</v>
      </c>
      <c r="B21" s="3" t="s">
        <v>30</v>
      </c>
      <c r="C21" s="12"/>
      <c r="D21" s="12"/>
      <c r="E21" s="12"/>
      <c r="F21" s="12"/>
      <c r="G21" s="26" t="s">
        <v>35</v>
      </c>
      <c r="H21" s="26"/>
      <c r="I21" s="9" t="str">
        <f t="shared" si="0"/>
        <v/>
      </c>
      <c r="J21" s="10">
        <v>16096</v>
      </c>
      <c r="K21" s="18"/>
      <c r="L21" s="9" t="str">
        <f t="shared" si="1"/>
        <v/>
      </c>
      <c r="M21" s="10">
        <v>16096</v>
      </c>
      <c r="N21" s="18"/>
      <c r="O21" s="9" t="str">
        <f t="shared" si="2"/>
        <v/>
      </c>
      <c r="P21" s="10">
        <v>16096</v>
      </c>
      <c r="Q21" s="18"/>
      <c r="R21" s="9" t="str">
        <f t="shared" si="3"/>
        <v/>
      </c>
      <c r="S21" s="10">
        <v>16096</v>
      </c>
      <c r="T21" s="18"/>
      <c r="U21" s="9" t="str">
        <f t="shared" si="4"/>
        <v/>
      </c>
      <c r="V21" s="10">
        <v>16096</v>
      </c>
      <c r="W21" s="18"/>
      <c r="X21" s="9" t="str">
        <f t="shared" si="5"/>
        <v/>
      </c>
      <c r="Y21" s="10">
        <v>16096</v>
      </c>
      <c r="Z21" s="12"/>
      <c r="AA21" s="12"/>
      <c r="AB21" s="12"/>
    </row>
    <row r="22" spans="1:28" s="4" customFormat="1" x14ac:dyDescent="0.2">
      <c r="A22" s="3"/>
      <c r="B22" s="3"/>
      <c r="C22" s="12"/>
      <c r="D22" s="12"/>
      <c r="E22" s="12"/>
      <c r="F22" s="12"/>
      <c r="G22" s="26"/>
      <c r="H22" s="39"/>
      <c r="I22" s="40" t="str">
        <f t="shared" si="0"/>
        <v/>
      </c>
      <c r="J22" s="41">
        <f>+J21</f>
        <v>16096</v>
      </c>
      <c r="K22" s="42"/>
      <c r="L22" s="40" t="str">
        <f t="shared" si="1"/>
        <v/>
      </c>
      <c r="M22" s="41">
        <f>+M21</f>
        <v>16096</v>
      </c>
      <c r="N22" s="42"/>
      <c r="O22" s="40" t="str">
        <f t="shared" si="2"/>
        <v/>
      </c>
      <c r="P22" s="41">
        <f>+P21</f>
        <v>16096</v>
      </c>
      <c r="Q22" s="42"/>
      <c r="R22" s="40" t="str">
        <f t="shared" si="3"/>
        <v/>
      </c>
      <c r="S22" s="41">
        <f>+S21</f>
        <v>16096</v>
      </c>
      <c r="T22" s="42"/>
      <c r="U22" s="40" t="str">
        <f t="shared" si="4"/>
        <v/>
      </c>
      <c r="V22" s="41">
        <f>+V21</f>
        <v>16096</v>
      </c>
      <c r="W22" s="42"/>
      <c r="X22" s="40" t="str">
        <f t="shared" si="5"/>
        <v/>
      </c>
      <c r="Y22" s="41">
        <f>+Y21</f>
        <v>16096</v>
      </c>
      <c r="Z22" s="12"/>
      <c r="AA22" s="12"/>
      <c r="AB22" s="12"/>
    </row>
    <row r="23" spans="1:28" s="12" customFormat="1" x14ac:dyDescent="0.2">
      <c r="A23" s="11" t="s">
        <v>4</v>
      </c>
      <c r="B23" s="11" t="s">
        <v>4</v>
      </c>
      <c r="G23" s="7" t="s">
        <v>18</v>
      </c>
      <c r="H23" s="26">
        <v>4172</v>
      </c>
      <c r="I23" s="9">
        <f t="shared" si="0"/>
        <v>4.5544000000000002</v>
      </c>
      <c r="J23" s="10">
        <f t="shared" si="6"/>
        <v>916.03723871421039</v>
      </c>
      <c r="K23" s="18">
        <v>4172</v>
      </c>
      <c r="L23" s="9">
        <f t="shared" si="1"/>
        <v>4.5544000000000002</v>
      </c>
      <c r="M23" s="10">
        <f>+K23/L23</f>
        <v>916.03723871421039</v>
      </c>
      <c r="N23" s="18">
        <v>4172</v>
      </c>
      <c r="O23" s="9">
        <f>IF(ISERROR(+INDEX(O$56:O$64,MATCH($G23,$G$56:$G$64,0),0)),"",INDEX(O$56:O$64,MATCH($G23,$G$56:$G$64,0),0))</f>
        <v>4.5544000000000002</v>
      </c>
      <c r="P23" s="10">
        <f>+N23/O23</f>
        <v>916.03723871421039</v>
      </c>
      <c r="Q23" s="18">
        <v>4172</v>
      </c>
      <c r="R23" s="9">
        <f>IF(ISERROR(+INDEX(R$56:R$64,MATCH($G23,$G$56:$G$64,0),0)),"",INDEX(R$56:R$64,MATCH($G23,$G$56:$G$64,0),0))</f>
        <v>4.5544000000000002</v>
      </c>
      <c r="S23" s="10">
        <f>+Q23/R23</f>
        <v>916.03723871421039</v>
      </c>
      <c r="T23" s="18">
        <v>4172</v>
      </c>
      <c r="U23" s="9">
        <f>IF(ISERROR(+INDEX(U$56:U$64,MATCH($G23,$G$56:$G$64,0),0)),"",INDEX(U$56:U$64,MATCH($G23,$G$56:$G$64,0),0))</f>
        <v>4.5544000000000002</v>
      </c>
      <c r="V23" s="10">
        <f>+T23/U23</f>
        <v>916.03723871421039</v>
      </c>
      <c r="W23" s="18">
        <v>4172</v>
      </c>
      <c r="X23" s="9">
        <f>IF(ISERROR(+INDEX(X$56:X$64,MATCH($G23,$G$56:$G$64,0),0)),"",INDEX(X$56:X$64,MATCH($G23,$G$56:$G$64,0),0))</f>
        <v>4.5544000000000002</v>
      </c>
      <c r="Y23" s="10">
        <f>+W23/X23</f>
        <v>916.03723871421039</v>
      </c>
    </row>
    <row r="24" spans="1:28" s="12" customFormat="1" x14ac:dyDescent="0.2">
      <c r="A24" s="11"/>
      <c r="B24" s="11"/>
      <c r="G24" s="7"/>
      <c r="H24" s="39"/>
      <c r="I24" s="40" t="str">
        <f t="shared" si="0"/>
        <v/>
      </c>
      <c r="J24" s="41">
        <f>+J23</f>
        <v>916.03723871421039</v>
      </c>
      <c r="K24" s="42"/>
      <c r="L24" s="40" t="str">
        <f t="shared" si="1"/>
        <v/>
      </c>
      <c r="M24" s="41">
        <f>+M23</f>
        <v>916.03723871421039</v>
      </c>
      <c r="N24" s="42"/>
      <c r="O24" s="40" t="str">
        <f t="shared" si="2"/>
        <v/>
      </c>
      <c r="P24" s="41">
        <f>+P23</f>
        <v>916.03723871421039</v>
      </c>
      <c r="Q24" s="42"/>
      <c r="R24" s="40" t="str">
        <f t="shared" si="3"/>
        <v/>
      </c>
      <c r="S24" s="41">
        <f>+S23</f>
        <v>916.03723871421039</v>
      </c>
      <c r="T24" s="42"/>
      <c r="U24" s="40" t="str">
        <f t="shared" si="4"/>
        <v/>
      </c>
      <c r="V24" s="41">
        <f>+V23</f>
        <v>916.03723871421039</v>
      </c>
      <c r="W24" s="42"/>
      <c r="X24" s="40" t="str">
        <f t="shared" si="5"/>
        <v/>
      </c>
      <c r="Y24" s="41">
        <f>+Y23</f>
        <v>916.03723871421039</v>
      </c>
    </row>
    <row r="25" spans="1:28" s="4" customFormat="1" x14ac:dyDescent="0.2">
      <c r="A25" s="3" t="s">
        <v>5</v>
      </c>
      <c r="B25" s="3" t="s">
        <v>5</v>
      </c>
      <c r="C25" s="12"/>
      <c r="D25" s="12"/>
      <c r="E25" s="22"/>
      <c r="F25" s="12"/>
      <c r="G25" s="7" t="s">
        <v>35</v>
      </c>
      <c r="H25" s="26"/>
      <c r="I25" s="9" t="str">
        <f t="shared" si="0"/>
        <v/>
      </c>
      <c r="J25" s="10">
        <v>344</v>
      </c>
      <c r="K25" s="18"/>
      <c r="L25" s="9" t="str">
        <f t="shared" si="1"/>
        <v/>
      </c>
      <c r="M25" s="10">
        <v>344</v>
      </c>
      <c r="N25" s="18"/>
      <c r="O25" s="9" t="str">
        <f t="shared" si="2"/>
        <v/>
      </c>
      <c r="P25" s="10">
        <v>344</v>
      </c>
      <c r="Q25" s="18"/>
      <c r="R25" s="9" t="str">
        <f t="shared" si="3"/>
        <v/>
      </c>
      <c r="S25" s="10">
        <v>344</v>
      </c>
      <c r="T25" s="18"/>
      <c r="U25" s="9" t="str">
        <f t="shared" si="4"/>
        <v/>
      </c>
      <c r="V25" s="10">
        <v>344</v>
      </c>
      <c r="W25" s="18"/>
      <c r="X25" s="9" t="str">
        <f t="shared" si="5"/>
        <v/>
      </c>
      <c r="Y25" s="10">
        <v>344</v>
      </c>
      <c r="Z25" s="12"/>
      <c r="AA25" s="12"/>
      <c r="AB25" s="12"/>
    </row>
    <row r="26" spans="1:28" s="4" customFormat="1" x14ac:dyDescent="0.2">
      <c r="A26" s="3" t="s">
        <v>5</v>
      </c>
      <c r="B26" s="3" t="s">
        <v>5</v>
      </c>
      <c r="C26" s="12"/>
      <c r="D26" s="12"/>
      <c r="E26" s="12"/>
      <c r="F26" s="12"/>
      <c r="G26" s="7" t="s">
        <v>35</v>
      </c>
      <c r="H26" s="27"/>
      <c r="I26" s="20" t="str">
        <f t="shared" si="0"/>
        <v/>
      </c>
      <c r="J26" s="21">
        <v>0</v>
      </c>
      <c r="K26" s="19"/>
      <c r="L26" s="20" t="str">
        <f t="shared" si="1"/>
        <v/>
      </c>
      <c r="M26" s="21">
        <v>0</v>
      </c>
      <c r="N26" s="19"/>
      <c r="O26" s="20" t="str">
        <f t="shared" si="2"/>
        <v/>
      </c>
      <c r="P26" s="21">
        <v>0</v>
      </c>
      <c r="Q26" s="19"/>
      <c r="R26" s="20" t="str">
        <f t="shared" si="3"/>
        <v/>
      </c>
      <c r="S26" s="21">
        <v>0</v>
      </c>
      <c r="T26" s="19"/>
      <c r="U26" s="20" t="str">
        <f t="shared" si="4"/>
        <v/>
      </c>
      <c r="V26" s="21">
        <v>0</v>
      </c>
      <c r="W26" s="19"/>
      <c r="X26" s="20" t="str">
        <f t="shared" si="5"/>
        <v/>
      </c>
      <c r="Y26" s="21">
        <v>0</v>
      </c>
      <c r="Z26" s="12"/>
      <c r="AA26" s="12"/>
      <c r="AB26" s="12"/>
    </row>
    <row r="27" spans="1:28" s="4" customFormat="1" x14ac:dyDescent="0.2">
      <c r="A27" s="3"/>
      <c r="B27" s="3"/>
      <c r="C27" s="12"/>
      <c r="D27" s="12"/>
      <c r="E27" s="12"/>
      <c r="F27" s="12"/>
      <c r="G27" s="7"/>
      <c r="H27" s="39"/>
      <c r="I27" s="40" t="str">
        <f t="shared" si="0"/>
        <v/>
      </c>
      <c r="J27" s="41">
        <f>+J25+J26</f>
        <v>344</v>
      </c>
      <c r="K27" s="42"/>
      <c r="L27" s="40" t="str">
        <f t="shared" si="1"/>
        <v/>
      </c>
      <c r="M27" s="41">
        <f>+M25+M26</f>
        <v>344</v>
      </c>
      <c r="N27" s="42"/>
      <c r="O27" s="40" t="str">
        <f t="shared" si="2"/>
        <v/>
      </c>
      <c r="P27" s="41">
        <f>+P25+P26</f>
        <v>344</v>
      </c>
      <c r="Q27" s="42"/>
      <c r="R27" s="40" t="str">
        <f t="shared" si="3"/>
        <v/>
      </c>
      <c r="S27" s="41">
        <f>+S25+S26</f>
        <v>344</v>
      </c>
      <c r="T27" s="42"/>
      <c r="U27" s="40" t="str">
        <f t="shared" si="4"/>
        <v/>
      </c>
      <c r="V27" s="41">
        <f>+V25+V26</f>
        <v>344</v>
      </c>
      <c r="W27" s="42"/>
      <c r="X27" s="40" t="str">
        <f t="shared" si="5"/>
        <v/>
      </c>
      <c r="Y27" s="41">
        <f>+Y25+Y26</f>
        <v>344</v>
      </c>
      <c r="Z27" s="12"/>
      <c r="AA27" s="12"/>
      <c r="AB27" s="12"/>
    </row>
    <row r="28" spans="1:28" s="4" customFormat="1" x14ac:dyDescent="0.2">
      <c r="A28" s="3" t="s">
        <v>6</v>
      </c>
      <c r="B28" s="3" t="s">
        <v>6</v>
      </c>
      <c r="C28" s="12"/>
      <c r="D28" s="12"/>
      <c r="E28" s="12"/>
      <c r="F28" s="12"/>
      <c r="G28" s="7" t="s">
        <v>35</v>
      </c>
      <c r="H28" s="27"/>
      <c r="I28" s="20" t="str">
        <f t="shared" si="0"/>
        <v/>
      </c>
      <c r="J28" s="21">
        <v>677</v>
      </c>
      <c r="K28" s="19"/>
      <c r="L28" s="20" t="str">
        <f t="shared" si="1"/>
        <v/>
      </c>
      <c r="M28" s="21">
        <v>677</v>
      </c>
      <c r="N28" s="19"/>
      <c r="O28" s="20" t="str">
        <f t="shared" si="2"/>
        <v/>
      </c>
      <c r="P28" s="21">
        <v>677</v>
      </c>
      <c r="Q28" s="19"/>
      <c r="R28" s="20" t="str">
        <f t="shared" si="3"/>
        <v/>
      </c>
      <c r="S28" s="21">
        <v>677</v>
      </c>
      <c r="T28" s="19"/>
      <c r="U28" s="20" t="str">
        <f t="shared" si="4"/>
        <v/>
      </c>
      <c r="V28" s="21">
        <v>677</v>
      </c>
      <c r="W28" s="19"/>
      <c r="X28" s="20" t="str">
        <f t="shared" si="5"/>
        <v/>
      </c>
      <c r="Y28" s="21">
        <v>677</v>
      </c>
      <c r="Z28" s="12"/>
      <c r="AA28" s="12"/>
      <c r="AB28" s="12"/>
    </row>
    <row r="29" spans="1:28" s="4" customFormat="1" x14ac:dyDescent="0.2">
      <c r="A29" s="3"/>
      <c r="B29" s="3"/>
      <c r="C29" s="12"/>
      <c r="D29" s="12"/>
      <c r="E29" s="12"/>
      <c r="F29" s="12"/>
      <c r="G29" s="7"/>
      <c r="H29" s="39"/>
      <c r="I29" s="40" t="str">
        <f t="shared" si="0"/>
        <v/>
      </c>
      <c r="J29" s="41">
        <f>+J28</f>
        <v>677</v>
      </c>
      <c r="K29" s="42"/>
      <c r="L29" s="40" t="str">
        <f t="shared" si="1"/>
        <v/>
      </c>
      <c r="M29" s="41">
        <f>+M28</f>
        <v>677</v>
      </c>
      <c r="N29" s="42"/>
      <c r="O29" s="40" t="str">
        <f t="shared" si="2"/>
        <v/>
      </c>
      <c r="P29" s="41">
        <f>+P28</f>
        <v>677</v>
      </c>
      <c r="Q29" s="42"/>
      <c r="R29" s="40" t="str">
        <f t="shared" si="3"/>
        <v/>
      </c>
      <c r="S29" s="41">
        <f>+S28</f>
        <v>677</v>
      </c>
      <c r="T29" s="42"/>
      <c r="U29" s="40" t="str">
        <f t="shared" si="4"/>
        <v/>
      </c>
      <c r="V29" s="41">
        <f>+V28</f>
        <v>677</v>
      </c>
      <c r="W29" s="42"/>
      <c r="X29" s="40" t="str">
        <f t="shared" si="5"/>
        <v/>
      </c>
      <c r="Y29" s="41">
        <f>+Y28</f>
        <v>677</v>
      </c>
      <c r="Z29" s="12"/>
      <c r="AA29" s="12"/>
      <c r="AB29" s="12"/>
    </row>
    <row r="30" spans="1:28" s="4" customFormat="1" x14ac:dyDescent="0.2">
      <c r="A30" s="3" t="s">
        <v>7</v>
      </c>
      <c r="B30" s="3" t="s">
        <v>7</v>
      </c>
      <c r="C30" s="12"/>
      <c r="D30" s="12"/>
      <c r="E30" s="12"/>
      <c r="F30" s="12"/>
      <c r="G30" s="7" t="s">
        <v>15</v>
      </c>
      <c r="H30" s="27">
        <v>3638166</v>
      </c>
      <c r="I30" s="20">
        <f t="shared" si="0"/>
        <v>8.9562000000000008</v>
      </c>
      <c r="J30" s="21">
        <f>+H30/I30</f>
        <v>406217.59228244115</v>
      </c>
      <c r="K30" s="19">
        <v>3638166</v>
      </c>
      <c r="L30" s="20">
        <f t="shared" si="1"/>
        <v>8.9562000000000008</v>
      </c>
      <c r="M30" s="21">
        <f>+K30/L30</f>
        <v>406217.59228244115</v>
      </c>
      <c r="N30" s="19">
        <v>3638166</v>
      </c>
      <c r="O30" s="20">
        <f>IF(ISERROR(+INDEX(O$56:O$64,MATCH($G30,$G$56:$G$64,0),0)),"",INDEX(O$56:O$64,MATCH($G30,$G$56:$G$64,0),0))</f>
        <v>8.9562000000000008</v>
      </c>
      <c r="P30" s="21">
        <f>+N30/O30</f>
        <v>406217.59228244115</v>
      </c>
      <c r="Q30" s="19">
        <v>3638166</v>
      </c>
      <c r="R30" s="20">
        <f>IF(ISERROR(+INDEX(R$56:R$64,MATCH($G30,$G$56:$G$64,0),0)),"",INDEX(R$56:R$64,MATCH($G30,$G$56:$G$64,0),0))</f>
        <v>8.9562000000000008</v>
      </c>
      <c r="S30" s="21">
        <f>+Q30/R30</f>
        <v>406217.59228244115</v>
      </c>
      <c r="T30" s="19">
        <v>3638166</v>
      </c>
      <c r="U30" s="20">
        <f>IF(ISERROR(+INDEX(U$56:U$64,MATCH($G30,$G$56:$G$64,0),0)),"",INDEX(U$56:U$64,MATCH($G30,$G$56:$G$64,0),0))</f>
        <v>8.9562000000000008</v>
      </c>
      <c r="V30" s="21">
        <f>+T30/U30</f>
        <v>406217.59228244115</v>
      </c>
      <c r="W30" s="19">
        <v>3638166</v>
      </c>
      <c r="X30" s="20">
        <f>IF(ISERROR(+INDEX(X$56:X$64,MATCH($G30,$G$56:$G$64,0),0)),"",INDEX(X$56:X$64,MATCH($G30,$G$56:$G$64,0),0))</f>
        <v>8.9562000000000008</v>
      </c>
      <c r="Y30" s="21">
        <f>+W30/X30</f>
        <v>406217.59228244115</v>
      </c>
      <c r="Z30" s="12"/>
      <c r="AA30" s="12"/>
      <c r="AB30" s="12"/>
    </row>
    <row r="31" spans="1:28" s="4" customFormat="1" x14ac:dyDescent="0.2">
      <c r="A31" s="3" t="s">
        <v>7</v>
      </c>
      <c r="B31" s="3" t="s">
        <v>7</v>
      </c>
      <c r="C31" s="12"/>
      <c r="D31" s="12"/>
      <c r="E31" s="12"/>
      <c r="F31" s="12"/>
      <c r="G31" s="7" t="s">
        <v>15</v>
      </c>
      <c r="H31" s="27">
        <v>597651</v>
      </c>
      <c r="I31" s="20">
        <f t="shared" si="0"/>
        <v>8.9562000000000008</v>
      </c>
      <c r="J31" s="21">
        <f>+H31/I31</f>
        <v>66730.421384069137</v>
      </c>
      <c r="K31" s="19">
        <v>597651</v>
      </c>
      <c r="L31" s="20">
        <f t="shared" si="1"/>
        <v>8.9562000000000008</v>
      </c>
      <c r="M31" s="21">
        <f>+K31/L31</f>
        <v>66730.421384069137</v>
      </c>
      <c r="N31" s="19">
        <v>597651</v>
      </c>
      <c r="O31" s="20">
        <f t="shared" si="2"/>
        <v>8.9562000000000008</v>
      </c>
      <c r="P31" s="21">
        <f>+N31/O31</f>
        <v>66730.421384069137</v>
      </c>
      <c r="Q31" s="19">
        <v>597651</v>
      </c>
      <c r="R31" s="20">
        <f t="shared" si="3"/>
        <v>8.9562000000000008</v>
      </c>
      <c r="S31" s="21">
        <f>+Q31/R31</f>
        <v>66730.421384069137</v>
      </c>
      <c r="T31" s="19">
        <v>597651</v>
      </c>
      <c r="U31" s="20">
        <f t="shared" si="4"/>
        <v>8.9562000000000008</v>
      </c>
      <c r="V31" s="21">
        <f>+T31/U31</f>
        <v>66730.421384069137</v>
      </c>
      <c r="W31" s="19">
        <v>597651</v>
      </c>
      <c r="X31" s="20">
        <f t="shared" si="5"/>
        <v>8.9562000000000008</v>
      </c>
      <c r="Y31" s="21">
        <f>+W31/X31</f>
        <v>66730.421384069137</v>
      </c>
      <c r="Z31" s="12"/>
      <c r="AA31" s="12"/>
      <c r="AB31" s="12"/>
    </row>
    <row r="32" spans="1:28" s="4" customFormat="1" x14ac:dyDescent="0.2">
      <c r="A32" s="3" t="s">
        <v>7</v>
      </c>
      <c r="B32" s="3" t="s">
        <v>7</v>
      </c>
      <c r="C32" s="12"/>
      <c r="D32" s="12"/>
      <c r="E32" s="12"/>
      <c r="F32" s="12"/>
      <c r="G32" s="7" t="s">
        <v>16</v>
      </c>
      <c r="H32" s="27">
        <v>304937</v>
      </c>
      <c r="I32" s="20">
        <f t="shared" si="0"/>
        <v>8.6593999999999998</v>
      </c>
      <c r="J32" s="21">
        <f>+H32/I32</f>
        <v>35214.564519481719</v>
      </c>
      <c r="K32" s="19">
        <v>304937</v>
      </c>
      <c r="L32" s="20">
        <f t="shared" si="1"/>
        <v>8.6593999999999998</v>
      </c>
      <c r="M32" s="21">
        <f>+K32/L32</f>
        <v>35214.564519481719</v>
      </c>
      <c r="N32" s="19">
        <v>304937</v>
      </c>
      <c r="O32" s="20">
        <f t="shared" si="2"/>
        <v>8.6593999999999998</v>
      </c>
      <c r="P32" s="21">
        <f>+N32/O32</f>
        <v>35214.564519481719</v>
      </c>
      <c r="Q32" s="19">
        <v>304937</v>
      </c>
      <c r="R32" s="20">
        <f t="shared" si="3"/>
        <v>8.6593999999999998</v>
      </c>
      <c r="S32" s="21">
        <f>+Q32/R32</f>
        <v>35214.564519481719</v>
      </c>
      <c r="T32" s="19">
        <v>304937</v>
      </c>
      <c r="U32" s="20">
        <f t="shared" si="4"/>
        <v>8.6593999999999998</v>
      </c>
      <c r="V32" s="21">
        <f>+T32/U32</f>
        <v>35214.564519481719</v>
      </c>
      <c r="W32" s="19">
        <v>304937</v>
      </c>
      <c r="X32" s="20">
        <f t="shared" si="5"/>
        <v>8.6593999999999998</v>
      </c>
      <c r="Y32" s="21">
        <f>+W32/X32</f>
        <v>35214.564519481719</v>
      </c>
      <c r="Z32" s="12"/>
      <c r="AA32" s="12"/>
      <c r="AB32" s="12"/>
    </row>
    <row r="33" spans="1:28" s="4" customFormat="1" x14ac:dyDescent="0.2">
      <c r="A33" s="3" t="s">
        <v>7</v>
      </c>
      <c r="B33" s="3" t="s">
        <v>30</v>
      </c>
      <c r="C33" s="12"/>
      <c r="D33" s="12"/>
      <c r="E33" s="12"/>
      <c r="F33" s="12"/>
      <c r="G33" s="7" t="s">
        <v>17</v>
      </c>
      <c r="H33" s="27">
        <v>120529</v>
      </c>
      <c r="I33" s="20">
        <f t="shared" si="0"/>
        <v>1.5069999999999999</v>
      </c>
      <c r="J33" s="21">
        <f>+H33/I33</f>
        <v>79979.429329794293</v>
      </c>
      <c r="K33" s="19">
        <v>120529</v>
      </c>
      <c r="L33" s="20">
        <f t="shared" si="1"/>
        <v>1.5069999999999999</v>
      </c>
      <c r="M33" s="21">
        <f>+K33/L33</f>
        <v>79979.429329794293</v>
      </c>
      <c r="N33" s="19">
        <v>120529</v>
      </c>
      <c r="O33" s="20">
        <f t="shared" si="2"/>
        <v>1.5069999999999999</v>
      </c>
      <c r="P33" s="21">
        <f>+N33/O33</f>
        <v>79979.429329794293</v>
      </c>
      <c r="Q33" s="19">
        <v>120529</v>
      </c>
      <c r="R33" s="20">
        <f t="shared" si="3"/>
        <v>1.5069999999999999</v>
      </c>
      <c r="S33" s="21">
        <f>+Q33/R33</f>
        <v>79979.429329794293</v>
      </c>
      <c r="T33" s="19">
        <v>120529</v>
      </c>
      <c r="U33" s="20">
        <f t="shared" si="4"/>
        <v>1.5069999999999999</v>
      </c>
      <c r="V33" s="21">
        <f>+T33/U33</f>
        <v>79979.429329794293</v>
      </c>
      <c r="W33" s="19">
        <v>120529</v>
      </c>
      <c r="X33" s="20">
        <f t="shared" si="5"/>
        <v>1.5069999999999999</v>
      </c>
      <c r="Y33" s="21">
        <f>+W33/X33</f>
        <v>79979.429329794293</v>
      </c>
      <c r="Z33" s="12"/>
      <c r="AA33" s="12"/>
      <c r="AB33" s="12"/>
    </row>
    <row r="34" spans="1:28" s="4" customFormat="1" x14ac:dyDescent="0.2">
      <c r="A34" s="3"/>
      <c r="B34" s="3"/>
      <c r="C34" s="12"/>
      <c r="D34" s="12"/>
      <c r="E34" s="12"/>
      <c r="F34" s="12"/>
      <c r="G34" s="7"/>
      <c r="H34" s="43"/>
      <c r="I34" s="8" t="str">
        <f t="shared" si="0"/>
        <v/>
      </c>
      <c r="J34" s="44">
        <f>+J30+J31+J32+J33</f>
        <v>588142.00751578633</v>
      </c>
      <c r="K34" s="45"/>
      <c r="L34" s="8" t="str">
        <f t="shared" si="1"/>
        <v/>
      </c>
      <c r="M34" s="41">
        <f>+M30+M31+M32+M33</f>
        <v>588142.00751578633</v>
      </c>
      <c r="N34" s="45"/>
      <c r="O34" s="8" t="str">
        <f t="shared" si="2"/>
        <v/>
      </c>
      <c r="P34" s="41">
        <f>+P30+P31+P32+P33</f>
        <v>588142.00751578633</v>
      </c>
      <c r="Q34" s="45"/>
      <c r="R34" s="8" t="str">
        <f t="shared" si="3"/>
        <v/>
      </c>
      <c r="S34" s="41">
        <f>+S30+S31+S32+S33</f>
        <v>588142.00751578633</v>
      </c>
      <c r="T34" s="45"/>
      <c r="U34" s="8" t="str">
        <f t="shared" si="4"/>
        <v/>
      </c>
      <c r="V34" s="41">
        <f>+V30+V31+V32+V33</f>
        <v>588142.00751578633</v>
      </c>
      <c r="W34" s="45"/>
      <c r="X34" s="8" t="str">
        <f t="shared" si="5"/>
        <v/>
      </c>
      <c r="Y34" s="41">
        <f>+Y30+Y31+Y32+Y33</f>
        <v>588142.00751578633</v>
      </c>
      <c r="Z34" s="12"/>
      <c r="AA34" s="12"/>
      <c r="AB34" s="12"/>
    </row>
    <row r="35" spans="1:28" s="4" customFormat="1" x14ac:dyDescent="0.2">
      <c r="A35" s="3" t="s">
        <v>8</v>
      </c>
      <c r="B35" s="3" t="s">
        <v>8</v>
      </c>
      <c r="C35" s="12"/>
      <c r="D35" s="12"/>
      <c r="E35" s="22"/>
      <c r="F35" s="12"/>
      <c r="G35" s="7" t="s">
        <v>35</v>
      </c>
      <c r="H35" s="27"/>
      <c r="I35" s="20" t="str">
        <f t="shared" si="0"/>
        <v/>
      </c>
      <c r="J35" s="21">
        <v>1689</v>
      </c>
      <c r="K35" s="19"/>
      <c r="L35" s="20" t="str">
        <f t="shared" si="1"/>
        <v/>
      </c>
      <c r="M35" s="21">
        <v>1689</v>
      </c>
      <c r="N35" s="19"/>
      <c r="O35" s="20" t="str">
        <f t="shared" si="2"/>
        <v/>
      </c>
      <c r="P35" s="21">
        <v>1689</v>
      </c>
      <c r="Q35" s="19"/>
      <c r="R35" s="20" t="str">
        <f t="shared" si="3"/>
        <v/>
      </c>
      <c r="S35" s="21">
        <v>1689</v>
      </c>
      <c r="T35" s="19"/>
      <c r="U35" s="20" t="str">
        <f t="shared" si="4"/>
        <v/>
      </c>
      <c r="V35" s="21">
        <v>1689</v>
      </c>
      <c r="W35" s="19"/>
      <c r="X35" s="20" t="str">
        <f t="shared" si="5"/>
        <v/>
      </c>
      <c r="Y35" s="21">
        <v>1689</v>
      </c>
      <c r="Z35" s="12"/>
      <c r="AA35" s="12"/>
      <c r="AB35" s="12"/>
    </row>
    <row r="36" spans="1:28" s="4" customFormat="1" x14ac:dyDescent="0.2">
      <c r="A36" s="3"/>
      <c r="B36" s="3"/>
      <c r="C36" s="12"/>
      <c r="D36" s="12"/>
      <c r="E36" s="22"/>
      <c r="F36" s="12"/>
      <c r="G36" s="7"/>
      <c r="H36" s="39"/>
      <c r="I36" s="40" t="str">
        <f t="shared" si="0"/>
        <v/>
      </c>
      <c r="J36" s="41">
        <f>+J35</f>
        <v>1689</v>
      </c>
      <c r="K36" s="42"/>
      <c r="L36" s="40" t="str">
        <f t="shared" si="1"/>
        <v/>
      </c>
      <c r="M36" s="41">
        <f>+M35</f>
        <v>1689</v>
      </c>
      <c r="N36" s="42"/>
      <c r="O36" s="40" t="str">
        <f t="shared" si="2"/>
        <v/>
      </c>
      <c r="P36" s="41">
        <f>+P35</f>
        <v>1689</v>
      </c>
      <c r="Q36" s="42"/>
      <c r="R36" s="40" t="str">
        <f t="shared" si="3"/>
        <v/>
      </c>
      <c r="S36" s="41">
        <f>+S35</f>
        <v>1689</v>
      </c>
      <c r="T36" s="42"/>
      <c r="U36" s="40" t="str">
        <f t="shared" si="4"/>
        <v/>
      </c>
      <c r="V36" s="41">
        <f>+V35</f>
        <v>1689</v>
      </c>
      <c r="W36" s="42"/>
      <c r="X36" s="40" t="str">
        <f t="shared" si="5"/>
        <v/>
      </c>
      <c r="Y36" s="41">
        <f>+Y35</f>
        <v>1689</v>
      </c>
      <c r="Z36" s="12"/>
      <c r="AA36" s="12"/>
      <c r="AB36" s="12"/>
    </row>
    <row r="37" spans="1:28" s="4" customFormat="1" x14ac:dyDescent="0.2">
      <c r="A37" s="3" t="s">
        <v>0</v>
      </c>
      <c r="B37" s="3" t="s">
        <v>0</v>
      </c>
      <c r="C37" s="12"/>
      <c r="D37" s="12"/>
      <c r="E37" s="12"/>
      <c r="F37" s="12"/>
      <c r="G37" s="7" t="s">
        <v>35</v>
      </c>
      <c r="H37" s="27"/>
      <c r="I37" s="20" t="str">
        <f t="shared" si="0"/>
        <v/>
      </c>
      <c r="J37" s="21">
        <v>163</v>
      </c>
      <c r="K37" s="19"/>
      <c r="L37" s="20" t="str">
        <f t="shared" si="1"/>
        <v/>
      </c>
      <c r="M37" s="21">
        <v>163</v>
      </c>
      <c r="N37" s="19"/>
      <c r="O37" s="20" t="str">
        <f t="shared" si="2"/>
        <v/>
      </c>
      <c r="P37" s="21">
        <v>163</v>
      </c>
      <c r="Q37" s="19"/>
      <c r="R37" s="20" t="str">
        <f t="shared" si="3"/>
        <v/>
      </c>
      <c r="S37" s="21">
        <v>163</v>
      </c>
      <c r="T37" s="19"/>
      <c r="U37" s="20" t="str">
        <f t="shared" si="4"/>
        <v/>
      </c>
      <c r="V37" s="21">
        <v>163</v>
      </c>
      <c r="W37" s="19"/>
      <c r="X37" s="20" t="str">
        <f t="shared" si="5"/>
        <v/>
      </c>
      <c r="Y37" s="21">
        <v>163</v>
      </c>
      <c r="Z37" s="12"/>
      <c r="AA37" s="12"/>
      <c r="AB37" s="12"/>
    </row>
    <row r="38" spans="1:28" s="4" customFormat="1" x14ac:dyDescent="0.2">
      <c r="A38" s="3" t="s">
        <v>0</v>
      </c>
      <c r="B38" s="3" t="s">
        <v>0</v>
      </c>
      <c r="C38" s="12"/>
      <c r="D38" s="12"/>
      <c r="E38" s="12"/>
      <c r="F38" s="12"/>
      <c r="G38" s="7" t="s">
        <v>10</v>
      </c>
      <c r="H38" s="27"/>
      <c r="I38" s="20" t="str">
        <f t="shared" si="0"/>
        <v/>
      </c>
      <c r="J38" s="21">
        <v>3314</v>
      </c>
      <c r="K38" s="19"/>
      <c r="L38" s="20" t="str">
        <f t="shared" si="1"/>
        <v/>
      </c>
      <c r="M38" s="21">
        <v>3314</v>
      </c>
      <c r="N38" s="19"/>
      <c r="O38" s="20" t="str">
        <f t="shared" si="2"/>
        <v/>
      </c>
      <c r="P38" s="21">
        <v>3314</v>
      </c>
      <c r="Q38" s="19"/>
      <c r="R38" s="20" t="str">
        <f t="shared" si="3"/>
        <v/>
      </c>
      <c r="S38" s="21">
        <v>3314</v>
      </c>
      <c r="T38" s="19"/>
      <c r="U38" s="20" t="str">
        <f t="shared" si="4"/>
        <v/>
      </c>
      <c r="V38" s="21">
        <v>3314</v>
      </c>
      <c r="W38" s="19"/>
      <c r="X38" s="20" t="str">
        <f t="shared" si="5"/>
        <v/>
      </c>
      <c r="Y38" s="21">
        <v>3314</v>
      </c>
      <c r="Z38" s="12"/>
      <c r="AA38" s="12"/>
      <c r="AB38" s="12"/>
    </row>
    <row r="39" spans="1:28" s="4" customFormat="1" x14ac:dyDescent="0.2">
      <c r="A39" s="3"/>
      <c r="B39" s="3"/>
      <c r="C39" s="12"/>
      <c r="D39" s="12"/>
      <c r="E39" s="12"/>
      <c r="F39" s="12"/>
      <c r="G39" s="7"/>
      <c r="H39" s="39"/>
      <c r="I39" s="40" t="str">
        <f t="shared" si="0"/>
        <v/>
      </c>
      <c r="J39" s="41">
        <f>+J37+J38</f>
        <v>3477</v>
      </c>
      <c r="K39" s="42"/>
      <c r="L39" s="40" t="str">
        <f t="shared" si="1"/>
        <v/>
      </c>
      <c r="M39" s="41">
        <f>+M37+M38</f>
        <v>3477</v>
      </c>
      <c r="N39" s="42"/>
      <c r="O39" s="40" t="str">
        <f t="shared" si="2"/>
        <v/>
      </c>
      <c r="P39" s="41">
        <f>+P37+P38</f>
        <v>3477</v>
      </c>
      <c r="Q39" s="42"/>
      <c r="R39" s="40" t="str">
        <f t="shared" si="3"/>
        <v/>
      </c>
      <c r="S39" s="41">
        <f>+S37+S38</f>
        <v>3477</v>
      </c>
      <c r="T39" s="42"/>
      <c r="U39" s="40" t="str">
        <f t="shared" si="4"/>
        <v/>
      </c>
      <c r="V39" s="41">
        <f>+V37+V38</f>
        <v>3477</v>
      </c>
      <c r="W39" s="42"/>
      <c r="X39" s="40" t="str">
        <f t="shared" si="5"/>
        <v/>
      </c>
      <c r="Y39" s="41">
        <f>+Y37+Y38</f>
        <v>3477</v>
      </c>
      <c r="Z39" s="12"/>
      <c r="AA39" s="12"/>
      <c r="AB39" s="12"/>
    </row>
    <row r="40" spans="1:28" s="4" customFormat="1" x14ac:dyDescent="0.2">
      <c r="A40" s="3" t="s">
        <v>33</v>
      </c>
      <c r="B40" s="3" t="s">
        <v>33</v>
      </c>
      <c r="C40" s="12"/>
      <c r="D40" s="12"/>
      <c r="E40" s="12"/>
      <c r="F40" s="12"/>
      <c r="G40" s="7" t="s">
        <v>35</v>
      </c>
      <c r="H40" s="27"/>
      <c r="I40" s="20" t="str">
        <f t="shared" si="0"/>
        <v/>
      </c>
      <c r="J40" s="21">
        <v>145215</v>
      </c>
      <c r="K40" s="19"/>
      <c r="L40" s="20" t="str">
        <f t="shared" si="1"/>
        <v/>
      </c>
      <c r="M40" s="21">
        <v>145215</v>
      </c>
      <c r="N40" s="19"/>
      <c r="O40" s="20" t="str">
        <f t="shared" si="2"/>
        <v/>
      </c>
      <c r="P40" s="21">
        <v>145215</v>
      </c>
      <c r="Q40" s="19"/>
      <c r="R40" s="20" t="str">
        <f t="shared" si="3"/>
        <v/>
      </c>
      <c r="S40" s="21">
        <v>145215</v>
      </c>
      <c r="T40" s="19"/>
      <c r="U40" s="20" t="str">
        <f t="shared" si="4"/>
        <v/>
      </c>
      <c r="V40" s="21">
        <v>145215</v>
      </c>
      <c r="W40" s="19"/>
      <c r="X40" s="20" t="str">
        <f t="shared" si="5"/>
        <v/>
      </c>
      <c r="Y40" s="21">
        <v>145215</v>
      </c>
      <c r="Z40" s="12"/>
      <c r="AA40" s="12"/>
      <c r="AB40" s="12"/>
    </row>
    <row r="41" spans="1:28" s="4" customFormat="1" x14ac:dyDescent="0.2">
      <c r="A41" s="3" t="s">
        <v>33</v>
      </c>
      <c r="B41" s="3" t="s">
        <v>33</v>
      </c>
      <c r="C41" s="12"/>
      <c r="D41" s="12"/>
      <c r="E41" s="12"/>
      <c r="F41" s="12"/>
      <c r="G41" s="7" t="s">
        <v>13</v>
      </c>
      <c r="H41" s="27">
        <v>0</v>
      </c>
      <c r="I41" s="20">
        <f t="shared" si="0"/>
        <v>1.1222000000000001</v>
      </c>
      <c r="J41" s="21">
        <f t="shared" ref="J41:J50" si="7">+H41/I41</f>
        <v>0</v>
      </c>
      <c r="K41" s="19">
        <v>0</v>
      </c>
      <c r="L41" s="20">
        <f t="shared" si="1"/>
        <v>1.1222000000000001</v>
      </c>
      <c r="M41" s="21">
        <f t="shared" ref="M41:M46" si="8">+K41/L41</f>
        <v>0</v>
      </c>
      <c r="N41" s="19">
        <v>0</v>
      </c>
      <c r="O41" s="20">
        <f>IF(ISERROR(+INDEX(O$56:O$64,MATCH($G41,$G$56:$G$64,0),0)),"",INDEX(O$56:O$64,MATCH($G41,$G$56:$G$64,0),0))</f>
        <v>1.1222000000000001</v>
      </c>
      <c r="P41" s="21">
        <f t="shared" ref="P41:P46" si="9">+N41/O41</f>
        <v>0</v>
      </c>
      <c r="Q41" s="19">
        <v>0</v>
      </c>
      <c r="R41" s="20">
        <f>IF(ISERROR(+INDEX(R$56:R$64,MATCH($G41,$G$56:$G$64,0),0)),"",INDEX(R$56:R$64,MATCH($G41,$G$56:$G$64,0),0))</f>
        <v>1.1222000000000001</v>
      </c>
      <c r="S41" s="21">
        <f t="shared" ref="S41:S46" si="10">+Q41/R41</f>
        <v>0</v>
      </c>
      <c r="T41" s="19">
        <v>0</v>
      </c>
      <c r="U41" s="20">
        <f>IF(ISERROR(+INDEX(U$56:U$64,MATCH($G41,$G$56:$G$64,0),0)),"",INDEX(U$56:U$64,MATCH($G41,$G$56:$G$64,0),0))</f>
        <v>1.1222000000000001</v>
      </c>
      <c r="V41" s="21">
        <f t="shared" ref="V41:V46" si="11">+T41/U41</f>
        <v>0</v>
      </c>
      <c r="W41" s="19">
        <v>0</v>
      </c>
      <c r="X41" s="20">
        <f>IF(ISERROR(+INDEX(X$56:X$64,MATCH($G41,$G$56:$G$64,0),0)),"",INDEX(X$56:X$64,MATCH($G41,$G$56:$G$64,0),0))</f>
        <v>1.1222000000000001</v>
      </c>
      <c r="Y41" s="21">
        <f t="shared" ref="Y41:Y46" si="12">+W41/X41</f>
        <v>0</v>
      </c>
      <c r="Z41" s="12"/>
      <c r="AA41" s="12"/>
      <c r="AB41" s="12"/>
    </row>
    <row r="42" spans="1:28" s="4" customFormat="1" x14ac:dyDescent="0.2">
      <c r="A42" s="3" t="s">
        <v>33</v>
      </c>
      <c r="B42" s="3" t="s">
        <v>33</v>
      </c>
      <c r="C42" s="12"/>
      <c r="D42" s="12"/>
      <c r="E42" s="12"/>
      <c r="F42" s="12"/>
      <c r="G42" s="7" t="s">
        <v>14</v>
      </c>
      <c r="H42" s="27">
        <v>9841380</v>
      </c>
      <c r="I42" s="20">
        <f t="shared" si="0"/>
        <v>73.479200000000006</v>
      </c>
      <c r="J42" s="21">
        <f t="shared" si="7"/>
        <v>133934.22900630382</v>
      </c>
      <c r="K42" s="19">
        <v>9841380</v>
      </c>
      <c r="L42" s="20">
        <f t="shared" si="1"/>
        <v>73.479200000000006</v>
      </c>
      <c r="M42" s="21">
        <f t="shared" si="8"/>
        <v>133934.22900630382</v>
      </c>
      <c r="N42" s="19">
        <v>9841380</v>
      </c>
      <c r="O42" s="20">
        <f>IF(ISERROR(+INDEX(O$56:O$64,MATCH($G42,$G$56:$G$64,0),0)),"",INDEX(O$56:O$64,MATCH($G42,$G$56:$G$64,0),0))</f>
        <v>73.479200000000006</v>
      </c>
      <c r="P42" s="21">
        <f t="shared" si="9"/>
        <v>133934.22900630382</v>
      </c>
      <c r="Q42" s="19">
        <v>9841380</v>
      </c>
      <c r="R42" s="20">
        <f>IF(ISERROR(+INDEX(R$56:R$64,MATCH($G42,$G$56:$G$64,0),0)),"",INDEX(R$56:R$64,MATCH($G42,$G$56:$G$64,0),0))</f>
        <v>73.479200000000006</v>
      </c>
      <c r="S42" s="21">
        <f t="shared" si="10"/>
        <v>133934.22900630382</v>
      </c>
      <c r="T42" s="19">
        <v>9841380</v>
      </c>
      <c r="U42" s="20">
        <f>IF(ISERROR(+INDEX(U$56:U$64,MATCH($G42,$G$56:$G$64,0),0)),"",INDEX(U$56:U$64,MATCH($G42,$G$56:$G$64,0),0))</f>
        <v>73.479200000000006</v>
      </c>
      <c r="V42" s="21">
        <f t="shared" si="11"/>
        <v>133934.22900630382</v>
      </c>
      <c r="W42" s="19">
        <v>9841380</v>
      </c>
      <c r="X42" s="20">
        <f>IF(ISERROR(+INDEX(X$56:X$64,MATCH($G42,$G$56:$G$64,0),0)),"",INDEX(X$56:X$64,MATCH($G42,$G$56:$G$64,0),0))</f>
        <v>73.479200000000006</v>
      </c>
      <c r="Y42" s="21">
        <f t="shared" si="12"/>
        <v>133934.22900630382</v>
      </c>
      <c r="Z42" s="12"/>
      <c r="AA42" s="12"/>
      <c r="AB42" s="12"/>
    </row>
    <row r="43" spans="1:28" s="4" customFormat="1" x14ac:dyDescent="0.2">
      <c r="A43" s="3" t="s">
        <v>33</v>
      </c>
      <c r="B43" s="3" t="s">
        <v>33</v>
      </c>
      <c r="C43" s="12"/>
      <c r="D43" s="12"/>
      <c r="E43" s="12"/>
      <c r="F43" s="12"/>
      <c r="G43" s="7" t="s">
        <v>14</v>
      </c>
      <c r="H43" s="27">
        <v>0</v>
      </c>
      <c r="I43" s="20">
        <f t="shared" si="0"/>
        <v>73.479200000000006</v>
      </c>
      <c r="J43" s="21">
        <f t="shared" si="7"/>
        <v>0</v>
      </c>
      <c r="K43" s="19">
        <v>0</v>
      </c>
      <c r="L43" s="20">
        <f t="shared" si="1"/>
        <v>73.479200000000006</v>
      </c>
      <c r="M43" s="21">
        <f t="shared" si="8"/>
        <v>0</v>
      </c>
      <c r="N43" s="19">
        <v>0</v>
      </c>
      <c r="O43" s="20">
        <f t="shared" si="2"/>
        <v>73.479200000000006</v>
      </c>
      <c r="P43" s="21">
        <f t="shared" si="9"/>
        <v>0</v>
      </c>
      <c r="Q43" s="19">
        <v>0</v>
      </c>
      <c r="R43" s="20">
        <f t="shared" si="3"/>
        <v>73.479200000000006</v>
      </c>
      <c r="S43" s="21">
        <f t="shared" si="10"/>
        <v>0</v>
      </c>
      <c r="T43" s="19">
        <v>0</v>
      </c>
      <c r="U43" s="20">
        <f t="shared" si="4"/>
        <v>73.479200000000006</v>
      </c>
      <c r="V43" s="21">
        <f t="shared" si="11"/>
        <v>0</v>
      </c>
      <c r="W43" s="19">
        <v>0</v>
      </c>
      <c r="X43" s="20">
        <f t="shared" si="5"/>
        <v>73.479200000000006</v>
      </c>
      <c r="Y43" s="21">
        <f t="shared" si="12"/>
        <v>0</v>
      </c>
      <c r="Z43" s="12"/>
      <c r="AA43" s="12"/>
      <c r="AB43" s="12"/>
    </row>
    <row r="44" spans="1:28" s="4" customFormat="1" x14ac:dyDescent="0.2">
      <c r="A44" s="3" t="s">
        <v>33</v>
      </c>
      <c r="B44" s="3" t="s">
        <v>33</v>
      </c>
      <c r="C44" s="12"/>
      <c r="D44" s="12"/>
      <c r="E44" s="12"/>
      <c r="F44" s="12"/>
      <c r="G44" s="7" t="s">
        <v>14</v>
      </c>
      <c r="H44" s="27">
        <v>-10000000</v>
      </c>
      <c r="I44" s="20">
        <f t="shared" si="0"/>
        <v>73.479200000000006</v>
      </c>
      <c r="J44" s="21">
        <f t="shared" si="7"/>
        <v>-136092.93514355083</v>
      </c>
      <c r="K44" s="19">
        <v>-10000000</v>
      </c>
      <c r="L44" s="20">
        <f t="shared" si="1"/>
        <v>73.479200000000006</v>
      </c>
      <c r="M44" s="21">
        <f t="shared" si="8"/>
        <v>-136092.93514355083</v>
      </c>
      <c r="N44" s="19">
        <v>-10000000</v>
      </c>
      <c r="O44" s="20">
        <f t="shared" si="2"/>
        <v>73.479200000000006</v>
      </c>
      <c r="P44" s="21">
        <f t="shared" si="9"/>
        <v>-136092.93514355083</v>
      </c>
      <c r="Q44" s="19">
        <v>-10000000</v>
      </c>
      <c r="R44" s="20">
        <f t="shared" si="3"/>
        <v>73.479200000000006</v>
      </c>
      <c r="S44" s="21">
        <f t="shared" si="10"/>
        <v>-136092.93514355083</v>
      </c>
      <c r="T44" s="19">
        <v>-10000000</v>
      </c>
      <c r="U44" s="20">
        <f t="shared" si="4"/>
        <v>73.479200000000006</v>
      </c>
      <c r="V44" s="21">
        <f t="shared" si="11"/>
        <v>-136092.93514355083</v>
      </c>
      <c r="W44" s="19">
        <v>-10000000</v>
      </c>
      <c r="X44" s="20">
        <f t="shared" si="5"/>
        <v>73.479200000000006</v>
      </c>
      <c r="Y44" s="21">
        <f t="shared" si="12"/>
        <v>-136092.93514355083</v>
      </c>
      <c r="Z44" s="12"/>
      <c r="AA44" s="12"/>
      <c r="AB44" s="12"/>
    </row>
    <row r="45" spans="1:28" s="4" customFormat="1" x14ac:dyDescent="0.2">
      <c r="A45" s="3" t="s">
        <v>33</v>
      </c>
      <c r="B45" s="3" t="s">
        <v>33</v>
      </c>
      <c r="C45" s="12"/>
      <c r="D45" s="12"/>
      <c r="E45" s="12"/>
      <c r="F45" s="12"/>
      <c r="G45" s="7" t="s">
        <v>14</v>
      </c>
      <c r="H45" s="27">
        <v>-10000000</v>
      </c>
      <c r="I45" s="20">
        <f t="shared" si="0"/>
        <v>73.479200000000006</v>
      </c>
      <c r="J45" s="21">
        <f t="shared" si="7"/>
        <v>-136092.93514355083</v>
      </c>
      <c r="K45" s="19">
        <v>-10000000</v>
      </c>
      <c r="L45" s="20">
        <f t="shared" si="1"/>
        <v>73.479200000000006</v>
      </c>
      <c r="M45" s="21">
        <f t="shared" si="8"/>
        <v>-136092.93514355083</v>
      </c>
      <c r="N45" s="19">
        <v>-10000000</v>
      </c>
      <c r="O45" s="20">
        <f t="shared" si="2"/>
        <v>73.479200000000006</v>
      </c>
      <c r="P45" s="21">
        <f t="shared" si="9"/>
        <v>-136092.93514355083</v>
      </c>
      <c r="Q45" s="19">
        <v>-10000000</v>
      </c>
      <c r="R45" s="20">
        <f t="shared" si="3"/>
        <v>73.479200000000006</v>
      </c>
      <c r="S45" s="21">
        <f t="shared" si="10"/>
        <v>-136092.93514355083</v>
      </c>
      <c r="T45" s="19">
        <v>-10000000</v>
      </c>
      <c r="U45" s="20">
        <f t="shared" si="4"/>
        <v>73.479200000000006</v>
      </c>
      <c r="V45" s="21">
        <f t="shared" si="11"/>
        <v>-136092.93514355083</v>
      </c>
      <c r="W45" s="19">
        <v>-10000000</v>
      </c>
      <c r="X45" s="20">
        <f t="shared" si="5"/>
        <v>73.479200000000006</v>
      </c>
      <c r="Y45" s="21">
        <f t="shared" si="12"/>
        <v>-136092.93514355083</v>
      </c>
      <c r="Z45" s="12"/>
      <c r="AA45" s="12"/>
      <c r="AB45" s="12"/>
    </row>
    <row r="46" spans="1:28" s="4" customFormat="1" x14ac:dyDescent="0.2">
      <c r="A46" s="3" t="s">
        <v>33</v>
      </c>
      <c r="B46" s="3" t="s">
        <v>33</v>
      </c>
      <c r="C46" s="12"/>
      <c r="D46" s="12"/>
      <c r="E46" s="12"/>
      <c r="F46" s="12"/>
      <c r="G46" s="7" t="s">
        <v>14</v>
      </c>
      <c r="H46" s="27">
        <v>0</v>
      </c>
      <c r="I46" s="20">
        <f t="shared" si="0"/>
        <v>73.479200000000006</v>
      </c>
      <c r="J46" s="21">
        <f t="shared" si="7"/>
        <v>0</v>
      </c>
      <c r="K46" s="19">
        <v>0</v>
      </c>
      <c r="L46" s="20">
        <f t="shared" si="1"/>
        <v>73.479200000000006</v>
      </c>
      <c r="M46" s="21">
        <f t="shared" si="8"/>
        <v>0</v>
      </c>
      <c r="N46" s="19">
        <v>0</v>
      </c>
      <c r="O46" s="20">
        <f t="shared" si="2"/>
        <v>73.479200000000006</v>
      </c>
      <c r="P46" s="21">
        <f t="shared" si="9"/>
        <v>0</v>
      </c>
      <c r="Q46" s="19">
        <v>0</v>
      </c>
      <c r="R46" s="20">
        <f t="shared" si="3"/>
        <v>73.479200000000006</v>
      </c>
      <c r="S46" s="21">
        <f t="shared" si="10"/>
        <v>0</v>
      </c>
      <c r="T46" s="19">
        <v>0</v>
      </c>
      <c r="U46" s="20">
        <f t="shared" si="4"/>
        <v>73.479200000000006</v>
      </c>
      <c r="V46" s="21">
        <f t="shared" si="11"/>
        <v>0</v>
      </c>
      <c r="W46" s="19">
        <v>0</v>
      </c>
      <c r="X46" s="20">
        <f t="shared" si="5"/>
        <v>73.479200000000006</v>
      </c>
      <c r="Y46" s="21">
        <f t="shared" si="12"/>
        <v>0</v>
      </c>
      <c r="Z46" s="12"/>
      <c r="AA46" s="12"/>
      <c r="AB46" s="12"/>
    </row>
    <row r="47" spans="1:28" s="4" customFormat="1" x14ac:dyDescent="0.2">
      <c r="A47" s="3"/>
      <c r="B47" s="3"/>
      <c r="C47" s="12"/>
      <c r="D47" s="12"/>
      <c r="E47" s="12"/>
      <c r="F47" s="12"/>
      <c r="G47" s="7"/>
      <c r="H47" s="39"/>
      <c r="I47" s="40" t="str">
        <f t="shared" si="0"/>
        <v/>
      </c>
      <c r="J47" s="41">
        <f>+SUM(J40:J46)</f>
        <v>6963.358719202166</v>
      </c>
      <c r="K47" s="42"/>
      <c r="L47" s="40" t="str">
        <f t="shared" si="1"/>
        <v/>
      </c>
      <c r="M47" s="41">
        <f>+SUM(M40:M46)</f>
        <v>6963.358719202166</v>
      </c>
      <c r="N47" s="42"/>
      <c r="O47" s="40" t="str">
        <f t="shared" si="2"/>
        <v/>
      </c>
      <c r="P47" s="41">
        <f>+SUM(P40:P46)</f>
        <v>6963.358719202166</v>
      </c>
      <c r="Q47" s="42"/>
      <c r="R47" s="40" t="str">
        <f t="shared" si="3"/>
        <v/>
      </c>
      <c r="S47" s="41">
        <f>+SUM(S40:S46)</f>
        <v>6963.358719202166</v>
      </c>
      <c r="T47" s="42"/>
      <c r="U47" s="40" t="str">
        <f t="shared" si="4"/>
        <v/>
      </c>
      <c r="V47" s="41">
        <f>+SUM(V40:V46)</f>
        <v>6963.358719202166</v>
      </c>
      <c r="W47" s="42"/>
      <c r="X47" s="40" t="str">
        <f t="shared" si="5"/>
        <v/>
      </c>
      <c r="Y47" s="41">
        <f>+SUM(Y40:Y46)</f>
        <v>6963.358719202166</v>
      </c>
      <c r="Z47" s="12"/>
      <c r="AA47" s="12"/>
      <c r="AB47" s="12"/>
    </row>
    <row r="48" spans="1:28" s="4" customFormat="1" x14ac:dyDescent="0.2">
      <c r="A48" s="3" t="s">
        <v>34</v>
      </c>
      <c r="B48" s="3" t="s">
        <v>34</v>
      </c>
      <c r="C48" s="12"/>
      <c r="D48" s="12"/>
      <c r="E48" s="12"/>
      <c r="F48" s="12"/>
      <c r="G48" s="7" t="s">
        <v>18</v>
      </c>
      <c r="H48" s="27">
        <v>480237</v>
      </c>
      <c r="I48" s="20">
        <f t="shared" si="0"/>
        <v>4.5544000000000002</v>
      </c>
      <c r="J48" s="21">
        <f t="shared" si="7"/>
        <v>105444.62497804321</v>
      </c>
      <c r="K48" s="19">
        <v>480237</v>
      </c>
      <c r="L48" s="20">
        <f t="shared" si="1"/>
        <v>4.5544000000000002</v>
      </c>
      <c r="M48" s="21">
        <f>+K48/L48</f>
        <v>105444.62497804321</v>
      </c>
      <c r="N48" s="19">
        <v>480237</v>
      </c>
      <c r="O48" s="20">
        <f t="shared" si="2"/>
        <v>4.5544000000000002</v>
      </c>
      <c r="P48" s="21">
        <f>+N48/O48</f>
        <v>105444.62497804321</v>
      </c>
      <c r="Q48" s="19">
        <v>480237</v>
      </c>
      <c r="R48" s="20">
        <f t="shared" si="3"/>
        <v>4.5544000000000002</v>
      </c>
      <c r="S48" s="21">
        <f>+Q48/R48</f>
        <v>105444.62497804321</v>
      </c>
      <c r="T48" s="19">
        <v>480237</v>
      </c>
      <c r="U48" s="20">
        <f t="shared" si="4"/>
        <v>4.5544000000000002</v>
      </c>
      <c r="V48" s="21">
        <f>+T48/U48</f>
        <v>105444.62497804321</v>
      </c>
      <c r="W48" s="19">
        <v>480237</v>
      </c>
      <c r="X48" s="20">
        <f t="shared" si="5"/>
        <v>4.5544000000000002</v>
      </c>
      <c r="Y48" s="21">
        <f>+W48/X48</f>
        <v>105444.62497804321</v>
      </c>
      <c r="Z48" s="12"/>
      <c r="AA48" s="12"/>
      <c r="AB48" s="12"/>
    </row>
    <row r="49" spans="1:28" s="4" customFormat="1" x14ac:dyDescent="0.2">
      <c r="A49" s="3" t="s">
        <v>34</v>
      </c>
      <c r="B49" s="3" t="s">
        <v>34</v>
      </c>
      <c r="C49" s="12"/>
      <c r="D49" s="12"/>
      <c r="E49" s="12"/>
      <c r="F49" s="12"/>
      <c r="G49" s="7" t="s">
        <v>18</v>
      </c>
      <c r="H49" s="27">
        <v>0</v>
      </c>
      <c r="I49" s="20">
        <f t="shared" si="0"/>
        <v>4.5544000000000002</v>
      </c>
      <c r="J49" s="21">
        <f t="shared" si="7"/>
        <v>0</v>
      </c>
      <c r="K49" s="19">
        <v>0</v>
      </c>
      <c r="L49" s="20">
        <f t="shared" si="1"/>
        <v>4.5544000000000002</v>
      </c>
      <c r="M49" s="21">
        <f>+K49/L49</f>
        <v>0</v>
      </c>
      <c r="N49" s="19">
        <v>0</v>
      </c>
      <c r="O49" s="20">
        <f t="shared" si="2"/>
        <v>4.5544000000000002</v>
      </c>
      <c r="P49" s="21">
        <f>+N49/O49</f>
        <v>0</v>
      </c>
      <c r="Q49" s="19">
        <v>0</v>
      </c>
      <c r="R49" s="20">
        <f t="shared" si="3"/>
        <v>4.5544000000000002</v>
      </c>
      <c r="S49" s="21">
        <f>+Q49/R49</f>
        <v>0</v>
      </c>
      <c r="T49" s="19">
        <v>0</v>
      </c>
      <c r="U49" s="20">
        <f t="shared" si="4"/>
        <v>4.5544000000000002</v>
      </c>
      <c r="V49" s="21">
        <f>+T49/U49</f>
        <v>0</v>
      </c>
      <c r="W49" s="19">
        <v>0</v>
      </c>
      <c r="X49" s="20">
        <f t="shared" si="5"/>
        <v>4.5544000000000002</v>
      </c>
      <c r="Y49" s="21">
        <f>+W49/X49</f>
        <v>0</v>
      </c>
      <c r="Z49" s="12"/>
      <c r="AA49" s="12"/>
      <c r="AB49" s="12"/>
    </row>
    <row r="50" spans="1:28" s="4" customFormat="1" x14ac:dyDescent="0.2">
      <c r="A50" s="3" t="s">
        <v>34</v>
      </c>
      <c r="B50" s="3" t="s">
        <v>34</v>
      </c>
      <c r="C50" s="12"/>
      <c r="D50" s="12"/>
      <c r="E50" s="12"/>
      <c r="F50" s="12"/>
      <c r="G50" s="7" t="s">
        <v>18</v>
      </c>
      <c r="H50" s="27">
        <v>5800108.75</v>
      </c>
      <c r="I50" s="20">
        <f t="shared" si="0"/>
        <v>4.5544000000000002</v>
      </c>
      <c r="J50" s="21">
        <f t="shared" si="7"/>
        <v>1273517.6422799928</v>
      </c>
      <c r="K50" s="19">
        <v>5800108.75</v>
      </c>
      <c r="L50" s="20">
        <f t="shared" si="1"/>
        <v>4.5544000000000002</v>
      </c>
      <c r="M50" s="21">
        <f>+K50/L50</f>
        <v>1273517.6422799928</v>
      </c>
      <c r="N50" s="19">
        <v>5800108.75</v>
      </c>
      <c r="O50" s="20">
        <f t="shared" si="2"/>
        <v>4.5544000000000002</v>
      </c>
      <c r="P50" s="21">
        <f>+N50/O50</f>
        <v>1273517.6422799928</v>
      </c>
      <c r="Q50" s="19">
        <v>5800108.75</v>
      </c>
      <c r="R50" s="20">
        <f t="shared" si="3"/>
        <v>4.5544000000000002</v>
      </c>
      <c r="S50" s="21">
        <f>+Q50/R50</f>
        <v>1273517.6422799928</v>
      </c>
      <c r="T50" s="19">
        <v>5800108.75</v>
      </c>
      <c r="U50" s="20">
        <f t="shared" si="4"/>
        <v>4.5544000000000002</v>
      </c>
      <c r="V50" s="21">
        <f>+T50/U50</f>
        <v>1273517.6422799928</v>
      </c>
      <c r="W50" s="19">
        <v>5800108.75</v>
      </c>
      <c r="X50" s="20">
        <f t="shared" si="5"/>
        <v>4.5544000000000002</v>
      </c>
      <c r="Y50" s="21">
        <f>+W50/X50</f>
        <v>1273517.6422799928</v>
      </c>
      <c r="Z50" s="12"/>
      <c r="AA50" s="12"/>
      <c r="AB50" s="12"/>
    </row>
    <row r="51" spans="1:28" s="4" customFormat="1" ht="15" customHeight="1" x14ac:dyDescent="0.2">
      <c r="A51" s="3"/>
      <c r="B51" s="3"/>
      <c r="C51" s="12"/>
      <c r="D51" s="12"/>
      <c r="E51" s="12"/>
      <c r="F51" s="12"/>
      <c r="G51" s="7"/>
      <c r="H51" s="39"/>
      <c r="I51" s="40" t="str">
        <f t="shared" si="0"/>
        <v/>
      </c>
      <c r="J51" s="41">
        <f>+SUM(J48:J50)</f>
        <v>1378962.267258036</v>
      </c>
      <c r="K51" s="42"/>
      <c r="L51" s="40" t="str">
        <f t="shared" si="1"/>
        <v/>
      </c>
      <c r="M51" s="41">
        <f>+SUM(M48:M50)</f>
        <v>1378962.267258036</v>
      </c>
      <c r="N51" s="42"/>
      <c r="O51" s="40" t="str">
        <f t="shared" si="2"/>
        <v/>
      </c>
      <c r="P51" s="41">
        <f>+SUM(P48:P50)</f>
        <v>1378962.267258036</v>
      </c>
      <c r="Q51" s="42"/>
      <c r="R51" s="40" t="str">
        <f t="shared" si="3"/>
        <v/>
      </c>
      <c r="S51" s="41">
        <f>+SUM(S48:S50)</f>
        <v>1378962.267258036</v>
      </c>
      <c r="T51" s="42"/>
      <c r="U51" s="40" t="str">
        <f t="shared" si="4"/>
        <v/>
      </c>
      <c r="V51" s="41">
        <f>+SUM(V48:V50)</f>
        <v>1378962.267258036</v>
      </c>
      <c r="W51" s="42"/>
      <c r="X51" s="40" t="str">
        <f t="shared" si="5"/>
        <v/>
      </c>
      <c r="Y51" s="41">
        <f>+SUM(Y48:Y50)</f>
        <v>1378962.267258036</v>
      </c>
      <c r="Z51" s="12"/>
      <c r="AA51" s="12"/>
      <c r="AB51" s="12"/>
    </row>
    <row r="52" spans="1:28" s="4" customFormat="1" x14ac:dyDescent="0.2">
      <c r="A52" s="3"/>
      <c r="B52" s="3"/>
      <c r="C52" s="12"/>
      <c r="D52" s="12"/>
      <c r="E52" s="12"/>
      <c r="F52" s="12"/>
      <c r="G52" s="7"/>
      <c r="H52" s="27"/>
      <c r="I52" s="20"/>
      <c r="J52" s="27"/>
      <c r="K52" s="27"/>
      <c r="L52" s="20"/>
      <c r="M52" s="27"/>
      <c r="N52" s="27"/>
      <c r="O52" s="20"/>
      <c r="P52" s="27"/>
      <c r="Q52" s="27"/>
      <c r="R52" s="20"/>
      <c r="S52" s="27"/>
      <c r="T52" s="27"/>
      <c r="U52" s="20"/>
      <c r="V52" s="27"/>
      <c r="W52" s="27"/>
      <c r="X52" s="20"/>
      <c r="Y52" s="27"/>
      <c r="Z52" s="12"/>
      <c r="AA52" s="12"/>
      <c r="AB52" s="12"/>
    </row>
    <row r="53" spans="1:28" ht="15" x14ac:dyDescent="0.25">
      <c r="I53" s="13"/>
      <c r="K53" s="16"/>
      <c r="N53" s="16"/>
      <c r="Q53" s="16"/>
      <c r="T53" s="16"/>
      <c r="W53" s="16"/>
    </row>
    <row r="54" spans="1:28" ht="15.75" thickBot="1" x14ac:dyDescent="0.3">
      <c r="A54" s="25" t="s">
        <v>37</v>
      </c>
      <c r="B54" s="24"/>
      <c r="C54" s="23"/>
      <c r="I54" s="13"/>
      <c r="K54" s="16"/>
      <c r="N54" s="16"/>
      <c r="Q54" s="16"/>
      <c r="T54" s="16"/>
      <c r="W54" s="16"/>
    </row>
    <row r="55" spans="1:28" s="53" customFormat="1" ht="15" customHeight="1" thickBot="1" x14ac:dyDescent="0.3">
      <c r="A55" s="46"/>
      <c r="B55" s="47"/>
      <c r="C55" s="54"/>
      <c r="D55" s="48"/>
      <c r="E55" s="54"/>
      <c r="F55" s="54"/>
      <c r="H55" s="67">
        <f>+H1</f>
        <v>40</v>
      </c>
      <c r="I55" s="67"/>
      <c r="J55" s="68"/>
      <c r="K55" s="66">
        <f>+H55+1</f>
        <v>41</v>
      </c>
      <c r="L55" s="67"/>
      <c r="M55" s="68"/>
      <c r="N55" s="66">
        <f>+K55+1</f>
        <v>42</v>
      </c>
      <c r="O55" s="67"/>
      <c r="P55" s="68"/>
      <c r="Q55" s="66">
        <f>+N55+1</f>
        <v>43</v>
      </c>
      <c r="R55" s="67"/>
      <c r="S55" s="68"/>
      <c r="T55" s="69">
        <f>+Q55+1</f>
        <v>44</v>
      </c>
      <c r="U55" s="70"/>
      <c r="V55" s="71"/>
      <c r="W55" s="66">
        <f>+T55+1</f>
        <v>45</v>
      </c>
      <c r="X55" s="67"/>
      <c r="Y55" s="68"/>
      <c r="Z55" s="54"/>
      <c r="AA55" s="54"/>
      <c r="AB55" s="54"/>
    </row>
    <row r="56" spans="1:28" ht="15" x14ac:dyDescent="0.25">
      <c r="G56" s="3" t="s">
        <v>18</v>
      </c>
      <c r="I56" s="13">
        <v>4.5544000000000002</v>
      </c>
      <c r="K56" s="16"/>
      <c r="L56" s="13">
        <v>4.5544000000000002</v>
      </c>
      <c r="N56" s="16"/>
      <c r="O56" s="13">
        <v>4.5544000000000002</v>
      </c>
      <c r="Q56" s="16"/>
      <c r="R56" s="13">
        <v>4.5544000000000002</v>
      </c>
      <c r="T56" s="72"/>
      <c r="U56" s="73">
        <v>4.5544000000000002</v>
      </c>
      <c r="V56" s="74"/>
      <c r="W56" s="16"/>
      <c r="X56" s="13">
        <v>4.5544000000000002</v>
      </c>
    </row>
    <row r="57" spans="1:28" ht="15" x14ac:dyDescent="0.25">
      <c r="G57" s="3" t="s">
        <v>17</v>
      </c>
      <c r="I57" s="13">
        <v>1.5069999999999999</v>
      </c>
      <c r="K57" s="16"/>
      <c r="L57" s="13">
        <v>1.5069999999999999</v>
      </c>
      <c r="N57" s="16"/>
      <c r="O57" s="13">
        <v>1.5069999999999999</v>
      </c>
      <c r="Q57" s="16"/>
      <c r="R57" s="13">
        <v>1.5069999999999999</v>
      </c>
      <c r="T57" s="72"/>
      <c r="U57" s="73">
        <v>1.5069999999999999</v>
      </c>
      <c r="V57" s="74"/>
      <c r="W57" s="16"/>
      <c r="X57" s="13">
        <v>1.5069999999999999</v>
      </c>
    </row>
    <row r="58" spans="1:28" ht="15" x14ac:dyDescent="0.25">
      <c r="G58" s="3" t="s">
        <v>16</v>
      </c>
      <c r="I58" s="13">
        <v>8.6593999999999998</v>
      </c>
      <c r="K58" s="16"/>
      <c r="L58" s="13">
        <v>8.6593999999999998</v>
      </c>
      <c r="N58" s="16"/>
      <c r="O58" s="13">
        <v>8.6593999999999998</v>
      </c>
      <c r="Q58" s="16"/>
      <c r="R58" s="13">
        <v>8.6593999999999998</v>
      </c>
      <c r="T58" s="72"/>
      <c r="U58" s="73">
        <v>8.6593999999999998</v>
      </c>
      <c r="V58" s="74"/>
      <c r="W58" s="16"/>
      <c r="X58" s="13">
        <v>8.6593999999999998</v>
      </c>
    </row>
    <row r="59" spans="1:28" ht="15" x14ac:dyDescent="0.25">
      <c r="G59" s="3" t="s">
        <v>15</v>
      </c>
      <c r="I59" s="13">
        <v>8.9562000000000008</v>
      </c>
      <c r="K59" s="16"/>
      <c r="L59" s="13">
        <v>8.9562000000000008</v>
      </c>
      <c r="N59" s="16"/>
      <c r="O59" s="13">
        <v>8.9562000000000008</v>
      </c>
      <c r="Q59" s="16"/>
      <c r="R59" s="13">
        <v>8.9562000000000008</v>
      </c>
      <c r="T59" s="72"/>
      <c r="U59" s="73">
        <v>8.9562000000000008</v>
      </c>
      <c r="V59" s="74"/>
      <c r="W59" s="16"/>
      <c r="X59" s="13">
        <v>8.9562000000000008</v>
      </c>
    </row>
    <row r="60" spans="1:28" ht="15" x14ac:dyDescent="0.25">
      <c r="G60" s="3" t="s">
        <v>14</v>
      </c>
      <c r="I60" s="13">
        <v>73.479200000000006</v>
      </c>
      <c r="K60" s="16"/>
      <c r="L60" s="13">
        <v>73.479200000000006</v>
      </c>
      <c r="N60" s="16"/>
      <c r="O60" s="13">
        <v>73.479200000000006</v>
      </c>
      <c r="Q60" s="16"/>
      <c r="R60" s="13">
        <v>73.479200000000006</v>
      </c>
      <c r="T60" s="72"/>
      <c r="U60" s="73">
        <v>73.479200000000006</v>
      </c>
      <c r="V60" s="74"/>
      <c r="W60" s="16"/>
      <c r="X60" s="13">
        <v>73.479200000000006</v>
      </c>
    </row>
    <row r="61" spans="1:28" ht="15" x14ac:dyDescent="0.25">
      <c r="G61" s="3" t="s">
        <v>12</v>
      </c>
      <c r="I61" s="13">
        <v>4.2096999999999998</v>
      </c>
      <c r="K61" s="16"/>
      <c r="L61" s="13">
        <v>4.2096999999999998</v>
      </c>
      <c r="N61" s="16"/>
      <c r="O61" s="13">
        <v>4.2096999999999998</v>
      </c>
      <c r="Q61" s="16"/>
      <c r="R61" s="13">
        <v>4.2096999999999998</v>
      </c>
      <c r="T61" s="72"/>
      <c r="U61" s="73">
        <v>4.2096999999999998</v>
      </c>
      <c r="V61" s="74"/>
      <c r="W61" s="16"/>
      <c r="X61" s="13">
        <v>4.2096999999999998</v>
      </c>
    </row>
    <row r="62" spans="1:28" ht="15" x14ac:dyDescent="0.25">
      <c r="G62" s="3" t="s">
        <v>19</v>
      </c>
      <c r="I62" s="13">
        <v>4.0872000000000002</v>
      </c>
      <c r="K62" s="17"/>
      <c r="L62" s="13">
        <v>4.0872000000000002</v>
      </c>
      <c r="N62" s="17"/>
      <c r="O62" s="13">
        <v>4.0872000000000002</v>
      </c>
      <c r="Q62" s="17"/>
      <c r="R62" s="13">
        <v>4.0872000000000002</v>
      </c>
      <c r="T62" s="75"/>
      <c r="U62" s="73">
        <v>4.0872000000000002</v>
      </c>
      <c r="V62" s="74"/>
      <c r="W62" s="17"/>
      <c r="X62" s="13">
        <v>4.0872000000000002</v>
      </c>
    </row>
    <row r="63" spans="1:28" x14ac:dyDescent="0.2">
      <c r="G63" s="3" t="s">
        <v>13</v>
      </c>
      <c r="I63" s="13">
        <v>1.1222000000000001</v>
      </c>
      <c r="L63" s="13">
        <v>1.1222000000000001</v>
      </c>
      <c r="O63" s="13">
        <v>1.1222000000000001</v>
      </c>
      <c r="R63" s="13">
        <v>1.1222000000000001</v>
      </c>
      <c r="T63" s="74"/>
      <c r="U63" s="73">
        <v>1.1222000000000001</v>
      </c>
      <c r="V63" s="74"/>
      <c r="X63" s="13">
        <v>1.1222000000000001</v>
      </c>
    </row>
    <row r="64" spans="1:28" x14ac:dyDescent="0.2">
      <c r="I64" s="13"/>
      <c r="M64" s="59"/>
    </row>
  </sheetData>
  <mergeCells count="12">
    <mergeCell ref="N1:P1"/>
    <mergeCell ref="Q1:S1"/>
    <mergeCell ref="T1:V1"/>
    <mergeCell ref="W1:Y1"/>
    <mergeCell ref="H1:J1"/>
    <mergeCell ref="K1:M1"/>
    <mergeCell ref="W55:Y55"/>
    <mergeCell ref="H55:J55"/>
    <mergeCell ref="K55:M55"/>
    <mergeCell ref="N55:P55"/>
    <mergeCell ref="Q55:S55"/>
    <mergeCell ref="T55:V55"/>
  </mergeCells>
  <pageMargins left="0.78740157499999996" right="0.78740157499999996" top="0.984251969" bottom="0.984251969" header="0.4921259845" footer="0.4921259845"/>
  <pageSetup paperSize="9" scale="4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Autres CC</vt:lpstr>
      <vt:lpstr>'Autres CC'!Zone_d_impression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HUIN Emmanuelle</dc:creator>
  <cp:lastModifiedBy>ETEVE Yoan</cp:lastModifiedBy>
  <cp:lastPrinted>2015-11-20T10:38:30Z</cp:lastPrinted>
  <dcterms:created xsi:type="dcterms:W3CDTF">2015-07-29T12:29:37Z</dcterms:created>
  <dcterms:modified xsi:type="dcterms:W3CDTF">2015-11-20T10:51:35Z</dcterms:modified>
</cp:coreProperties>
</file>