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inter\userprofiles\jonathan.lupica\Bureau\"/>
    </mc:Choice>
  </mc:AlternateContent>
  <bookViews>
    <workbookView xWindow="0" yWindow="60" windowWidth="16380" windowHeight="8130" tabRatio="968" activeTab="1"/>
  </bookViews>
  <sheets>
    <sheet name="11" sheetId="12" r:id="rId1"/>
    <sheet name="40" sheetId="41" r:id="rId2"/>
    <sheet name="64" sheetId="68" r:id="rId3"/>
    <sheet name="65" sheetId="70" r:id="rId4"/>
  </sheets>
  <definedNames>
    <definedName name="__xlfnodf.DAYS" hidden="1" function="1" xlm="1">#NAME?</definedName>
  </definedNames>
  <calcPr calcId="152511"/>
</workbook>
</file>

<file path=xl/calcChain.xml><?xml version="1.0" encoding="utf-8"?>
<calcChain xmlns="http://schemas.openxmlformats.org/spreadsheetml/2006/main">
  <c r="H5" i="70" l="1"/>
  <c r="H5" i="68"/>
  <c r="H5" i="41"/>
  <c r="H5" i="12"/>
  <c r="C41" i="70"/>
  <c r="G94" i="70"/>
  <c r="G86" i="70"/>
  <c r="G78" i="70"/>
  <c r="G70" i="70"/>
  <c r="G62" i="70"/>
  <c r="G54" i="70"/>
  <c r="G46" i="70"/>
  <c r="C43" i="70"/>
  <c r="C45" i="70"/>
  <c r="C47" i="70"/>
  <c r="C49" i="70"/>
  <c r="C51" i="70"/>
  <c r="C53" i="70"/>
  <c r="C55" i="70"/>
  <c r="C57" i="70"/>
  <c r="C59" i="70"/>
  <c r="C61" i="70"/>
  <c r="C63" i="70"/>
  <c r="C65" i="70"/>
  <c r="C67" i="70"/>
  <c r="C69" i="70"/>
  <c r="C71" i="70"/>
  <c r="C73" i="70"/>
  <c r="C75" i="70"/>
  <c r="C77" i="70"/>
  <c r="C79" i="70"/>
  <c r="C81" i="70"/>
  <c r="C83" i="70"/>
  <c r="C85" i="70"/>
  <c r="C87" i="70"/>
  <c r="C89" i="70"/>
  <c r="C91" i="70"/>
  <c r="C93" i="70"/>
  <c r="C95" i="70"/>
  <c r="G38" i="70"/>
  <c r="G30" i="70"/>
  <c r="G22" i="70"/>
  <c r="G14" i="70"/>
  <c r="G6" i="70"/>
  <c r="C39" i="68"/>
  <c r="C41" i="68"/>
  <c r="C43" i="68"/>
  <c r="C45" i="68"/>
  <c r="C47" i="68"/>
  <c r="C49" i="68"/>
  <c r="C51" i="68"/>
  <c r="C53" i="68"/>
  <c r="C55" i="68"/>
  <c r="C57" i="68"/>
  <c r="C59" i="68"/>
  <c r="C61" i="68"/>
  <c r="C63" i="68"/>
  <c r="C65" i="68"/>
  <c r="C67" i="68"/>
  <c r="C69" i="68"/>
  <c r="C71" i="68"/>
  <c r="C73" i="68"/>
  <c r="C75" i="68"/>
  <c r="C77" i="68"/>
  <c r="C79" i="68"/>
  <c r="C81" i="68"/>
  <c r="C83" i="68"/>
  <c r="C85" i="68"/>
  <c r="C87" i="68"/>
  <c r="C89" i="68"/>
  <c r="C91" i="68"/>
  <c r="C93" i="68"/>
  <c r="C95" i="68"/>
  <c r="C97" i="68"/>
  <c r="C99" i="68"/>
  <c r="C101" i="68"/>
  <c r="C103" i="68"/>
  <c r="C105" i="68"/>
  <c r="C107" i="68"/>
  <c r="C109" i="68"/>
  <c r="C111" i="68"/>
  <c r="C113" i="68"/>
  <c r="C115" i="68"/>
  <c r="C117" i="68"/>
  <c r="C119" i="68"/>
  <c r="C121" i="68"/>
  <c r="C123" i="68"/>
  <c r="C125" i="68"/>
  <c r="C127" i="68"/>
  <c r="C129" i="68"/>
  <c r="C131" i="68"/>
  <c r="C133" i="68"/>
  <c r="C135" i="68"/>
  <c r="C137" i="68"/>
  <c r="C139" i="68"/>
  <c r="C141" i="68"/>
  <c r="C143" i="68"/>
  <c r="C145" i="68"/>
  <c r="C147" i="68"/>
  <c r="C149" i="68"/>
  <c r="C151" i="68"/>
  <c r="C153" i="68"/>
  <c r="C155" i="68"/>
  <c r="C157" i="68"/>
  <c r="G6" i="68"/>
  <c r="G9" i="41"/>
  <c r="G12" i="41"/>
  <c r="G9" i="12"/>
  <c r="G15" i="41"/>
  <c r="G15" i="12"/>
  <c r="E22" i="12"/>
  <c r="C22" i="12"/>
  <c r="G18" i="12"/>
  <c r="G12" i="12"/>
  <c r="G6" i="12"/>
  <c r="C22" i="41"/>
  <c r="E25" i="41"/>
  <c r="E22" i="41"/>
  <c r="G18" i="41"/>
  <c r="E23" i="41"/>
  <c r="G21" i="41"/>
  <c r="G14" i="68"/>
  <c r="G22" i="68"/>
  <c r="G30" i="68"/>
  <c r="G38" i="68"/>
  <c r="G46" i="68"/>
  <c r="G54" i="68"/>
  <c r="G62" i="68"/>
  <c r="G70" i="68"/>
  <c r="G78" i="68"/>
  <c r="G86" i="68"/>
  <c r="G94" i="68"/>
  <c r="G102" i="68"/>
  <c r="G110" i="68"/>
  <c r="G118" i="68"/>
  <c r="G126" i="68"/>
  <c r="G134" i="68"/>
  <c r="G142" i="68"/>
  <c r="G150" i="68"/>
  <c r="C25" i="41"/>
  <c r="C28" i="41"/>
  <c r="E28" i="41"/>
  <c r="E26" i="41"/>
  <c r="E23" i="12"/>
  <c r="E25" i="12"/>
  <c r="C25" i="12"/>
  <c r="E28" i="12"/>
  <c r="E26" i="12"/>
  <c r="C28" i="12"/>
  <c r="G21" i="12"/>
  <c r="G24" i="12"/>
  <c r="E29" i="12"/>
  <c r="E31" i="12"/>
  <c r="C31" i="12"/>
  <c r="E32" i="12"/>
  <c r="G30" i="12"/>
  <c r="G27" i="12"/>
  <c r="C34" i="12"/>
  <c r="E34" i="12"/>
  <c r="G33" i="12"/>
  <c r="E29" i="41"/>
  <c r="C31" i="41"/>
  <c r="E31" i="41"/>
  <c r="G24" i="41"/>
  <c r="E32" i="41"/>
  <c r="E34" i="41"/>
  <c r="C34" i="41"/>
  <c r="G30" i="41"/>
  <c r="G27" i="41"/>
  <c r="G33" i="41"/>
</calcChain>
</file>

<file path=xl/sharedStrings.xml><?xml version="1.0" encoding="utf-8"?>
<sst xmlns="http://schemas.openxmlformats.org/spreadsheetml/2006/main" count="104" uniqueCount="25">
  <si>
    <t xml:space="preserve">Emprunt numéro : </t>
  </si>
  <si>
    <t>Taux d'intérêt :</t>
  </si>
  <si>
    <t>Montant du prêt :</t>
  </si>
  <si>
    <t>contracté le :</t>
  </si>
  <si>
    <t>ANNEE</t>
  </si>
  <si>
    <t>ECHEANCE</t>
  </si>
  <si>
    <t>SOLDE RESTANT</t>
  </si>
  <si>
    <t>CAPITAL</t>
  </si>
  <si>
    <t>INTERETS</t>
  </si>
  <si>
    <t>CHARGES ANNUELLES</t>
  </si>
  <si>
    <t>Répartition analytique de l'emprunt</t>
  </si>
  <si>
    <t>02</t>
  </si>
  <si>
    <t>03</t>
  </si>
  <si>
    <t>04</t>
  </si>
  <si>
    <t>05</t>
  </si>
  <si>
    <t>06</t>
  </si>
  <si>
    <t>07</t>
  </si>
  <si>
    <t>08</t>
  </si>
  <si>
    <t>12</t>
  </si>
  <si>
    <t>13</t>
  </si>
  <si>
    <t>14</t>
  </si>
  <si>
    <t>15</t>
  </si>
  <si>
    <t>96</t>
  </si>
  <si>
    <t>97</t>
  </si>
  <si>
    <t>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</si>
</sst>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0.000%"/>
    <numFmt numFmtId="169" formatCode="_-* #,##0.00\ _€_-;\-* #,##0.00\ _€_-;_-* \-??\ _€_-;_-@_-"/>
    <numFmt numFmtId="170" formatCode="dd/mmm"/>
  </numFmts>
  <fonts count="7" x14ac:knownFonts="1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color theme="1" tint="4.9989318521683403E-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9" fontId="5" fillId="0" borderId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9" fontId="0" fillId="0" borderId="0" xfId="1" applyFont="1" applyFill="1" applyBorder="1" applyAlignment="1" applyProtection="1">
      <alignment vertical="center"/>
    </xf>
    <xf numFmtId="14" fontId="2" fillId="2" borderId="1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4" fontId="0" fillId="0" borderId="1" xfId="0" applyNumberFormat="1" applyBorder="1" applyAlignment="1">
      <alignment horizontal="center" vertical="center"/>
    </xf>
    <xf numFmtId="4" fontId="0" fillId="0" borderId="0" xfId="0" applyNumberFormat="1" applyFill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4" fontId="0" fillId="0" borderId="0" xfId="0" applyNumberFormat="1" applyAlignment="1">
      <alignment vertical="center"/>
    </xf>
    <xf numFmtId="0" fontId="0" fillId="0" borderId="0" xfId="0" applyNumberFormat="1" applyFon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NumberFormat="1"/>
    <xf numFmtId="4" fontId="0" fillId="0" borderId="0" xfId="0" applyNumberFormat="1" applyBorder="1" applyAlignment="1">
      <alignment horizontal="center" vertical="center"/>
    </xf>
    <xf numFmtId="49" fontId="0" fillId="5" borderId="2" xfId="0" applyNumberFormat="1" applyFont="1" applyFill="1" applyBorder="1" applyAlignment="1">
      <alignment horizontal="center" vertical="center"/>
    </xf>
    <xf numFmtId="49" fontId="5" fillId="5" borderId="2" xfId="1" applyNumberFormat="1" applyFont="1" applyFill="1" applyBorder="1" applyAlignment="1" applyProtection="1">
      <alignment horizontal="center" vertical="center"/>
    </xf>
    <xf numFmtId="10" fontId="0" fillId="0" borderId="3" xfId="1" applyNumberFormat="1" applyFont="1" applyFill="1" applyBorder="1" applyAlignment="1" applyProtection="1">
      <alignment horizontal="center" vertical="center"/>
    </xf>
    <xf numFmtId="10" fontId="0" fillId="0" borderId="4" xfId="0" applyNumberFormat="1" applyFont="1" applyBorder="1" applyAlignment="1">
      <alignment horizontal="center" vertical="center"/>
    </xf>
    <xf numFmtId="10" fontId="0" fillId="0" borderId="5" xfId="0" applyNumberFormat="1" applyFont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4" fontId="1" fillId="6" borderId="2" xfId="0" applyNumberFormat="1" applyFont="1" applyFill="1" applyBorder="1" applyAlignment="1">
      <alignment horizontal="center" vertical="center"/>
    </xf>
    <xf numFmtId="10" fontId="6" fillId="0" borderId="2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8"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4BD5E"/>
      <rgbColor rgb="00FFCC00"/>
      <rgbColor rgb="00FF9900"/>
      <rgbColor rgb="00FF6600"/>
      <rgbColor rgb="00666699"/>
      <rgbColor rgb="00B3B3B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2"/>
  <sheetViews>
    <sheetView zoomScale="110" zoomScaleNormal="110" workbookViewId="0">
      <selection activeCell="H5" sqref="H5:U5"/>
    </sheetView>
  </sheetViews>
  <sheetFormatPr baseColWidth="10" defaultColWidth="11" defaultRowHeight="12.75" x14ac:dyDescent="0.2"/>
  <cols>
    <col min="1" max="1" width="10.7109375" style="2" customWidth="1"/>
    <col min="2" max="2" width="11.42578125" style="1" customWidth="1"/>
    <col min="3" max="3" width="16.85546875" style="3" customWidth="1"/>
    <col min="4" max="4" width="9.7109375" style="3" customWidth="1"/>
    <col min="5" max="5" width="10.5703125" style="3" customWidth="1"/>
    <col min="6" max="6" width="11.42578125" style="1" customWidth="1"/>
    <col min="7" max="7" width="22" style="3" customWidth="1"/>
    <col min="8" max="21" width="8.28515625" style="3" customWidth="1"/>
    <col min="22" max="16384" width="11" style="3"/>
  </cols>
  <sheetData>
    <row r="1" spans="1:21" ht="28.35" customHeight="1" x14ac:dyDescent="0.2">
      <c r="A1" s="33" t="s">
        <v>0</v>
      </c>
      <c r="B1" s="33"/>
      <c r="C1" s="33"/>
      <c r="D1" s="33"/>
      <c r="E1" s="33"/>
      <c r="F1" s="34">
        <v>11</v>
      </c>
      <c r="G1" s="34"/>
      <c r="H1" s="42" t="s">
        <v>10</v>
      </c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</row>
    <row r="2" spans="1:21" x14ac:dyDescent="0.2">
      <c r="A2" s="35" t="s">
        <v>1</v>
      </c>
      <c r="B2" s="35"/>
      <c r="C2" s="35"/>
      <c r="D2" s="35"/>
      <c r="E2" s="36">
        <v>1.021E-2</v>
      </c>
      <c r="F2" s="36"/>
      <c r="G2" s="36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</row>
    <row r="3" spans="1:21" x14ac:dyDescent="0.2">
      <c r="A3" s="35"/>
      <c r="B3" s="35"/>
      <c r="C3" s="35"/>
      <c r="D3" s="35"/>
      <c r="E3" s="36"/>
      <c r="F3" s="36"/>
      <c r="G3" s="36"/>
      <c r="H3" s="28" t="s">
        <v>11</v>
      </c>
      <c r="I3" s="29" t="s">
        <v>12</v>
      </c>
      <c r="J3" s="28" t="s">
        <v>13</v>
      </c>
      <c r="K3" s="28" t="s">
        <v>14</v>
      </c>
      <c r="L3" s="28" t="s">
        <v>15</v>
      </c>
      <c r="M3" s="28" t="s">
        <v>16</v>
      </c>
      <c r="N3" s="28" t="s">
        <v>17</v>
      </c>
      <c r="O3" s="28" t="s">
        <v>18</v>
      </c>
      <c r="P3" s="28" t="s">
        <v>19</v>
      </c>
      <c r="Q3" s="28" t="s">
        <v>20</v>
      </c>
      <c r="R3" s="28" t="s">
        <v>21</v>
      </c>
      <c r="S3" s="28" t="s">
        <v>22</v>
      </c>
      <c r="T3" s="28" t="s">
        <v>23</v>
      </c>
      <c r="U3" s="28" t="s">
        <v>24</v>
      </c>
    </row>
    <row r="4" spans="1:21" ht="34.35" customHeight="1" x14ac:dyDescent="0.2">
      <c r="A4" s="37" t="s">
        <v>2</v>
      </c>
      <c r="B4" s="37"/>
      <c r="C4" s="7">
        <v>11625.08</v>
      </c>
      <c r="D4" s="38" t="s">
        <v>3</v>
      </c>
      <c r="E4" s="38"/>
      <c r="F4" s="39">
        <v>39814</v>
      </c>
      <c r="G4" s="39"/>
      <c r="H4" s="30">
        <v>1</v>
      </c>
      <c r="I4" s="31">
        <v>0</v>
      </c>
      <c r="J4" s="31">
        <v>0</v>
      </c>
      <c r="K4" s="31">
        <v>0</v>
      </c>
      <c r="L4" s="31">
        <v>0</v>
      </c>
      <c r="M4" s="31">
        <v>0</v>
      </c>
      <c r="N4" s="31">
        <v>0</v>
      </c>
      <c r="O4" s="31">
        <v>0</v>
      </c>
      <c r="P4" s="31">
        <v>0</v>
      </c>
      <c r="Q4" s="31">
        <v>0</v>
      </c>
      <c r="R4" s="31">
        <v>0</v>
      </c>
      <c r="S4" s="31">
        <v>0</v>
      </c>
      <c r="T4" s="31">
        <v>0</v>
      </c>
      <c r="U4" s="32">
        <v>0</v>
      </c>
    </row>
    <row r="5" spans="1:21" ht="26.1" customHeight="1" x14ac:dyDescent="0.2">
      <c r="A5" s="6" t="s">
        <v>4</v>
      </c>
      <c r="B5" s="8" t="s">
        <v>5</v>
      </c>
      <c r="C5" s="8" t="s">
        <v>6</v>
      </c>
      <c r="D5" s="8" t="s">
        <v>7</v>
      </c>
      <c r="E5" s="8" t="s">
        <v>8</v>
      </c>
      <c r="F5" s="8" t="s">
        <v>5</v>
      </c>
      <c r="G5" s="8" t="s">
        <v>9</v>
      </c>
      <c r="H5" s="43">
        <f>SUM(H4:U4)</f>
        <v>1</v>
      </c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</row>
    <row r="6" spans="1:21" x14ac:dyDescent="0.2">
      <c r="A6" s="40">
        <v>39814</v>
      </c>
      <c r="B6" s="9">
        <v>39974</v>
      </c>
      <c r="C6" s="10"/>
      <c r="D6" s="11">
        <v>915.48</v>
      </c>
      <c r="E6" s="20"/>
      <c r="F6" s="12"/>
      <c r="G6" s="41">
        <f>D6+SUM(E7:E8)</f>
        <v>1460.0992163945205</v>
      </c>
    </row>
    <row r="7" spans="1:21" x14ac:dyDescent="0.2">
      <c r="A7" s="40"/>
      <c r="B7" s="2"/>
      <c r="C7" s="11">
        <v>10709.6</v>
      </c>
      <c r="D7" s="14"/>
      <c r="E7" s="11">
        <v>265.19196195068486</v>
      </c>
      <c r="F7" s="15">
        <v>39974</v>
      </c>
      <c r="G7" s="41"/>
      <c r="H7" s="4"/>
    </row>
    <row r="8" spans="1:21" x14ac:dyDescent="0.2">
      <c r="A8" s="40"/>
      <c r="B8" s="2"/>
      <c r="C8" s="10"/>
      <c r="D8" s="14"/>
      <c r="E8" s="11">
        <v>279.42725444383564</v>
      </c>
      <c r="F8" s="15">
        <v>40157</v>
      </c>
      <c r="G8" s="41"/>
      <c r="H8" s="4"/>
    </row>
    <row r="9" spans="1:21" x14ac:dyDescent="0.2">
      <c r="A9" s="40">
        <v>40179</v>
      </c>
      <c r="B9" s="9">
        <v>40339</v>
      </c>
      <c r="C9" s="10"/>
      <c r="D9" s="11">
        <v>963.12</v>
      </c>
      <c r="E9" s="21"/>
      <c r="F9" s="12"/>
      <c r="G9" s="41">
        <f>D9+SUM(E10:E11)</f>
        <v>1495.3185430180822</v>
      </c>
      <c r="H9" s="5"/>
    </row>
    <row r="10" spans="1:21" x14ac:dyDescent="0.2">
      <c r="A10" s="40"/>
      <c r="B10" s="2"/>
      <c r="C10" s="13">
        <v>9746.48</v>
      </c>
      <c r="D10" s="14"/>
      <c r="E10" s="11">
        <v>277.90032955616437</v>
      </c>
      <c r="F10" s="15">
        <v>40339</v>
      </c>
      <c r="G10" s="41"/>
    </row>
    <row r="11" spans="1:21" x14ac:dyDescent="0.2">
      <c r="A11" s="40"/>
      <c r="B11" s="2"/>
      <c r="C11" s="10"/>
      <c r="D11" s="14"/>
      <c r="E11" s="11">
        <v>254.29821346191781</v>
      </c>
      <c r="F11" s="15">
        <v>40522</v>
      </c>
      <c r="G11" s="41"/>
    </row>
    <row r="12" spans="1:21" x14ac:dyDescent="0.2">
      <c r="A12" s="40">
        <v>40544</v>
      </c>
      <c r="B12" s="9">
        <v>40704</v>
      </c>
      <c r="C12" s="10"/>
      <c r="D12" s="11">
        <v>1013.25</v>
      </c>
      <c r="E12" s="20"/>
      <c r="F12" s="12"/>
      <c r="G12" s="41">
        <f>D12+SUM(E13:E14)</f>
        <v>1494.0198219671233</v>
      </c>
    </row>
    <row r="13" spans="1:21" x14ac:dyDescent="0.2">
      <c r="A13" s="40"/>
      <c r="B13" s="2"/>
      <c r="C13" s="13">
        <v>8733.23</v>
      </c>
      <c r="D13" s="14"/>
      <c r="E13" s="11">
        <v>252.90860573808214</v>
      </c>
      <c r="F13" s="15">
        <v>40704</v>
      </c>
      <c r="G13" s="41"/>
    </row>
    <row r="14" spans="1:21" x14ac:dyDescent="0.2">
      <c r="A14" s="40"/>
      <c r="B14" s="2"/>
      <c r="C14" s="10"/>
      <c r="D14" s="14"/>
      <c r="E14" s="11">
        <v>227.86121622904108</v>
      </c>
      <c r="F14" s="15">
        <v>40887</v>
      </c>
      <c r="G14" s="41"/>
    </row>
    <row r="15" spans="1:21" x14ac:dyDescent="0.2">
      <c r="A15" s="40">
        <v>40909</v>
      </c>
      <c r="B15" s="9">
        <v>41070</v>
      </c>
      <c r="C15" s="10"/>
      <c r="D15" s="11">
        <v>1065.97</v>
      </c>
      <c r="E15" s="20"/>
      <c r="F15" s="12"/>
      <c r="G15" s="41">
        <f>D15+SUM(E16:E17)</f>
        <v>1493.8799025391781</v>
      </c>
    </row>
    <row r="16" spans="1:21" x14ac:dyDescent="0.2">
      <c r="A16" s="40"/>
      <c r="B16" s="2"/>
      <c r="C16" s="13">
        <v>7667.2599999999993</v>
      </c>
      <c r="D16" s="14"/>
      <c r="E16" s="11">
        <v>227.86121622904108</v>
      </c>
      <c r="F16" s="15">
        <v>41070</v>
      </c>
      <c r="G16" s="41"/>
    </row>
    <row r="17" spans="1:10" x14ac:dyDescent="0.2">
      <c r="A17" s="40"/>
      <c r="B17" s="2"/>
      <c r="C17" s="10"/>
      <c r="D17" s="14"/>
      <c r="E17" s="11">
        <v>200.04868631013696</v>
      </c>
      <c r="F17" s="15">
        <v>41253</v>
      </c>
      <c r="G17" s="41"/>
    </row>
    <row r="18" spans="1:10" x14ac:dyDescent="0.2">
      <c r="A18" s="40">
        <v>41275</v>
      </c>
      <c r="B18" s="9">
        <v>41435</v>
      </c>
      <c r="C18" s="10"/>
      <c r="D18" s="11">
        <v>1121.45</v>
      </c>
      <c r="E18" s="20"/>
      <c r="F18" s="12"/>
      <c r="G18" s="41">
        <f>D18+SUM(E19:E20)</f>
        <v>1491.1941358410959</v>
      </c>
    </row>
    <row r="19" spans="1:10" x14ac:dyDescent="0.2">
      <c r="A19" s="40"/>
      <c r="B19" s="2"/>
      <c r="C19" s="13">
        <v>6545.8099999999995</v>
      </c>
      <c r="D19" s="14"/>
      <c r="E19" s="11">
        <v>198.95552408986296</v>
      </c>
      <c r="F19" s="15">
        <v>41435</v>
      </c>
      <c r="G19" s="41"/>
    </row>
    <row r="20" spans="1:10" x14ac:dyDescent="0.2">
      <c r="A20" s="40"/>
      <c r="B20" s="2"/>
      <c r="C20" s="10"/>
      <c r="D20" s="14"/>
      <c r="E20" s="11">
        <v>170.78861175123285</v>
      </c>
      <c r="F20" s="15">
        <v>41618</v>
      </c>
      <c r="G20" s="41"/>
      <c r="J20" s="16"/>
    </row>
    <row r="21" spans="1:10" x14ac:dyDescent="0.2">
      <c r="A21" s="40">
        <v>41640</v>
      </c>
      <c r="B21" s="9">
        <v>41800</v>
      </c>
      <c r="C21" s="10"/>
      <c r="D21" s="11">
        <v>1282.7</v>
      </c>
      <c r="E21" s="20"/>
      <c r="F21" s="12"/>
      <c r="G21" s="41">
        <f>D21+SUM(E22:E23)</f>
        <v>1342.966596371233</v>
      </c>
    </row>
    <row r="22" spans="1:10" x14ac:dyDescent="0.2">
      <c r="A22" s="40"/>
      <c r="B22" s="2"/>
      <c r="C22" s="13">
        <f>C19-D21</f>
        <v>5263.11</v>
      </c>
      <c r="D22" s="14"/>
      <c r="E22" s="11">
        <f>(C19*$E$2)*(182/365)</f>
        <v>33.324808378630138</v>
      </c>
      <c r="F22" s="15">
        <v>41800</v>
      </c>
      <c r="G22" s="41"/>
    </row>
    <row r="23" spans="1:10" x14ac:dyDescent="0.2">
      <c r="A23" s="40"/>
      <c r="B23" s="2"/>
      <c r="C23" s="10"/>
      <c r="D23" s="14"/>
      <c r="E23" s="11">
        <f>(C22*$E$2)*(183/365)</f>
        <v>26.941787992602741</v>
      </c>
      <c r="F23" s="15">
        <v>41983</v>
      </c>
      <c r="G23" s="41"/>
    </row>
    <row r="24" spans="1:10" x14ac:dyDescent="0.2">
      <c r="A24" s="40">
        <v>42005</v>
      </c>
      <c r="B24" s="9">
        <v>42165</v>
      </c>
      <c r="C24" s="10"/>
      <c r="D24" s="11">
        <v>1295.8</v>
      </c>
      <c r="E24" s="20"/>
      <c r="F24" s="12"/>
      <c r="G24" s="41">
        <f>D24+SUM(E25:E26)</f>
        <v>1342.9031706506848</v>
      </c>
    </row>
    <row r="25" spans="1:10" x14ac:dyDescent="0.2">
      <c r="A25" s="40"/>
      <c r="B25" s="2"/>
      <c r="C25" s="13">
        <f>C22-D24</f>
        <v>3967.3099999999995</v>
      </c>
      <c r="D25" s="14"/>
      <c r="E25" s="11">
        <f>(C22*$E$2)*(182/365)</f>
        <v>26.794565107397258</v>
      </c>
      <c r="F25" s="15">
        <v>42165</v>
      </c>
      <c r="G25" s="41"/>
    </row>
    <row r="26" spans="1:10" x14ac:dyDescent="0.2">
      <c r="A26" s="40"/>
      <c r="B26" s="2"/>
      <c r="C26" s="10"/>
      <c r="D26" s="14"/>
      <c r="E26" s="11">
        <f>(C25*$E$2)*(183/365)</f>
        <v>20.308605543287673</v>
      </c>
      <c r="F26" s="15">
        <v>42348</v>
      </c>
      <c r="G26" s="41"/>
    </row>
    <row r="27" spans="1:10" x14ac:dyDescent="0.2">
      <c r="A27" s="40">
        <v>42370</v>
      </c>
      <c r="B27" s="9">
        <v>42531</v>
      </c>
      <c r="C27" s="10"/>
      <c r="D27" s="11">
        <v>1309.03</v>
      </c>
      <c r="E27" s="20"/>
      <c r="F27" s="12"/>
      <c r="G27" s="41">
        <f>D27+SUM(E28:E29)</f>
        <v>1342.946304448493</v>
      </c>
    </row>
    <row r="28" spans="1:10" x14ac:dyDescent="0.2">
      <c r="A28" s="40"/>
      <c r="B28" s="2"/>
      <c r="C28" s="13">
        <f>C25-D27</f>
        <v>2658.2799999999997</v>
      </c>
      <c r="D28" s="14"/>
      <c r="E28" s="11">
        <f>(C25*$E$2)*(183/365)</f>
        <v>20.308605543287673</v>
      </c>
      <c r="F28" s="15">
        <v>42531</v>
      </c>
      <c r="G28" s="41"/>
    </row>
    <row r="29" spans="1:10" x14ac:dyDescent="0.2">
      <c r="A29" s="40"/>
      <c r="B29" s="2"/>
      <c r="C29" s="10"/>
      <c r="D29" s="14"/>
      <c r="E29" s="11">
        <f>(C28*$E$2)*(183/365)</f>
        <v>13.60769890520548</v>
      </c>
      <c r="F29" s="15">
        <v>42714</v>
      </c>
      <c r="G29" s="41"/>
    </row>
    <row r="30" spans="1:10" x14ac:dyDescent="0.2">
      <c r="A30" s="40">
        <v>42736</v>
      </c>
      <c r="B30" s="9">
        <v>42896</v>
      </c>
      <c r="C30" s="10"/>
      <c r="D30" s="11">
        <v>1322.39</v>
      </c>
      <c r="E30" s="20"/>
      <c r="F30" s="12"/>
      <c r="G30" s="41">
        <f>D30+SUM(E31:E32)</f>
        <v>1342.7617425049316</v>
      </c>
    </row>
    <row r="31" spans="1:10" x14ac:dyDescent="0.2">
      <c r="A31" s="40"/>
      <c r="B31" s="2"/>
      <c r="C31" s="13">
        <f>C28-D30</f>
        <v>1335.8899999999996</v>
      </c>
      <c r="D31" s="14"/>
      <c r="E31" s="11">
        <f>(C28*$E$2)*(182/365)</f>
        <v>13.533339894794519</v>
      </c>
      <c r="F31" s="15">
        <v>42896</v>
      </c>
      <c r="G31" s="41"/>
    </row>
    <row r="32" spans="1:10" x14ac:dyDescent="0.2">
      <c r="A32" s="40"/>
      <c r="B32" s="2"/>
      <c r="C32" s="10"/>
      <c r="D32" s="14"/>
      <c r="E32" s="11">
        <f>(C31*$E$2)*(183/365)</f>
        <v>6.8384026101369848</v>
      </c>
      <c r="F32" s="15">
        <v>43079</v>
      </c>
      <c r="G32" s="41"/>
    </row>
    <row r="33" spans="1:7" x14ac:dyDescent="0.2">
      <c r="A33" s="40">
        <v>43101</v>
      </c>
      <c r="B33" s="9">
        <v>43261</v>
      </c>
      <c r="C33" s="10"/>
      <c r="D33" s="11">
        <v>1335.89</v>
      </c>
      <c r="E33" s="20"/>
      <c r="F33" s="12"/>
      <c r="G33" s="41">
        <f>D33+SUM(E34:E35)</f>
        <v>1342.6910342898632</v>
      </c>
    </row>
    <row r="34" spans="1:7" x14ac:dyDescent="0.2">
      <c r="A34" s="40"/>
      <c r="B34" s="2"/>
      <c r="C34" s="13">
        <f>C31-D33</f>
        <v>0</v>
      </c>
      <c r="D34" s="14"/>
      <c r="E34" s="11">
        <f>(C31*$E$2)*(182/365)</f>
        <v>6.8010342898630123</v>
      </c>
      <c r="F34" s="15">
        <v>43261</v>
      </c>
      <c r="G34" s="41"/>
    </row>
    <row r="35" spans="1:7" x14ac:dyDescent="0.2">
      <c r="A35" s="40"/>
      <c r="B35" s="2"/>
      <c r="C35" s="10"/>
      <c r="D35" s="14"/>
      <c r="E35" s="22"/>
      <c r="F35" s="23"/>
      <c r="G35" s="41"/>
    </row>
    <row r="36" spans="1:7" x14ac:dyDescent="0.2">
      <c r="A36"/>
      <c r="B36" s="17"/>
      <c r="C36" s="18"/>
      <c r="D36" s="18"/>
      <c r="E36" s="18"/>
      <c r="F36" s="19"/>
      <c r="G36" s="1"/>
    </row>
    <row r="37" spans="1:7" x14ac:dyDescent="0.2">
      <c r="A37"/>
      <c r="B37" s="2"/>
      <c r="C37" s="10"/>
      <c r="D37" s="10"/>
      <c r="E37" s="10"/>
      <c r="F37" s="10"/>
    </row>
    <row r="38" spans="1:7" x14ac:dyDescent="0.2">
      <c r="A38"/>
      <c r="B38" s="2"/>
      <c r="C38" s="10"/>
      <c r="D38" s="10"/>
      <c r="E38" s="10"/>
      <c r="F38" s="10"/>
    </row>
    <row r="39" spans="1:7" x14ac:dyDescent="0.2">
      <c r="A39"/>
      <c r="B39" s="2"/>
      <c r="C39" s="10"/>
      <c r="D39" s="10"/>
      <c r="E39" s="10"/>
      <c r="F39" s="10"/>
    </row>
    <row r="40" spans="1:7" x14ac:dyDescent="0.2">
      <c r="A40"/>
      <c r="B40" s="2"/>
      <c r="C40" s="10"/>
      <c r="D40" s="10"/>
      <c r="E40" s="10"/>
      <c r="F40" s="10"/>
    </row>
    <row r="41" spans="1:7" x14ac:dyDescent="0.2">
      <c r="A41"/>
      <c r="B41" s="2"/>
      <c r="C41" s="10"/>
      <c r="D41" s="10"/>
      <c r="E41" s="10"/>
      <c r="F41" s="10"/>
    </row>
    <row r="42" spans="1:7" x14ac:dyDescent="0.2">
      <c r="A42"/>
      <c r="B42" s="2"/>
      <c r="C42" s="10"/>
      <c r="D42" s="10"/>
      <c r="E42" s="10"/>
      <c r="F42" s="10"/>
    </row>
    <row r="43" spans="1:7" x14ac:dyDescent="0.2">
      <c r="A43"/>
      <c r="B43" s="2"/>
      <c r="C43" s="10"/>
      <c r="D43" s="10"/>
      <c r="E43" s="10"/>
      <c r="F43" s="10"/>
    </row>
    <row r="44" spans="1:7" x14ac:dyDescent="0.2">
      <c r="A44"/>
      <c r="B44" s="2"/>
      <c r="C44" s="10"/>
      <c r="D44" s="10"/>
      <c r="E44" s="10"/>
      <c r="F44" s="10"/>
    </row>
    <row r="45" spans="1:7" x14ac:dyDescent="0.2">
      <c r="A45"/>
      <c r="B45" s="2"/>
      <c r="C45" s="10"/>
      <c r="D45" s="10"/>
      <c r="E45" s="10"/>
      <c r="F45" s="10"/>
    </row>
    <row r="46" spans="1:7" x14ac:dyDescent="0.2">
      <c r="A46"/>
      <c r="B46" s="2"/>
      <c r="C46" s="10"/>
      <c r="D46" s="10"/>
      <c r="E46" s="10"/>
      <c r="F46" s="10"/>
    </row>
    <row r="47" spans="1:7" x14ac:dyDescent="0.2">
      <c r="A47"/>
      <c r="B47" s="2"/>
      <c r="C47" s="10"/>
      <c r="D47" s="10"/>
      <c r="E47" s="10"/>
      <c r="F47" s="10"/>
    </row>
    <row r="48" spans="1:7" x14ac:dyDescent="0.2">
      <c r="A48"/>
      <c r="B48" s="2"/>
      <c r="C48" s="10"/>
      <c r="D48" s="10"/>
      <c r="E48" s="10"/>
      <c r="F48" s="10"/>
    </row>
    <row r="49" spans="1:1" x14ac:dyDescent="0.2">
      <c r="A49"/>
    </row>
    <row r="50" spans="1:1" x14ac:dyDescent="0.2">
      <c r="A50"/>
    </row>
    <row r="51" spans="1:1" x14ac:dyDescent="0.2">
      <c r="A51"/>
    </row>
    <row r="52" spans="1:1" x14ac:dyDescent="0.2">
      <c r="A52"/>
    </row>
    <row r="53" spans="1:1" x14ac:dyDescent="0.2">
      <c r="A53"/>
    </row>
    <row r="54" spans="1:1" x14ac:dyDescent="0.2">
      <c r="A54"/>
    </row>
    <row r="55" spans="1:1" x14ac:dyDescent="0.2">
      <c r="A55"/>
    </row>
    <row r="56" spans="1:1" x14ac:dyDescent="0.2">
      <c r="A56"/>
    </row>
    <row r="57" spans="1:1" x14ac:dyDescent="0.2">
      <c r="A57"/>
    </row>
    <row r="58" spans="1:1" x14ac:dyDescent="0.2">
      <c r="A58"/>
    </row>
    <row r="59" spans="1:1" x14ac:dyDescent="0.2">
      <c r="A59"/>
    </row>
    <row r="60" spans="1:1" x14ac:dyDescent="0.2">
      <c r="A60"/>
    </row>
    <row r="61" spans="1:1" x14ac:dyDescent="0.2">
      <c r="A61"/>
    </row>
    <row r="62" spans="1:1" x14ac:dyDescent="0.2">
      <c r="A62"/>
    </row>
  </sheetData>
  <sheetProtection selectLockedCells="1" selectUnlockedCells="1"/>
  <mergeCells count="29">
    <mergeCell ref="H1:U2"/>
    <mergeCell ref="H5:U5"/>
    <mergeCell ref="A33:A35"/>
    <mergeCell ref="G33:G35"/>
    <mergeCell ref="A24:A26"/>
    <mergeCell ref="G24:G26"/>
    <mergeCell ref="A27:A29"/>
    <mergeCell ref="G27:G29"/>
    <mergeCell ref="A30:A32"/>
    <mergeCell ref="G30:G32"/>
    <mergeCell ref="A15:A17"/>
    <mergeCell ref="G15:G17"/>
    <mergeCell ref="A18:A20"/>
    <mergeCell ref="G18:G20"/>
    <mergeCell ref="A21:A23"/>
    <mergeCell ref="G21:G23"/>
    <mergeCell ref="A6:A8"/>
    <mergeCell ref="G6:G8"/>
    <mergeCell ref="A9:A11"/>
    <mergeCell ref="G9:G11"/>
    <mergeCell ref="A12:A14"/>
    <mergeCell ref="G12:G14"/>
    <mergeCell ref="A1:E1"/>
    <mergeCell ref="F1:G1"/>
    <mergeCell ref="A2:D3"/>
    <mergeCell ref="E2:G3"/>
    <mergeCell ref="A4:B4"/>
    <mergeCell ref="D4:E4"/>
    <mergeCell ref="F4:G4"/>
  </mergeCells>
  <conditionalFormatting sqref="H5:U5">
    <cfRule type="cellIs" dxfId="7" priority="1" stopIfTrue="1" operator="notEqual">
      <formula>1</formula>
    </cfRule>
    <cfRule type="cellIs" dxfId="6" priority="2" operator="equal">
      <formula>1</formula>
    </cfRule>
  </conditionalFormatting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zoomScale="110" zoomScaleNormal="110" workbookViewId="0">
      <selection activeCell="C4" sqref="C4"/>
    </sheetView>
  </sheetViews>
  <sheetFormatPr baseColWidth="10" defaultColWidth="11" defaultRowHeight="12.75" x14ac:dyDescent="0.2"/>
  <cols>
    <col min="1" max="1" width="10.7109375" style="2" customWidth="1"/>
    <col min="2" max="2" width="11.42578125" style="1" customWidth="1"/>
    <col min="3" max="3" width="16.85546875" style="3" customWidth="1"/>
    <col min="4" max="4" width="9.7109375" style="3" customWidth="1"/>
    <col min="5" max="5" width="11.28515625" style="3" customWidth="1"/>
    <col min="6" max="6" width="11.42578125" style="1" customWidth="1"/>
    <col min="7" max="7" width="22" style="3" customWidth="1"/>
    <col min="8" max="9" width="8.28515625" style="3" customWidth="1"/>
    <col min="10" max="10" width="8.28515625" customWidth="1"/>
    <col min="11" max="21" width="8.28515625" style="3" customWidth="1"/>
    <col min="22" max="16384" width="11" style="3"/>
  </cols>
  <sheetData>
    <row r="1" spans="1:21" ht="28.35" customHeight="1" x14ac:dyDescent="0.2">
      <c r="A1" s="33" t="s">
        <v>0</v>
      </c>
      <c r="B1" s="33"/>
      <c r="C1" s="33"/>
      <c r="D1" s="33"/>
      <c r="E1" s="33"/>
      <c r="F1" s="34">
        <v>40</v>
      </c>
      <c r="G1" s="34"/>
      <c r="H1" s="42" t="s">
        <v>10</v>
      </c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</row>
    <row r="2" spans="1:21" x14ac:dyDescent="0.2">
      <c r="A2" s="35" t="s">
        <v>1</v>
      </c>
      <c r="B2" s="35"/>
      <c r="C2" s="35"/>
      <c r="D2" s="35"/>
      <c r="E2" s="36">
        <v>1.021E-2</v>
      </c>
      <c r="F2" s="36"/>
      <c r="G2" s="36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</row>
    <row r="3" spans="1:21" x14ac:dyDescent="0.2">
      <c r="A3" s="35"/>
      <c r="B3" s="35"/>
      <c r="C3" s="35"/>
      <c r="D3" s="35"/>
      <c r="E3" s="36"/>
      <c r="F3" s="36"/>
      <c r="G3" s="36"/>
      <c r="H3" s="28" t="s">
        <v>11</v>
      </c>
      <c r="I3" s="29" t="s">
        <v>12</v>
      </c>
      <c r="J3" s="28" t="s">
        <v>13</v>
      </c>
      <c r="K3" s="28" t="s">
        <v>14</v>
      </c>
      <c r="L3" s="28" t="s">
        <v>15</v>
      </c>
      <c r="M3" s="28" t="s">
        <v>16</v>
      </c>
      <c r="N3" s="28" t="s">
        <v>17</v>
      </c>
      <c r="O3" s="28" t="s">
        <v>18</v>
      </c>
      <c r="P3" s="28" t="s">
        <v>19</v>
      </c>
      <c r="Q3" s="28" t="s">
        <v>20</v>
      </c>
      <c r="R3" s="28" t="s">
        <v>21</v>
      </c>
      <c r="S3" s="28" t="s">
        <v>22</v>
      </c>
      <c r="T3" s="28" t="s">
        <v>23</v>
      </c>
      <c r="U3" s="28" t="s">
        <v>24</v>
      </c>
    </row>
    <row r="4" spans="1:21" ht="34.35" customHeight="1" x14ac:dyDescent="0.2">
      <c r="A4" s="37" t="s">
        <v>2</v>
      </c>
      <c r="B4" s="37"/>
      <c r="C4" s="7">
        <v>5178.33</v>
      </c>
      <c r="D4" s="38" t="s">
        <v>3</v>
      </c>
      <c r="E4" s="38"/>
      <c r="F4" s="39">
        <v>40179</v>
      </c>
      <c r="G4" s="39"/>
      <c r="H4" s="30">
        <v>0</v>
      </c>
      <c r="I4" s="31">
        <v>1</v>
      </c>
      <c r="J4" s="31">
        <v>0</v>
      </c>
      <c r="K4" s="31">
        <v>0</v>
      </c>
      <c r="L4" s="31">
        <v>0</v>
      </c>
      <c r="M4" s="31">
        <v>0</v>
      </c>
      <c r="N4" s="31">
        <v>0</v>
      </c>
      <c r="O4" s="31">
        <v>0</v>
      </c>
      <c r="P4" s="31">
        <v>0</v>
      </c>
      <c r="Q4" s="31">
        <v>0</v>
      </c>
      <c r="R4" s="31">
        <v>0</v>
      </c>
      <c r="S4" s="31">
        <v>0</v>
      </c>
      <c r="T4" s="31">
        <v>0</v>
      </c>
      <c r="U4" s="32">
        <v>0</v>
      </c>
    </row>
    <row r="5" spans="1:21" ht="26.1" customHeight="1" x14ac:dyDescent="0.2">
      <c r="A5" s="6" t="s">
        <v>4</v>
      </c>
      <c r="B5" s="8" t="s">
        <v>5</v>
      </c>
      <c r="C5" s="8" t="s">
        <v>6</v>
      </c>
      <c r="D5" s="8" t="s">
        <v>7</v>
      </c>
      <c r="E5" s="8" t="s">
        <v>8</v>
      </c>
      <c r="F5" s="8" t="s">
        <v>5</v>
      </c>
      <c r="G5" s="8" t="s">
        <v>9</v>
      </c>
      <c r="H5" s="43">
        <f>SUM(H4:U4)</f>
        <v>1</v>
      </c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</row>
    <row r="6" spans="1:21" hidden="1" x14ac:dyDescent="0.2">
      <c r="A6" s="24"/>
      <c r="B6" s="25"/>
      <c r="C6" s="25"/>
      <c r="D6" s="25"/>
      <c r="E6" s="25"/>
      <c r="F6" s="25"/>
      <c r="G6" s="25"/>
      <c r="H6" s="4"/>
      <c r="I6" s="5"/>
    </row>
    <row r="7" spans="1:21" hidden="1" x14ac:dyDescent="0.2">
      <c r="A7" s="24"/>
      <c r="B7" s="25"/>
      <c r="C7" s="25"/>
      <c r="D7" s="25"/>
      <c r="E7" s="25"/>
      <c r="F7" s="25"/>
      <c r="G7" s="25"/>
      <c r="H7" s="4"/>
      <c r="I7" s="5"/>
    </row>
    <row r="8" spans="1:21" hidden="1" x14ac:dyDescent="0.2">
      <c r="A8" s="24"/>
      <c r="B8" s="25"/>
      <c r="C8" s="25"/>
      <c r="D8" s="25"/>
      <c r="E8" s="25"/>
      <c r="F8" s="25"/>
      <c r="G8" s="25"/>
      <c r="H8" s="4"/>
      <c r="I8" s="5"/>
    </row>
    <row r="9" spans="1:21" x14ac:dyDescent="0.2">
      <c r="A9" s="40">
        <v>40179</v>
      </c>
      <c r="B9" s="9">
        <v>40339</v>
      </c>
      <c r="C9" s="10"/>
      <c r="D9" s="11">
        <v>465.69</v>
      </c>
      <c r="E9" s="21"/>
      <c r="F9" s="12"/>
      <c r="G9" s="41">
        <f>D9+SUM(E10:E11)</f>
        <v>706.76884593095895</v>
      </c>
      <c r="H9" s="5"/>
    </row>
    <row r="10" spans="1:21" x14ac:dyDescent="0.2">
      <c r="A10" s="40"/>
      <c r="B10" s="2"/>
      <c r="C10" s="13">
        <v>4712.6400000000003</v>
      </c>
      <c r="D10" s="14"/>
      <c r="E10" s="11">
        <v>118.12</v>
      </c>
      <c r="F10" s="15">
        <v>40339</v>
      </c>
      <c r="G10" s="41"/>
    </row>
    <row r="11" spans="1:21" x14ac:dyDescent="0.2">
      <c r="A11" s="40"/>
      <c r="B11" s="2"/>
      <c r="C11" s="10"/>
      <c r="D11" s="14"/>
      <c r="E11" s="11">
        <v>122.95884593095892</v>
      </c>
      <c r="F11" s="15">
        <v>40522</v>
      </c>
      <c r="G11" s="41"/>
    </row>
    <row r="12" spans="1:21" x14ac:dyDescent="0.2">
      <c r="A12" s="40">
        <v>40544</v>
      </c>
      <c r="B12" s="9">
        <v>40704</v>
      </c>
      <c r="C12" s="10"/>
      <c r="D12" s="11">
        <v>489.93</v>
      </c>
      <c r="E12" s="20"/>
      <c r="F12" s="12"/>
      <c r="G12" s="41">
        <f>D12+SUM(E13:E14)</f>
        <v>722.39288103123295</v>
      </c>
    </row>
    <row r="13" spans="1:21" x14ac:dyDescent="0.2">
      <c r="A13" s="40"/>
      <c r="B13" s="2"/>
      <c r="C13" s="13">
        <v>4222.71</v>
      </c>
      <c r="D13" s="14"/>
      <c r="E13" s="11">
        <v>122.2869396690411</v>
      </c>
      <c r="F13" s="15">
        <v>40704</v>
      </c>
      <c r="G13" s="41"/>
      <c r="I13"/>
    </row>
    <row r="14" spans="1:21" x14ac:dyDescent="0.2">
      <c r="A14" s="40"/>
      <c r="B14" s="2"/>
      <c r="C14" s="10"/>
      <c r="D14" s="14"/>
      <c r="E14" s="11">
        <v>110.17594136219178</v>
      </c>
      <c r="F14" s="15">
        <v>40887</v>
      </c>
      <c r="G14" s="41"/>
      <c r="I14"/>
    </row>
    <row r="15" spans="1:21" x14ac:dyDescent="0.2">
      <c r="A15" s="40">
        <v>40909</v>
      </c>
      <c r="B15" s="9">
        <v>41070</v>
      </c>
      <c r="C15" s="10"/>
      <c r="D15" s="11">
        <v>515.41999999999996</v>
      </c>
      <c r="E15" s="20"/>
      <c r="F15" s="12"/>
      <c r="G15" s="41">
        <f>D15+SUM(E16:E17)</f>
        <v>722.32391123287664</v>
      </c>
      <c r="I15" s="26"/>
    </row>
    <row r="16" spans="1:21" x14ac:dyDescent="0.2">
      <c r="A16" s="40"/>
      <c r="B16" s="2"/>
      <c r="C16" s="13">
        <v>3707.29</v>
      </c>
      <c r="D16" s="14"/>
      <c r="E16" s="11">
        <v>110.17594136219178</v>
      </c>
      <c r="F16" s="15">
        <v>41070</v>
      </c>
      <c r="G16" s="41"/>
    </row>
    <row r="17" spans="1:7" x14ac:dyDescent="0.2">
      <c r="A17" s="40"/>
      <c r="B17" s="2"/>
      <c r="C17" s="10"/>
      <c r="D17" s="14"/>
      <c r="E17" s="11">
        <v>96.72796987068493</v>
      </c>
      <c r="F17" s="15">
        <v>41253</v>
      </c>
      <c r="G17" s="41"/>
    </row>
    <row r="18" spans="1:7" x14ac:dyDescent="0.2">
      <c r="A18" s="40">
        <v>41275</v>
      </c>
      <c r="B18" s="9">
        <v>41435</v>
      </c>
      <c r="C18" s="10"/>
      <c r="D18" s="11">
        <v>542.25</v>
      </c>
      <c r="E18" s="20"/>
      <c r="F18" s="12"/>
      <c r="G18" s="41">
        <f>D18+SUM(E19:E20)</f>
        <v>721.02937086027396</v>
      </c>
    </row>
    <row r="19" spans="1:7" x14ac:dyDescent="0.2">
      <c r="A19" s="40"/>
      <c r="B19" s="2"/>
      <c r="C19" s="13">
        <v>3165.04</v>
      </c>
      <c r="D19" s="14"/>
      <c r="E19" s="11">
        <v>96.199401729315056</v>
      </c>
      <c r="F19" s="15">
        <v>41435</v>
      </c>
      <c r="G19" s="41"/>
    </row>
    <row r="20" spans="1:7" x14ac:dyDescent="0.2">
      <c r="A20" s="40"/>
      <c r="B20" s="2"/>
      <c r="C20" s="10"/>
      <c r="D20" s="14"/>
      <c r="E20" s="11">
        <v>82.579969130958901</v>
      </c>
      <c r="F20" s="15">
        <v>41618</v>
      </c>
      <c r="G20" s="41"/>
    </row>
    <row r="21" spans="1:7" x14ac:dyDescent="0.2">
      <c r="A21" s="40">
        <v>41640</v>
      </c>
      <c r="B21" s="9">
        <v>41800</v>
      </c>
      <c r="C21" s="10"/>
      <c r="D21" s="11">
        <v>620.21</v>
      </c>
      <c r="E21" s="20"/>
      <c r="F21" s="12"/>
      <c r="G21" s="41">
        <f>D21+SUM(E22:E23)</f>
        <v>649.35021190602743</v>
      </c>
    </row>
    <row r="22" spans="1:7" x14ac:dyDescent="0.2">
      <c r="A22" s="40"/>
      <c r="B22" s="2"/>
      <c r="C22" s="13">
        <f>C19-D21</f>
        <v>2544.83</v>
      </c>
      <c r="D22" s="14"/>
      <c r="E22" s="11">
        <f>(C19*$E$2)*((182)/365)</f>
        <v>16.113261996712328</v>
      </c>
      <c r="F22" s="15">
        <v>41800</v>
      </c>
      <c r="G22" s="41"/>
    </row>
    <row r="23" spans="1:7" x14ac:dyDescent="0.2">
      <c r="A23" s="40"/>
      <c r="B23" s="2"/>
      <c r="C23" s="10"/>
      <c r="D23" s="14"/>
      <c r="E23" s="11">
        <f>(C22*$E$2)*((183)/365)</f>
        <v>13.026949909315071</v>
      </c>
      <c r="F23" s="15">
        <v>41983</v>
      </c>
      <c r="G23" s="41"/>
    </row>
    <row r="24" spans="1:7" x14ac:dyDescent="0.2">
      <c r="A24" s="40">
        <v>42005</v>
      </c>
      <c r="B24" s="9">
        <v>42165</v>
      </c>
      <c r="C24" s="10"/>
      <c r="D24" s="11">
        <v>626.54999999999995</v>
      </c>
      <c r="E24" s="20"/>
      <c r="F24" s="12"/>
      <c r="G24" s="41">
        <f>D24+SUM(E25:E26)</f>
        <v>649.32541343287664</v>
      </c>
    </row>
    <row r="25" spans="1:7" x14ac:dyDescent="0.2">
      <c r="A25" s="40"/>
      <c r="B25" s="2"/>
      <c r="C25" s="13">
        <f>C22-D24</f>
        <v>1918.28</v>
      </c>
      <c r="D25" s="14"/>
      <c r="E25" s="11">
        <f>(C22*$E$2)*((182)/365)</f>
        <v>12.955764390684932</v>
      </c>
      <c r="F25" s="15">
        <v>42165</v>
      </c>
      <c r="G25" s="41"/>
    </row>
    <row r="26" spans="1:7" x14ac:dyDescent="0.2">
      <c r="A26" s="40"/>
      <c r="B26" s="2"/>
      <c r="C26" s="10"/>
      <c r="D26" s="14"/>
      <c r="E26" s="11">
        <f>(C25*$E$2)*((183)/365)</f>
        <v>9.8196490421917826</v>
      </c>
      <c r="F26" s="15">
        <v>42348</v>
      </c>
      <c r="G26" s="41"/>
    </row>
    <row r="27" spans="1:7" x14ac:dyDescent="0.2">
      <c r="A27" s="40">
        <v>42370</v>
      </c>
      <c r="B27" s="9">
        <v>42531</v>
      </c>
      <c r="C27" s="10"/>
      <c r="D27" s="11">
        <v>632.94000000000005</v>
      </c>
      <c r="E27" s="20"/>
      <c r="F27" s="12"/>
      <c r="G27" s="41">
        <f>D27+SUM(E28:E29)</f>
        <v>649.33928689479455</v>
      </c>
    </row>
    <row r="28" spans="1:7" x14ac:dyDescent="0.2">
      <c r="A28" s="40"/>
      <c r="B28" s="2"/>
      <c r="C28" s="13">
        <f>C25-D27</f>
        <v>1285.3399999999999</v>
      </c>
      <c r="D28" s="14"/>
      <c r="E28" s="11">
        <f>(C25*$E$2)*((183)/365)</f>
        <v>9.8196490421917826</v>
      </c>
      <c r="F28" s="15">
        <v>42531</v>
      </c>
      <c r="G28" s="41"/>
    </row>
    <row r="29" spans="1:7" x14ac:dyDescent="0.2">
      <c r="A29" s="40"/>
      <c r="B29" s="2"/>
      <c r="C29" s="10"/>
      <c r="D29" s="14"/>
      <c r="E29" s="11">
        <f>(C28*$E$2)*((183)/365)</f>
        <v>6.5796378526027404</v>
      </c>
      <c r="F29" s="15">
        <v>42714</v>
      </c>
      <c r="G29" s="41"/>
    </row>
    <row r="30" spans="1:7" x14ac:dyDescent="0.2">
      <c r="A30" s="40">
        <v>42736</v>
      </c>
      <c r="B30" s="9">
        <v>42896</v>
      </c>
      <c r="C30" s="10"/>
      <c r="D30" s="11">
        <v>639.41</v>
      </c>
      <c r="E30" s="20"/>
      <c r="F30" s="12"/>
      <c r="G30" s="41">
        <f>D30+SUM(E31:E32)</f>
        <v>649.26019036904108</v>
      </c>
    </row>
    <row r="31" spans="1:7" x14ac:dyDescent="0.2">
      <c r="A31" s="40"/>
      <c r="B31" s="2"/>
      <c r="C31" s="13">
        <f>C28-D30</f>
        <v>645.92999999999995</v>
      </c>
      <c r="D31" s="14"/>
      <c r="E31" s="11">
        <f>(C28*$E$2)*((182)/365)</f>
        <v>6.5436835473972605</v>
      </c>
      <c r="F31" s="15">
        <v>42896</v>
      </c>
      <c r="G31" s="41"/>
    </row>
    <row r="32" spans="1:7" x14ac:dyDescent="0.2">
      <c r="A32" s="40"/>
      <c r="B32" s="2"/>
      <c r="C32" s="10"/>
      <c r="D32" s="14"/>
      <c r="E32" s="11">
        <f>(C31*$E$2)*((183)/365)</f>
        <v>3.3065068216438358</v>
      </c>
      <c r="F32" s="15">
        <v>43079</v>
      </c>
      <c r="G32" s="41"/>
    </row>
    <row r="33" spans="1:7" x14ac:dyDescent="0.2">
      <c r="A33" s="40">
        <v>43101</v>
      </c>
      <c r="B33" s="9">
        <v>43261</v>
      </c>
      <c r="C33" s="10"/>
      <c r="D33" s="11">
        <v>645.92999999999995</v>
      </c>
      <c r="E33" s="20"/>
      <c r="F33" s="12"/>
      <c r="G33" s="41">
        <f>D33+SUM(E34:E35)</f>
        <v>649.21843847835612</v>
      </c>
    </row>
    <row r="34" spans="1:7" x14ac:dyDescent="0.2">
      <c r="A34" s="40"/>
      <c r="B34" s="2"/>
      <c r="C34" s="13">
        <f>C31-D33</f>
        <v>0</v>
      </c>
      <c r="D34" s="14"/>
      <c r="E34" s="11">
        <f>(C31*$E$2)*((182)/365)</f>
        <v>3.2884384783561642</v>
      </c>
      <c r="F34" s="15">
        <v>43261</v>
      </c>
      <c r="G34" s="41"/>
    </row>
    <row r="35" spans="1:7" x14ac:dyDescent="0.2">
      <c r="A35" s="40"/>
      <c r="B35" s="2"/>
      <c r="C35" s="10"/>
      <c r="D35" s="14"/>
      <c r="E35"/>
      <c r="F35"/>
      <c r="G35" s="41"/>
    </row>
    <row r="36" spans="1:7" x14ac:dyDescent="0.2">
      <c r="A36"/>
      <c r="B36" s="2"/>
      <c r="C36" s="10"/>
      <c r="D36" s="10"/>
      <c r="E36" s="10"/>
      <c r="F36" s="10"/>
    </row>
    <row r="37" spans="1:7" x14ac:dyDescent="0.2">
      <c r="A37"/>
      <c r="B37" s="2"/>
      <c r="C37" s="10"/>
      <c r="D37" s="10"/>
      <c r="E37" s="10"/>
      <c r="F37" s="10"/>
    </row>
    <row r="38" spans="1:7" x14ac:dyDescent="0.2">
      <c r="A38"/>
      <c r="B38" s="2"/>
      <c r="C38" s="10"/>
      <c r="D38" s="10"/>
      <c r="E38" s="10"/>
      <c r="F38" s="10"/>
    </row>
    <row r="39" spans="1:7" x14ac:dyDescent="0.2">
      <c r="A39"/>
      <c r="B39" s="2"/>
      <c r="C39" s="10"/>
      <c r="D39" s="10"/>
      <c r="E39" s="10"/>
      <c r="F39" s="10"/>
    </row>
    <row r="40" spans="1:7" x14ac:dyDescent="0.2">
      <c r="A40"/>
      <c r="B40" s="2"/>
      <c r="C40" s="10"/>
      <c r="D40" s="10"/>
      <c r="E40" s="10"/>
      <c r="F40" s="10"/>
    </row>
    <row r="41" spans="1:7" x14ac:dyDescent="0.2">
      <c r="A41"/>
      <c r="B41" s="2"/>
      <c r="C41" s="10"/>
      <c r="D41" s="10"/>
      <c r="E41" s="10"/>
      <c r="F41" s="10"/>
    </row>
    <row r="42" spans="1:7" x14ac:dyDescent="0.2">
      <c r="A42"/>
      <c r="B42" s="2"/>
      <c r="C42" s="10"/>
      <c r="D42" s="10"/>
      <c r="E42" s="10"/>
      <c r="F42" s="10"/>
    </row>
    <row r="43" spans="1:7" x14ac:dyDescent="0.2">
      <c r="A43"/>
    </row>
    <row r="44" spans="1:7" x14ac:dyDescent="0.2">
      <c r="A44"/>
    </row>
    <row r="45" spans="1:7" x14ac:dyDescent="0.2">
      <c r="A45"/>
    </row>
    <row r="46" spans="1:7" x14ac:dyDescent="0.2">
      <c r="A46"/>
    </row>
    <row r="47" spans="1:7" x14ac:dyDescent="0.2">
      <c r="A47"/>
    </row>
    <row r="48" spans="1:7" x14ac:dyDescent="0.2">
      <c r="A48"/>
    </row>
    <row r="49" spans="1:1" x14ac:dyDescent="0.2">
      <c r="A49"/>
    </row>
    <row r="50" spans="1:1" x14ac:dyDescent="0.2">
      <c r="A50"/>
    </row>
    <row r="51" spans="1:1" x14ac:dyDescent="0.2">
      <c r="A51"/>
    </row>
    <row r="52" spans="1:1" x14ac:dyDescent="0.2">
      <c r="A52"/>
    </row>
    <row r="53" spans="1:1" x14ac:dyDescent="0.2">
      <c r="A53"/>
    </row>
    <row r="54" spans="1:1" x14ac:dyDescent="0.2">
      <c r="A54"/>
    </row>
    <row r="55" spans="1:1" x14ac:dyDescent="0.2">
      <c r="A55"/>
    </row>
    <row r="56" spans="1:1" x14ac:dyDescent="0.2">
      <c r="A56"/>
    </row>
    <row r="57" spans="1:1" x14ac:dyDescent="0.2">
      <c r="A57"/>
    </row>
    <row r="58" spans="1:1" x14ac:dyDescent="0.2">
      <c r="A58"/>
    </row>
  </sheetData>
  <sheetProtection selectLockedCells="1" selectUnlockedCells="1"/>
  <mergeCells count="27">
    <mergeCell ref="H1:U2"/>
    <mergeCell ref="H5:U5"/>
    <mergeCell ref="A27:A29"/>
    <mergeCell ref="G27:G29"/>
    <mergeCell ref="A30:A32"/>
    <mergeCell ref="G30:G32"/>
    <mergeCell ref="A9:A11"/>
    <mergeCell ref="G9:G11"/>
    <mergeCell ref="A12:A14"/>
    <mergeCell ref="G12:G14"/>
    <mergeCell ref="A15:A17"/>
    <mergeCell ref="G15:G17"/>
    <mergeCell ref="A1:E1"/>
    <mergeCell ref="F1:G1"/>
    <mergeCell ref="A2:D3"/>
    <mergeCell ref="E2:G3"/>
    <mergeCell ref="A4:B4"/>
    <mergeCell ref="D4:E4"/>
    <mergeCell ref="F4:G4"/>
    <mergeCell ref="A33:A35"/>
    <mergeCell ref="G33:G35"/>
    <mergeCell ref="A18:A20"/>
    <mergeCell ref="G18:G20"/>
    <mergeCell ref="A21:A23"/>
    <mergeCell ref="G21:G23"/>
    <mergeCell ref="A24:A26"/>
    <mergeCell ref="G24:G26"/>
  </mergeCells>
  <conditionalFormatting sqref="H5:U5">
    <cfRule type="cellIs" dxfId="5" priority="1" stopIfTrue="1" operator="notEqual">
      <formula>1</formula>
    </cfRule>
    <cfRule type="cellIs" dxfId="4" priority="2" operator="equal">
      <formula>1</formula>
    </cfRule>
  </conditionalFormatting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157"/>
  <sheetViews>
    <sheetView zoomScale="110" zoomScaleNormal="110" workbookViewId="0">
      <pane ySplit="5" topLeftCell="A6" activePane="bottomLeft" state="frozen"/>
      <selection activeCell="X24" sqref="X24"/>
      <selection pane="bottomLeft" activeCell="J47" sqref="J47"/>
    </sheetView>
  </sheetViews>
  <sheetFormatPr baseColWidth="10" defaultColWidth="11" defaultRowHeight="12.75" x14ac:dyDescent="0.2"/>
  <cols>
    <col min="1" max="1" width="10.7109375" style="2" customWidth="1"/>
    <col min="2" max="2" width="11.42578125" style="1" customWidth="1"/>
    <col min="3" max="3" width="16.85546875" style="3" customWidth="1"/>
    <col min="4" max="4" width="10.85546875" style="3" customWidth="1"/>
    <col min="5" max="5" width="11.28515625" style="3" customWidth="1"/>
    <col min="6" max="6" width="11.42578125" style="1" customWidth="1"/>
    <col min="7" max="7" width="23.140625" style="3" customWidth="1"/>
    <col min="8" max="9" width="8.28515625" style="3" customWidth="1"/>
    <col min="10" max="10" width="8.28515625" customWidth="1"/>
    <col min="11" max="21" width="8.28515625" style="3" customWidth="1"/>
    <col min="22" max="16384" width="11" style="3"/>
  </cols>
  <sheetData>
    <row r="1" spans="1:256" ht="28.35" customHeight="1" x14ac:dyDescent="0.2">
      <c r="A1" s="33" t="s">
        <v>0</v>
      </c>
      <c r="B1" s="33"/>
      <c r="C1" s="33"/>
      <c r="D1" s="33"/>
      <c r="E1" s="33"/>
      <c r="F1" s="34">
        <v>64</v>
      </c>
      <c r="G1" s="34"/>
      <c r="H1" s="42" t="s">
        <v>10</v>
      </c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</row>
    <row r="2" spans="1:256" x14ac:dyDescent="0.2">
      <c r="A2" s="35" t="s">
        <v>1</v>
      </c>
      <c r="B2" s="35"/>
      <c r="C2" s="35"/>
      <c r="D2" s="35"/>
      <c r="E2" s="36">
        <v>4.0960000000000003E-2</v>
      </c>
      <c r="F2" s="36"/>
      <c r="G2" s="36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</row>
    <row r="3" spans="1:256" x14ac:dyDescent="0.2">
      <c r="A3" s="35"/>
      <c r="B3" s="35"/>
      <c r="C3" s="35"/>
      <c r="D3" s="35"/>
      <c r="E3" s="36"/>
      <c r="F3" s="36"/>
      <c r="G3" s="36"/>
      <c r="H3" s="28" t="s">
        <v>11</v>
      </c>
      <c r="I3" s="29" t="s">
        <v>12</v>
      </c>
      <c r="J3" s="28" t="s">
        <v>13</v>
      </c>
      <c r="K3" s="28" t="s">
        <v>14</v>
      </c>
      <c r="L3" s="28" t="s">
        <v>15</v>
      </c>
      <c r="M3" s="28" t="s">
        <v>16</v>
      </c>
      <c r="N3" s="28" t="s">
        <v>17</v>
      </c>
      <c r="O3" s="28" t="s">
        <v>18</v>
      </c>
      <c r="P3" s="28" t="s">
        <v>19</v>
      </c>
      <c r="Q3" s="28" t="s">
        <v>20</v>
      </c>
      <c r="R3" s="28" t="s">
        <v>21</v>
      </c>
      <c r="S3" s="28" t="s">
        <v>22</v>
      </c>
      <c r="T3" s="28" t="s">
        <v>23</v>
      </c>
      <c r="U3" s="28" t="s">
        <v>24</v>
      </c>
    </row>
    <row r="4" spans="1:256" ht="34.35" customHeight="1" x14ac:dyDescent="0.2">
      <c r="A4" s="37" t="s">
        <v>2</v>
      </c>
      <c r="B4" s="37"/>
      <c r="C4" s="7">
        <v>300143.7</v>
      </c>
      <c r="D4" s="38" t="s">
        <v>3</v>
      </c>
      <c r="E4" s="38"/>
      <c r="F4" s="39">
        <v>41631</v>
      </c>
      <c r="G4" s="39"/>
      <c r="H4" s="30">
        <v>1</v>
      </c>
      <c r="I4" s="31">
        <v>0</v>
      </c>
      <c r="J4" s="31">
        <v>0</v>
      </c>
      <c r="K4" s="31">
        <v>0</v>
      </c>
      <c r="L4" s="31">
        <v>0</v>
      </c>
      <c r="M4" s="31">
        <v>0</v>
      </c>
      <c r="N4" s="31">
        <v>0</v>
      </c>
      <c r="O4" s="31">
        <v>0</v>
      </c>
      <c r="P4" s="31">
        <v>0</v>
      </c>
      <c r="Q4" s="31">
        <v>0</v>
      </c>
      <c r="R4" s="31">
        <v>0</v>
      </c>
      <c r="S4" s="31">
        <v>0</v>
      </c>
      <c r="T4" s="31">
        <v>0</v>
      </c>
      <c r="U4" s="32">
        <v>0</v>
      </c>
    </row>
    <row r="5" spans="1:256" ht="26.1" customHeight="1" x14ac:dyDescent="0.2">
      <c r="A5" s="6" t="s">
        <v>4</v>
      </c>
      <c r="B5" s="8" t="s">
        <v>5</v>
      </c>
      <c r="C5" s="8" t="s">
        <v>6</v>
      </c>
      <c r="D5" s="8" t="s">
        <v>7</v>
      </c>
      <c r="E5" s="8" t="s">
        <v>8</v>
      </c>
      <c r="F5" s="8" t="s">
        <v>5</v>
      </c>
      <c r="G5" s="8" t="s">
        <v>9</v>
      </c>
      <c r="H5" s="43">
        <f>SUM(H4:U4)</f>
        <v>1</v>
      </c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</row>
    <row r="6" spans="1:256" hidden="1" x14ac:dyDescent="0.2">
      <c r="A6" s="40">
        <v>40179</v>
      </c>
      <c r="B6"/>
      <c r="C6"/>
      <c r="D6"/>
      <c r="E6"/>
      <c r="F6"/>
      <c r="G6" s="41">
        <f>SUM(D6:D13)+SUM(E6:E13)</f>
        <v>0</v>
      </c>
      <c r="H6" s="5"/>
    </row>
    <row r="7" spans="1:256" hidden="1" x14ac:dyDescent="0.2">
      <c r="A7" s="40"/>
      <c r="B7"/>
      <c r="C7"/>
      <c r="D7"/>
      <c r="E7"/>
      <c r="F7"/>
      <c r="G7" s="41"/>
    </row>
    <row r="8" spans="1:256" hidden="1" x14ac:dyDescent="0.2">
      <c r="A8" s="40"/>
      <c r="B8"/>
      <c r="C8"/>
      <c r="D8"/>
      <c r="E8"/>
      <c r="F8"/>
      <c r="G8" s="41"/>
    </row>
    <row r="9" spans="1:256" hidden="1" x14ac:dyDescent="0.2">
      <c r="A9" s="40"/>
      <c r="B9"/>
      <c r="C9"/>
      <c r="D9"/>
      <c r="E9"/>
      <c r="F9"/>
      <c r="G9" s="41"/>
    </row>
    <row r="10" spans="1:256" hidden="1" x14ac:dyDescent="0.2">
      <c r="A10" s="40"/>
      <c r="B10"/>
      <c r="C10"/>
      <c r="D10"/>
      <c r="E10"/>
      <c r="F10"/>
      <c r="G10" s="41"/>
    </row>
    <row r="11" spans="1:256" hidden="1" x14ac:dyDescent="0.2">
      <c r="A11" s="40"/>
      <c r="B11"/>
      <c r="C11"/>
      <c r="D11"/>
      <c r="E11"/>
      <c r="F11"/>
      <c r="G11" s="41"/>
    </row>
    <row r="12" spans="1:256" hidden="1" x14ac:dyDescent="0.2">
      <c r="A12" s="40"/>
      <c r="B12" s="9"/>
      <c r="C12" s="27"/>
      <c r="D12" s="11"/>
      <c r="E12" s="11"/>
      <c r="F12" s="15"/>
      <c r="G12" s="41"/>
    </row>
    <row r="13" spans="1:256" hidden="1" x14ac:dyDescent="0.2">
      <c r="A13" s="40"/>
      <c r="B13" s="2"/>
      <c r="C13" s="13"/>
      <c r="D13" s="14"/>
      <c r="E13"/>
      <c r="F13"/>
      <c r="G13" s="41"/>
    </row>
    <row r="14" spans="1:256" hidden="1" x14ac:dyDescent="0.2">
      <c r="A14" s="40">
        <v>40544</v>
      </c>
      <c r="B14" s="9"/>
      <c r="C14" s="10"/>
      <c r="D14" s="11"/>
      <c r="E14" s="11"/>
      <c r="F14" s="9"/>
      <c r="G14" s="41">
        <f>SUM(D14:D21)+SUM(E14:E21)</f>
        <v>0</v>
      </c>
      <c r="H14"/>
      <c r="I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idden="1" x14ac:dyDescent="0.2">
      <c r="A15" s="40"/>
      <c r="B15" s="2"/>
      <c r="C15" s="13"/>
      <c r="D15" s="14"/>
      <c r="E15"/>
      <c r="F15"/>
      <c r="G15" s="41"/>
      <c r="H15"/>
      <c r="I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idden="1" x14ac:dyDescent="0.2">
      <c r="A16" s="40"/>
      <c r="B16" s="9"/>
      <c r="C16" s="27"/>
      <c r="D16" s="11"/>
      <c r="E16" s="11"/>
      <c r="F16" s="15"/>
      <c r="G16" s="41"/>
      <c r="H16"/>
      <c r="I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idden="1" x14ac:dyDescent="0.2">
      <c r="A17" s="40"/>
      <c r="B17" s="2"/>
      <c r="C17" s="13"/>
      <c r="D17" s="14"/>
      <c r="E17"/>
      <c r="F17"/>
      <c r="G17" s="41"/>
      <c r="H17"/>
      <c r="I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hidden="1" x14ac:dyDescent="0.2">
      <c r="A18" s="40"/>
      <c r="B18" s="9"/>
      <c r="C18" s="27"/>
      <c r="D18" s="11"/>
      <c r="E18" s="11"/>
      <c r="F18" s="15"/>
      <c r="G18" s="41"/>
      <c r="H18"/>
      <c r="I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hidden="1" x14ac:dyDescent="0.2">
      <c r="A19" s="40"/>
      <c r="B19" s="2"/>
      <c r="C19" s="13"/>
      <c r="D19" s="14"/>
      <c r="E19"/>
      <c r="F19"/>
      <c r="G19" s="41"/>
      <c r="H19"/>
      <c r="I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hidden="1" x14ac:dyDescent="0.2">
      <c r="A20" s="40"/>
      <c r="B20" s="9"/>
      <c r="C20" s="27"/>
      <c r="D20" s="11"/>
      <c r="E20" s="11"/>
      <c r="F20" s="15"/>
      <c r="G20" s="41"/>
      <c r="H20"/>
      <c r="I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hidden="1" x14ac:dyDescent="0.2">
      <c r="A21" s="40"/>
      <c r="B21" s="2"/>
      <c r="C21" s="13"/>
      <c r="D21" s="14"/>
      <c r="E21"/>
      <c r="F21"/>
      <c r="G21" s="41"/>
      <c r="H21"/>
      <c r="I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hidden="1" x14ac:dyDescent="0.2">
      <c r="A22" s="40">
        <v>40909</v>
      </c>
      <c r="B22" s="9"/>
      <c r="C22" s="10"/>
      <c r="D22" s="11"/>
      <c r="E22" s="11"/>
      <c r="F22" s="9"/>
      <c r="G22" s="41">
        <f>SUM(D22:D29)+SUM(E22:E29)</f>
        <v>0</v>
      </c>
      <c r="H22"/>
      <c r="I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hidden="1" x14ac:dyDescent="0.2">
      <c r="A23" s="40"/>
      <c r="B23" s="2"/>
      <c r="C23" s="13"/>
      <c r="D23" s="14"/>
      <c r="E23"/>
      <c r="F23"/>
      <c r="G23" s="41"/>
      <c r="H23"/>
      <c r="I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hidden="1" x14ac:dyDescent="0.2">
      <c r="A24" s="40"/>
      <c r="B24" s="9"/>
      <c r="C24" s="27"/>
      <c r="D24" s="11"/>
      <c r="E24" s="11"/>
      <c r="F24" s="15"/>
      <c r="G24" s="41"/>
      <c r="H24"/>
      <c r="I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hidden="1" x14ac:dyDescent="0.2">
      <c r="A25" s="40"/>
      <c r="B25" s="2"/>
      <c r="C25" s="13"/>
      <c r="D25" s="14"/>
      <c r="E25"/>
      <c r="F25"/>
      <c r="G25" s="41"/>
      <c r="H25"/>
      <c r="I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hidden="1" x14ac:dyDescent="0.2">
      <c r="A26" s="40"/>
      <c r="B26" s="9"/>
      <c r="C26" s="27"/>
      <c r="D26" s="11"/>
      <c r="E26" s="11"/>
      <c r="F26" s="15"/>
      <c r="G26" s="41"/>
      <c r="H26"/>
      <c r="I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hidden="1" x14ac:dyDescent="0.2">
      <c r="A27" s="40"/>
      <c r="B27" s="2"/>
      <c r="C27" s="13"/>
      <c r="D27" s="14"/>
      <c r="E27"/>
      <c r="F27"/>
      <c r="G27" s="41"/>
      <c r="H27"/>
      <c r="I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hidden="1" x14ac:dyDescent="0.2">
      <c r="A28" s="40"/>
      <c r="B28" s="9"/>
      <c r="C28" s="27"/>
      <c r="D28" s="11"/>
      <c r="E28" s="11"/>
      <c r="F28" s="15"/>
      <c r="G28" s="41"/>
      <c r="H28"/>
      <c r="I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hidden="1" x14ac:dyDescent="0.2">
      <c r="A29" s="40"/>
      <c r="B29" s="2"/>
      <c r="C29" s="13"/>
      <c r="D29" s="14"/>
      <c r="E29"/>
      <c r="F29"/>
      <c r="G29" s="41"/>
      <c r="H29"/>
      <c r="I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hidden="1" x14ac:dyDescent="0.2">
      <c r="A30" s="40">
        <v>41275</v>
      </c>
      <c r="B30" s="9"/>
      <c r="C30" s="10"/>
      <c r="D30" s="11"/>
      <c r="E30" s="11"/>
      <c r="F30" s="9"/>
      <c r="G30" s="41">
        <f>SUM(D30:D37)+SUM(E30:E37)</f>
        <v>0</v>
      </c>
      <c r="H30"/>
      <c r="I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hidden="1" x14ac:dyDescent="0.2">
      <c r="A31" s="40"/>
      <c r="B31" s="2"/>
      <c r="C31" s="13"/>
      <c r="D31" s="14"/>
      <c r="E31"/>
      <c r="F31"/>
      <c r="G31" s="41"/>
      <c r="H31"/>
      <c r="I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hidden="1" x14ac:dyDescent="0.2">
      <c r="A32" s="40"/>
      <c r="B32" s="9"/>
      <c r="C32" s="27"/>
      <c r="D32" s="11"/>
      <c r="E32" s="11"/>
      <c r="F32" s="15"/>
      <c r="G32" s="41"/>
      <c r="H32"/>
      <c r="I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hidden="1" x14ac:dyDescent="0.2">
      <c r="A33" s="40"/>
      <c r="B33" s="2"/>
      <c r="C33" s="13"/>
      <c r="D33" s="14"/>
      <c r="E33"/>
      <c r="F33"/>
      <c r="G33" s="41"/>
      <c r="H33"/>
      <c r="I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hidden="1" x14ac:dyDescent="0.2">
      <c r="A34" s="40"/>
      <c r="B34" s="9"/>
      <c r="C34" s="27"/>
      <c r="D34" s="11"/>
      <c r="E34" s="11"/>
      <c r="F34" s="15"/>
      <c r="G34" s="41"/>
      <c r="H34"/>
      <c r="I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hidden="1" x14ac:dyDescent="0.2">
      <c r="A35" s="40"/>
      <c r="B35" s="2"/>
      <c r="C35" s="13"/>
      <c r="D35" s="14"/>
      <c r="E35"/>
      <c r="F35"/>
      <c r="G35" s="41"/>
      <c r="H35"/>
      <c r="I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hidden="1" x14ac:dyDescent="0.2">
      <c r="A36" s="40"/>
      <c r="B36" s="9"/>
      <c r="C36" s="27"/>
      <c r="D36" s="11"/>
      <c r="E36" s="11"/>
      <c r="F36" s="15"/>
      <c r="G36" s="41"/>
      <c r="H36"/>
      <c r="I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hidden="1" x14ac:dyDescent="0.2">
      <c r="A37" s="40"/>
      <c r="B37" s="2"/>
      <c r="C37" s="13"/>
      <c r="D37" s="14"/>
      <c r="E37"/>
      <c r="F37"/>
      <c r="G37" s="41"/>
      <c r="H37"/>
      <c r="I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x14ac:dyDescent="0.2">
      <c r="A38" s="40">
        <v>41640</v>
      </c>
      <c r="B38" s="9">
        <v>41729</v>
      </c>
      <c r="C38" s="10"/>
      <c r="D38" s="11">
        <v>5002.3900000000003</v>
      </c>
      <c r="E38" s="11">
        <v>3312.51</v>
      </c>
      <c r="F38" s="9">
        <v>41729</v>
      </c>
      <c r="G38" s="41">
        <f>SUM(D38:D45)+SUM(E38:E45)</f>
        <v>32235.120000000003</v>
      </c>
      <c r="H38"/>
      <c r="I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x14ac:dyDescent="0.2">
      <c r="A39" s="40"/>
      <c r="B39" s="2"/>
      <c r="C39" s="13">
        <f>C4-D38</f>
        <v>295141.31</v>
      </c>
      <c r="D39" s="14"/>
      <c r="E39"/>
      <c r="F39" s="2"/>
      <c r="G39" s="41"/>
      <c r="H39"/>
      <c r="I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x14ac:dyDescent="0.2">
      <c r="A40" s="40"/>
      <c r="B40" s="9">
        <v>41820</v>
      </c>
      <c r="C40" s="27"/>
      <c r="D40" s="11">
        <v>5002.3900000000003</v>
      </c>
      <c r="E40" s="11">
        <v>3022.24</v>
      </c>
      <c r="F40" s="9">
        <v>41820</v>
      </c>
      <c r="G40" s="41"/>
      <c r="H40"/>
      <c r="I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x14ac:dyDescent="0.2">
      <c r="A41" s="40"/>
      <c r="B41" s="2"/>
      <c r="C41" s="13">
        <f>C39-D40</f>
        <v>290138.92</v>
      </c>
      <c r="D41" s="14"/>
      <c r="E41"/>
      <c r="F41" s="2"/>
      <c r="G41" s="41"/>
      <c r="H41"/>
      <c r="I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x14ac:dyDescent="0.2">
      <c r="A42" s="40"/>
      <c r="B42" s="9">
        <v>41912</v>
      </c>
      <c r="C42" s="27"/>
      <c r="D42" s="11">
        <v>5002.3900000000003</v>
      </c>
      <c r="E42" s="11">
        <v>2971.02</v>
      </c>
      <c r="F42" s="9">
        <v>41912</v>
      </c>
      <c r="G42" s="41"/>
      <c r="H42"/>
      <c r="I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x14ac:dyDescent="0.2">
      <c r="A43" s="40"/>
      <c r="B43" s="2"/>
      <c r="C43" s="13">
        <f>C41-D42</f>
        <v>285136.52999999997</v>
      </c>
      <c r="D43" s="14"/>
      <c r="E43"/>
      <c r="F43" s="2"/>
      <c r="G43" s="41"/>
      <c r="H43"/>
      <c r="I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x14ac:dyDescent="0.2">
      <c r="A44" s="40"/>
      <c r="B44" s="9">
        <v>42004</v>
      </c>
      <c r="C44" s="27"/>
      <c r="D44" s="11">
        <v>5002.3900000000003</v>
      </c>
      <c r="E44" s="11">
        <v>2919.79</v>
      </c>
      <c r="F44" s="9">
        <v>42004</v>
      </c>
      <c r="G44" s="41"/>
      <c r="H44"/>
      <c r="I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x14ac:dyDescent="0.2">
      <c r="A45" s="40"/>
      <c r="B45" s="2"/>
      <c r="C45" s="13">
        <f>C43-D44</f>
        <v>280134.13999999996</v>
      </c>
      <c r="D45" s="14"/>
      <c r="E45"/>
      <c r="F45" s="2"/>
      <c r="G45" s="41"/>
      <c r="H45"/>
      <c r="I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x14ac:dyDescent="0.2">
      <c r="A46" s="40">
        <v>42005</v>
      </c>
      <c r="B46" s="9">
        <v>42094</v>
      </c>
      <c r="C46" s="10"/>
      <c r="D46" s="11">
        <v>5002.3900000000003</v>
      </c>
      <c r="E46" s="11">
        <v>2868.57</v>
      </c>
      <c r="F46" s="9">
        <v>42094</v>
      </c>
      <c r="G46" s="41">
        <f>SUM(D46:D53)+SUM(E46:E53)</f>
        <v>31176.489999999998</v>
      </c>
      <c r="H46"/>
      <c r="I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  <row r="47" spans="1:256" x14ac:dyDescent="0.2">
      <c r="A47" s="40"/>
      <c r="B47" s="2"/>
      <c r="C47" s="13">
        <f>C45-D46</f>
        <v>275131.74999999994</v>
      </c>
      <c r="D47" s="14"/>
      <c r="E47"/>
      <c r="F47" s="2"/>
      <c r="G47" s="41"/>
      <c r="H47"/>
      <c r="I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</row>
    <row r="48" spans="1:256" x14ac:dyDescent="0.2">
      <c r="A48" s="40"/>
      <c r="B48" s="9">
        <v>42185</v>
      </c>
      <c r="C48" s="27"/>
      <c r="D48" s="11">
        <v>5002.3900000000003</v>
      </c>
      <c r="E48" s="11">
        <v>2817.34</v>
      </c>
      <c r="F48" s="9">
        <v>42185</v>
      </c>
      <c r="G48" s="41"/>
      <c r="H48"/>
      <c r="I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</row>
    <row r="49" spans="1:256" x14ac:dyDescent="0.2">
      <c r="A49" s="40"/>
      <c r="B49" s="2"/>
      <c r="C49" s="13">
        <f>C47-D48</f>
        <v>270129.35999999993</v>
      </c>
      <c r="D49" s="14"/>
      <c r="E49"/>
      <c r="F49" s="2"/>
      <c r="G49" s="41"/>
      <c r="H49"/>
      <c r="I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</row>
    <row r="50" spans="1:256" x14ac:dyDescent="0.2">
      <c r="A50" s="40"/>
      <c r="B50" s="9">
        <v>42277</v>
      </c>
      <c r="C50" s="27"/>
      <c r="D50" s="11">
        <v>5002.3900000000003</v>
      </c>
      <c r="E50" s="11">
        <v>2766.12</v>
      </c>
      <c r="F50" s="9">
        <v>42277</v>
      </c>
      <c r="G50" s="41"/>
      <c r="H50"/>
      <c r="I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</row>
    <row r="51" spans="1:256" x14ac:dyDescent="0.2">
      <c r="A51" s="40"/>
      <c r="B51" s="2"/>
      <c r="C51" s="13">
        <f>C49-D50</f>
        <v>265126.96999999991</v>
      </c>
      <c r="D51" s="14"/>
      <c r="E51"/>
      <c r="F51" s="2"/>
      <c r="G51" s="41"/>
      <c r="H51"/>
      <c r="I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</row>
    <row r="52" spans="1:256" x14ac:dyDescent="0.2">
      <c r="A52" s="40"/>
      <c r="B52" s="9">
        <v>42369</v>
      </c>
      <c r="C52" s="27"/>
      <c r="D52" s="11">
        <v>5002.3900000000003</v>
      </c>
      <c r="E52" s="11">
        <v>2714.9</v>
      </c>
      <c r="F52" s="9">
        <v>42369</v>
      </c>
      <c r="G52" s="41"/>
      <c r="H52"/>
      <c r="I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</row>
    <row r="53" spans="1:256" x14ac:dyDescent="0.2">
      <c r="A53" s="40"/>
      <c r="B53" s="2"/>
      <c r="C53" s="13">
        <f>C51-D52</f>
        <v>260124.5799999999</v>
      </c>
      <c r="D53" s="14"/>
      <c r="E53"/>
      <c r="F53" s="2"/>
      <c r="G53" s="41"/>
      <c r="H53"/>
      <c r="I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</row>
    <row r="54" spans="1:256" x14ac:dyDescent="0.2">
      <c r="A54" s="40">
        <v>42370</v>
      </c>
      <c r="B54" s="9">
        <v>42460</v>
      </c>
      <c r="C54" s="10"/>
      <c r="D54" s="11">
        <v>5002.3900000000003</v>
      </c>
      <c r="E54" s="11">
        <v>2663.67</v>
      </c>
      <c r="F54" s="9">
        <v>42460</v>
      </c>
      <c r="G54" s="41">
        <f>SUM(D54:D61)+SUM(E54:E61)</f>
        <v>30356.9</v>
      </c>
      <c r="H54"/>
      <c r="I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</row>
    <row r="55" spans="1:256" x14ac:dyDescent="0.2">
      <c r="A55" s="40"/>
      <c r="B55" s="2"/>
      <c r="C55" s="13">
        <f>C53-D54</f>
        <v>255122.18999999989</v>
      </c>
      <c r="D55" s="14"/>
      <c r="E55"/>
      <c r="F55" s="2"/>
      <c r="G55" s="41"/>
      <c r="H55"/>
      <c r="I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</row>
    <row r="56" spans="1:256" x14ac:dyDescent="0.2">
      <c r="A56" s="40"/>
      <c r="B56" s="9">
        <v>42551</v>
      </c>
      <c r="C56" s="27"/>
      <c r="D56" s="11">
        <v>5002.3900000000003</v>
      </c>
      <c r="E56" s="11">
        <v>2612.4499999999998</v>
      </c>
      <c r="F56" s="9">
        <v>42551</v>
      </c>
      <c r="G56" s="41"/>
      <c r="H56"/>
      <c r="I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</row>
    <row r="57" spans="1:256" x14ac:dyDescent="0.2">
      <c r="A57" s="40"/>
      <c r="B57" s="2"/>
      <c r="C57" s="13">
        <f>C55-D56</f>
        <v>250119.79999999987</v>
      </c>
      <c r="D57" s="14"/>
      <c r="E57"/>
      <c r="F57" s="2"/>
      <c r="G57" s="41"/>
      <c r="H57"/>
      <c r="I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</row>
    <row r="58" spans="1:256" x14ac:dyDescent="0.2">
      <c r="A58" s="40"/>
      <c r="B58" s="9">
        <v>42643</v>
      </c>
      <c r="C58" s="27"/>
      <c r="D58" s="11">
        <v>5002.3900000000003</v>
      </c>
      <c r="E58" s="11">
        <v>2561.2199999999998</v>
      </c>
      <c r="F58" s="9">
        <v>42643</v>
      </c>
      <c r="G58" s="41"/>
      <c r="H58"/>
      <c r="I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</row>
    <row r="59" spans="1:256" x14ac:dyDescent="0.2">
      <c r="A59" s="40"/>
      <c r="B59" s="2"/>
      <c r="C59" s="13">
        <f>C57-D58</f>
        <v>245117.40999999986</v>
      </c>
      <c r="D59" s="14"/>
      <c r="E59"/>
      <c r="F59" s="2"/>
      <c r="G59" s="41"/>
      <c r="H59"/>
      <c r="I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</row>
    <row r="60" spans="1:256" x14ac:dyDescent="0.2">
      <c r="A60" s="40"/>
      <c r="B60" s="9">
        <v>42735</v>
      </c>
      <c r="C60" s="27"/>
      <c r="D60" s="11">
        <v>5002.3900000000003</v>
      </c>
      <c r="E60" s="11">
        <v>2510</v>
      </c>
      <c r="F60" s="9">
        <v>42735</v>
      </c>
      <c r="G60" s="41"/>
      <c r="H60"/>
      <c r="I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</row>
    <row r="61" spans="1:256" x14ac:dyDescent="0.2">
      <c r="A61" s="40"/>
      <c r="B61" s="2"/>
      <c r="C61" s="13">
        <f>C59-D60</f>
        <v>240115.01999999984</v>
      </c>
      <c r="D61" s="14"/>
      <c r="E61"/>
      <c r="F61" s="2"/>
      <c r="G61" s="41"/>
      <c r="H61"/>
      <c r="I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</row>
    <row r="62" spans="1:256" x14ac:dyDescent="0.2">
      <c r="A62" s="40">
        <v>42736</v>
      </c>
      <c r="B62" s="9">
        <v>42825</v>
      </c>
      <c r="C62" s="10"/>
      <c r="D62" s="11">
        <v>5002.3900000000003</v>
      </c>
      <c r="E62" s="11">
        <v>2458.77</v>
      </c>
      <c r="F62" s="9">
        <v>42825</v>
      </c>
      <c r="G62" s="41">
        <f>SUM(D62:D69)+SUM(E62:E69)</f>
        <v>29537.300000000003</v>
      </c>
    </row>
    <row r="63" spans="1:256" x14ac:dyDescent="0.2">
      <c r="A63" s="40"/>
      <c r="B63" s="2"/>
      <c r="C63" s="13">
        <f>C61-D62</f>
        <v>235112.62999999983</v>
      </c>
      <c r="D63" s="14"/>
      <c r="E63"/>
      <c r="F63" s="2"/>
      <c r="G63" s="41"/>
    </row>
    <row r="64" spans="1:256" x14ac:dyDescent="0.2">
      <c r="A64" s="40"/>
      <c r="B64" s="9">
        <v>42916</v>
      </c>
      <c r="C64" s="27"/>
      <c r="D64" s="11">
        <v>5002.3900000000003</v>
      </c>
      <c r="E64" s="11">
        <v>2407.5500000000002</v>
      </c>
      <c r="F64" s="9">
        <v>42916</v>
      </c>
      <c r="G64" s="41"/>
    </row>
    <row r="65" spans="1:7" x14ac:dyDescent="0.2">
      <c r="A65" s="40"/>
      <c r="B65" s="2"/>
      <c r="C65" s="13">
        <f>C63-D64</f>
        <v>230110.23999999982</v>
      </c>
      <c r="D65" s="14"/>
      <c r="E65"/>
      <c r="F65" s="2"/>
      <c r="G65" s="41"/>
    </row>
    <row r="66" spans="1:7" x14ac:dyDescent="0.2">
      <c r="A66" s="40"/>
      <c r="B66" s="9">
        <v>43008</v>
      </c>
      <c r="C66" s="27"/>
      <c r="D66" s="11">
        <v>5002.3900000000003</v>
      </c>
      <c r="E66" s="11">
        <v>2356.3200000000002</v>
      </c>
      <c r="F66" s="9">
        <v>43008</v>
      </c>
      <c r="G66" s="41"/>
    </row>
    <row r="67" spans="1:7" x14ac:dyDescent="0.2">
      <c r="A67" s="40"/>
      <c r="B67" s="2"/>
      <c r="C67" s="13">
        <f>C65-D66</f>
        <v>225107.8499999998</v>
      </c>
      <c r="D67" s="14"/>
      <c r="E67"/>
      <c r="F67" s="2"/>
      <c r="G67" s="41"/>
    </row>
    <row r="68" spans="1:7" x14ac:dyDescent="0.2">
      <c r="A68" s="40"/>
      <c r="B68" s="9">
        <v>43100</v>
      </c>
      <c r="C68" s="27"/>
      <c r="D68" s="11">
        <v>5002.3900000000003</v>
      </c>
      <c r="E68" s="11">
        <v>2305.1</v>
      </c>
      <c r="F68" s="9">
        <v>43100</v>
      </c>
      <c r="G68" s="41"/>
    </row>
    <row r="69" spans="1:7" x14ac:dyDescent="0.2">
      <c r="A69" s="40"/>
      <c r="B69" s="2"/>
      <c r="C69" s="13">
        <f>C67-D68</f>
        <v>220105.45999999979</v>
      </c>
      <c r="D69" s="14"/>
      <c r="E69"/>
      <c r="F69" s="2"/>
      <c r="G69" s="41"/>
    </row>
    <row r="70" spans="1:7" x14ac:dyDescent="0.2">
      <c r="A70" s="40">
        <v>43101</v>
      </c>
      <c r="B70" s="9">
        <v>43190</v>
      </c>
      <c r="C70" s="10"/>
      <c r="D70" s="11">
        <v>5002.3900000000003</v>
      </c>
      <c r="E70" s="11">
        <v>2253.87</v>
      </c>
      <c r="F70" s="9">
        <v>43190</v>
      </c>
      <c r="G70" s="41">
        <f>SUM(D70:D77)+SUM(E70:E77)</f>
        <v>28717.710000000003</v>
      </c>
    </row>
    <row r="71" spans="1:7" x14ac:dyDescent="0.2">
      <c r="A71" s="40"/>
      <c r="B71" s="2"/>
      <c r="C71" s="13">
        <f>C69-D70</f>
        <v>215103.06999999977</v>
      </c>
      <c r="D71" s="14"/>
      <c r="E71"/>
      <c r="F71" s="2"/>
      <c r="G71" s="41"/>
    </row>
    <row r="72" spans="1:7" x14ac:dyDescent="0.2">
      <c r="A72" s="40"/>
      <c r="B72" s="9">
        <v>43281</v>
      </c>
      <c r="C72" s="27"/>
      <c r="D72" s="11">
        <v>5002.3900000000003</v>
      </c>
      <c r="E72" s="11">
        <v>2202.65</v>
      </c>
      <c r="F72" s="9">
        <v>43281</v>
      </c>
      <c r="G72" s="41"/>
    </row>
    <row r="73" spans="1:7" x14ac:dyDescent="0.2">
      <c r="A73" s="40"/>
      <c r="B73" s="2"/>
      <c r="C73" s="13">
        <f>C71-D72</f>
        <v>210100.67999999976</v>
      </c>
      <c r="D73" s="14"/>
      <c r="E73"/>
      <c r="F73" s="2"/>
      <c r="G73" s="41"/>
    </row>
    <row r="74" spans="1:7" x14ac:dyDescent="0.2">
      <c r="A74" s="40"/>
      <c r="B74" s="9">
        <v>43373</v>
      </c>
      <c r="C74" s="27"/>
      <c r="D74" s="11">
        <v>5002.3900000000003</v>
      </c>
      <c r="E74" s="11">
        <v>2151.4299999999998</v>
      </c>
      <c r="F74" s="9">
        <v>43373</v>
      </c>
      <c r="G74" s="41"/>
    </row>
    <row r="75" spans="1:7" x14ac:dyDescent="0.2">
      <c r="A75" s="40"/>
      <c r="B75" s="2"/>
      <c r="C75" s="13">
        <f>C73-D74</f>
        <v>205098.28999999975</v>
      </c>
      <c r="D75" s="14"/>
      <c r="E75"/>
      <c r="F75" s="2"/>
      <c r="G75" s="41"/>
    </row>
    <row r="76" spans="1:7" x14ac:dyDescent="0.2">
      <c r="A76" s="40"/>
      <c r="B76" s="9">
        <v>43465</v>
      </c>
      <c r="C76" s="27"/>
      <c r="D76" s="11">
        <v>5002.3900000000003</v>
      </c>
      <c r="E76" s="11">
        <v>2100.1999999999998</v>
      </c>
      <c r="F76" s="9">
        <v>43465</v>
      </c>
      <c r="G76" s="41"/>
    </row>
    <row r="77" spans="1:7" x14ac:dyDescent="0.2">
      <c r="A77" s="40"/>
      <c r="B77" s="2"/>
      <c r="C77" s="13">
        <f>C75-D76</f>
        <v>200095.89999999973</v>
      </c>
      <c r="D77" s="14"/>
      <c r="E77"/>
      <c r="F77" s="2"/>
      <c r="G77" s="41"/>
    </row>
    <row r="78" spans="1:7" x14ac:dyDescent="0.2">
      <c r="A78" s="40">
        <v>43466</v>
      </c>
      <c r="B78" s="9">
        <v>43555</v>
      </c>
      <c r="C78" s="10"/>
      <c r="D78" s="11">
        <v>5002.3900000000003</v>
      </c>
      <c r="E78" s="11">
        <v>2048.98</v>
      </c>
      <c r="F78" s="9">
        <v>43555</v>
      </c>
      <c r="G78" s="41">
        <f>SUM(D78:D85)+SUM(E78:E85)</f>
        <v>27898.120000000003</v>
      </c>
    </row>
    <row r="79" spans="1:7" x14ac:dyDescent="0.2">
      <c r="A79" s="40"/>
      <c r="B79" s="2"/>
      <c r="C79" s="13">
        <f>C77-D78</f>
        <v>195093.50999999972</v>
      </c>
      <c r="D79" s="14"/>
      <c r="E79"/>
      <c r="F79" s="2"/>
      <c r="G79" s="41"/>
    </row>
    <row r="80" spans="1:7" x14ac:dyDescent="0.2">
      <c r="A80" s="40"/>
      <c r="B80" s="9">
        <v>43646</v>
      </c>
      <c r="C80" s="27"/>
      <c r="D80" s="11">
        <v>5002.3900000000003</v>
      </c>
      <c r="E80" s="11">
        <v>1997.75</v>
      </c>
      <c r="F80" s="9">
        <v>43646</v>
      </c>
      <c r="G80" s="41"/>
    </row>
    <row r="81" spans="1:7" x14ac:dyDescent="0.2">
      <c r="A81" s="40"/>
      <c r="B81" s="2"/>
      <c r="C81" s="13">
        <f>C79-D80</f>
        <v>190091.1199999997</v>
      </c>
      <c r="D81" s="14"/>
      <c r="E81"/>
      <c r="F81" s="2"/>
      <c r="G81" s="41"/>
    </row>
    <row r="82" spans="1:7" x14ac:dyDescent="0.2">
      <c r="A82" s="40"/>
      <c r="B82" s="9">
        <v>43738</v>
      </c>
      <c r="C82" s="27"/>
      <c r="D82" s="11">
        <v>5002.3900000000003</v>
      </c>
      <c r="E82" s="11">
        <v>1946.53</v>
      </c>
      <c r="F82" s="9">
        <v>43738</v>
      </c>
      <c r="G82" s="41"/>
    </row>
    <row r="83" spans="1:7" x14ac:dyDescent="0.2">
      <c r="A83" s="40"/>
      <c r="B83" s="2"/>
      <c r="C83" s="13">
        <f>C81-D82</f>
        <v>185088.72999999969</v>
      </c>
      <c r="D83" s="14"/>
      <c r="E83"/>
      <c r="F83" s="2"/>
      <c r="G83" s="41"/>
    </row>
    <row r="84" spans="1:7" x14ac:dyDescent="0.2">
      <c r="A84" s="40"/>
      <c r="B84" s="9">
        <v>43830</v>
      </c>
      <c r="C84" s="27"/>
      <c r="D84" s="11">
        <v>5002.3900000000003</v>
      </c>
      <c r="E84" s="11">
        <v>1895.3</v>
      </c>
      <c r="F84" s="9">
        <v>43830</v>
      </c>
      <c r="G84" s="41"/>
    </row>
    <row r="85" spans="1:7" x14ac:dyDescent="0.2">
      <c r="A85" s="40"/>
      <c r="B85" s="2"/>
      <c r="C85" s="13">
        <f>C83-D84</f>
        <v>180086.33999999968</v>
      </c>
      <c r="D85" s="14"/>
      <c r="E85"/>
      <c r="F85" s="2"/>
      <c r="G85" s="41"/>
    </row>
    <row r="86" spans="1:7" x14ac:dyDescent="0.2">
      <c r="A86" s="40">
        <v>43831</v>
      </c>
      <c r="B86" s="9">
        <v>43921</v>
      </c>
      <c r="C86" s="10"/>
      <c r="D86" s="11">
        <v>5002.3900000000003</v>
      </c>
      <c r="E86" s="11">
        <v>1844.08</v>
      </c>
      <c r="F86" s="9">
        <v>43921</v>
      </c>
      <c r="G86" s="41">
        <f>SUM(D86:D93)+SUM(E86:E93)</f>
        <v>27078.53</v>
      </c>
    </row>
    <row r="87" spans="1:7" x14ac:dyDescent="0.2">
      <c r="A87" s="40"/>
      <c r="B87" s="2"/>
      <c r="C87" s="13">
        <f>C85-D86</f>
        <v>175083.94999999966</v>
      </c>
      <c r="D87" s="14"/>
      <c r="E87"/>
      <c r="F87" s="2"/>
      <c r="G87" s="41"/>
    </row>
    <row r="88" spans="1:7" x14ac:dyDescent="0.2">
      <c r="A88" s="40"/>
      <c r="B88" s="9">
        <v>44012</v>
      </c>
      <c r="C88" s="27"/>
      <c r="D88" s="11">
        <v>5002.3900000000003</v>
      </c>
      <c r="E88" s="11">
        <v>1792.85</v>
      </c>
      <c r="F88" s="9">
        <v>44012</v>
      </c>
      <c r="G88" s="41"/>
    </row>
    <row r="89" spans="1:7" x14ac:dyDescent="0.2">
      <c r="A89" s="40"/>
      <c r="B89" s="2"/>
      <c r="C89" s="13">
        <f>C87-D88</f>
        <v>170081.55999999965</v>
      </c>
      <c r="D89" s="14"/>
      <c r="E89"/>
      <c r="F89" s="2"/>
      <c r="G89" s="41"/>
    </row>
    <row r="90" spans="1:7" x14ac:dyDescent="0.2">
      <c r="A90" s="40"/>
      <c r="B90" s="9">
        <v>44104</v>
      </c>
      <c r="C90" s="27"/>
      <c r="D90" s="11">
        <v>5002.3900000000003</v>
      </c>
      <c r="E90" s="11">
        <v>1741.63</v>
      </c>
      <c r="F90" s="9">
        <v>44104</v>
      </c>
      <c r="G90" s="41"/>
    </row>
    <row r="91" spans="1:7" x14ac:dyDescent="0.2">
      <c r="A91" s="40"/>
      <c r="B91" s="2"/>
      <c r="C91" s="13">
        <f>C89-D90</f>
        <v>165079.16999999963</v>
      </c>
      <c r="D91" s="14"/>
      <c r="E91"/>
      <c r="F91" s="2"/>
      <c r="G91" s="41"/>
    </row>
    <row r="92" spans="1:7" x14ac:dyDescent="0.2">
      <c r="A92" s="40"/>
      <c r="B92" s="9">
        <v>44196</v>
      </c>
      <c r="C92" s="27"/>
      <c r="D92" s="11">
        <v>5002.3900000000003</v>
      </c>
      <c r="E92" s="11">
        <v>1690.41</v>
      </c>
      <c r="F92" s="9">
        <v>44196</v>
      </c>
      <c r="G92" s="41"/>
    </row>
    <row r="93" spans="1:7" x14ac:dyDescent="0.2">
      <c r="A93" s="40"/>
      <c r="B93" s="2"/>
      <c r="C93" s="13">
        <f>C91-D92</f>
        <v>160076.77999999962</v>
      </c>
      <c r="D93" s="14"/>
      <c r="E93"/>
      <c r="F93" s="2"/>
      <c r="G93" s="41"/>
    </row>
    <row r="94" spans="1:7" x14ac:dyDescent="0.2">
      <c r="A94" s="40">
        <v>44197</v>
      </c>
      <c r="B94" s="9">
        <v>44286</v>
      </c>
      <c r="C94" s="10"/>
      <c r="D94" s="11">
        <v>5002.3900000000003</v>
      </c>
      <c r="E94" s="11">
        <v>1639.18</v>
      </c>
      <c r="F94" s="9">
        <v>44286</v>
      </c>
      <c r="G94" s="41">
        <f>SUM(D94:D101)+SUM(E94:E101)</f>
        <v>26258.940000000002</v>
      </c>
    </row>
    <row r="95" spans="1:7" x14ac:dyDescent="0.2">
      <c r="A95" s="40"/>
      <c r="B95" s="2"/>
      <c r="C95" s="13">
        <f>C93-D94</f>
        <v>155074.38999999961</v>
      </c>
      <c r="D95" s="14"/>
      <c r="E95"/>
      <c r="F95" s="2"/>
      <c r="G95" s="41"/>
    </row>
    <row r="96" spans="1:7" x14ac:dyDescent="0.2">
      <c r="A96" s="40"/>
      <c r="B96" s="9">
        <v>44377</v>
      </c>
      <c r="C96" s="27"/>
      <c r="D96" s="11">
        <v>5002.3900000000003</v>
      </c>
      <c r="E96" s="11">
        <v>1587.96</v>
      </c>
      <c r="F96" s="9">
        <v>44377</v>
      </c>
      <c r="G96" s="41"/>
    </row>
    <row r="97" spans="1:7" x14ac:dyDescent="0.2">
      <c r="A97" s="40"/>
      <c r="B97" s="2"/>
      <c r="C97" s="13">
        <f>C95-D96</f>
        <v>150071.99999999959</v>
      </c>
      <c r="D97" s="14"/>
      <c r="E97"/>
      <c r="F97" s="2"/>
      <c r="G97" s="41"/>
    </row>
    <row r="98" spans="1:7" x14ac:dyDescent="0.2">
      <c r="A98" s="40"/>
      <c r="B98" s="9">
        <v>44469</v>
      </c>
      <c r="C98" s="27"/>
      <c r="D98" s="11">
        <v>5002.3900000000003</v>
      </c>
      <c r="E98" s="11">
        <v>1536.73</v>
      </c>
      <c r="F98" s="9">
        <v>44469</v>
      </c>
      <c r="G98" s="41"/>
    </row>
    <row r="99" spans="1:7" x14ac:dyDescent="0.2">
      <c r="A99" s="40"/>
      <c r="B99" s="2"/>
      <c r="C99" s="13">
        <f>C97-D98</f>
        <v>145069.60999999958</v>
      </c>
      <c r="D99" s="14"/>
      <c r="E99"/>
      <c r="F99" s="2"/>
      <c r="G99" s="41"/>
    </row>
    <row r="100" spans="1:7" x14ac:dyDescent="0.2">
      <c r="A100" s="40"/>
      <c r="B100" s="9">
        <v>44561</v>
      </c>
      <c r="C100" s="27"/>
      <c r="D100" s="11">
        <v>5002.3900000000003</v>
      </c>
      <c r="E100" s="11">
        <v>1485.51</v>
      </c>
      <c r="F100" s="9">
        <v>44561</v>
      </c>
      <c r="G100" s="41"/>
    </row>
    <row r="101" spans="1:7" x14ac:dyDescent="0.2">
      <c r="A101" s="40"/>
      <c r="B101" s="2"/>
      <c r="C101" s="13">
        <f>C99-D100</f>
        <v>140067.21999999956</v>
      </c>
      <c r="D101" s="14"/>
      <c r="E101"/>
      <c r="F101" s="2"/>
      <c r="G101" s="41"/>
    </row>
    <row r="102" spans="1:7" x14ac:dyDescent="0.2">
      <c r="A102" s="40">
        <v>44562</v>
      </c>
      <c r="B102" s="9">
        <v>44651</v>
      </c>
      <c r="C102" s="10"/>
      <c r="D102" s="11">
        <v>5002.3900000000003</v>
      </c>
      <c r="E102" s="11">
        <v>1434.28</v>
      </c>
      <c r="F102" s="9">
        <v>44651</v>
      </c>
      <c r="G102" s="41">
        <f>SUM(D102:D109)+SUM(E102:E109)</f>
        <v>25439.34</v>
      </c>
    </row>
    <row r="103" spans="1:7" x14ac:dyDescent="0.2">
      <c r="A103" s="40"/>
      <c r="B103" s="2"/>
      <c r="C103" s="13">
        <f>C101-D102</f>
        <v>135064.82999999955</v>
      </c>
      <c r="D103" s="14"/>
      <c r="E103"/>
      <c r="F103" s="2"/>
      <c r="G103" s="41"/>
    </row>
    <row r="104" spans="1:7" x14ac:dyDescent="0.2">
      <c r="A104" s="40"/>
      <c r="B104" s="9">
        <v>44742</v>
      </c>
      <c r="C104" s="27"/>
      <c r="D104" s="11">
        <v>5002.3900000000003</v>
      </c>
      <c r="E104" s="11">
        <v>1383.06</v>
      </c>
      <c r="F104" s="9">
        <v>44742</v>
      </c>
      <c r="G104" s="41"/>
    </row>
    <row r="105" spans="1:7" x14ac:dyDescent="0.2">
      <c r="A105" s="40"/>
      <c r="B105" s="2"/>
      <c r="C105" s="13">
        <f>C103-D104</f>
        <v>130062.43999999955</v>
      </c>
      <c r="D105" s="14"/>
      <c r="E105"/>
      <c r="F105" s="2"/>
      <c r="G105" s="41"/>
    </row>
    <row r="106" spans="1:7" x14ac:dyDescent="0.2">
      <c r="A106" s="40"/>
      <c r="B106" s="9">
        <v>44834</v>
      </c>
      <c r="C106" s="27"/>
      <c r="D106" s="11">
        <v>5002.3900000000003</v>
      </c>
      <c r="E106" s="11">
        <v>1331.83</v>
      </c>
      <c r="F106" s="9">
        <v>44834</v>
      </c>
      <c r="G106" s="41"/>
    </row>
    <row r="107" spans="1:7" x14ac:dyDescent="0.2">
      <c r="A107" s="40"/>
      <c r="B107" s="2"/>
      <c r="C107" s="13">
        <f>C105-D106</f>
        <v>125060.04999999955</v>
      </c>
      <c r="D107" s="14"/>
      <c r="E107"/>
      <c r="F107" s="2"/>
      <c r="G107" s="41"/>
    </row>
    <row r="108" spans="1:7" x14ac:dyDescent="0.2">
      <c r="A108" s="40"/>
      <c r="B108" s="9">
        <v>44926</v>
      </c>
      <c r="C108" s="27"/>
      <c r="D108" s="11">
        <v>5002.3900000000003</v>
      </c>
      <c r="E108" s="11">
        <v>1280.6099999999999</v>
      </c>
      <c r="F108" s="9">
        <v>44926</v>
      </c>
      <c r="G108" s="41"/>
    </row>
    <row r="109" spans="1:7" x14ac:dyDescent="0.2">
      <c r="A109" s="40"/>
      <c r="B109" s="2"/>
      <c r="C109" s="13">
        <f>C107-D108</f>
        <v>120057.65999999955</v>
      </c>
      <c r="D109" s="14"/>
      <c r="E109"/>
      <c r="F109" s="2"/>
      <c r="G109" s="41"/>
    </row>
    <row r="110" spans="1:7" x14ac:dyDescent="0.2">
      <c r="A110" s="40">
        <v>44927</v>
      </c>
      <c r="B110" s="9">
        <v>45016</v>
      </c>
      <c r="C110" s="10"/>
      <c r="D110" s="11">
        <v>5002.3900000000003</v>
      </c>
      <c r="E110" s="11">
        <v>1229.3900000000001</v>
      </c>
      <c r="F110" s="9">
        <v>45016</v>
      </c>
      <c r="G110" s="41">
        <f>SUM(D110:D117)+SUM(E110:E117)</f>
        <v>24619.760000000002</v>
      </c>
    </row>
    <row r="111" spans="1:7" x14ac:dyDescent="0.2">
      <c r="A111" s="40"/>
      <c r="B111" s="2"/>
      <c r="C111" s="13">
        <f>C109-D110</f>
        <v>115055.26999999955</v>
      </c>
      <c r="D111" s="14"/>
      <c r="E111"/>
      <c r="F111" s="2"/>
      <c r="G111" s="41"/>
    </row>
    <row r="112" spans="1:7" x14ac:dyDescent="0.2">
      <c r="A112" s="40"/>
      <c r="B112" s="9">
        <v>45107</v>
      </c>
      <c r="C112" s="27"/>
      <c r="D112" s="11">
        <v>5002.3900000000003</v>
      </c>
      <c r="E112" s="11">
        <v>1178.1600000000001</v>
      </c>
      <c r="F112" s="9">
        <v>45107</v>
      </c>
      <c r="G112" s="41"/>
    </row>
    <row r="113" spans="1:7" x14ac:dyDescent="0.2">
      <c r="A113" s="40"/>
      <c r="B113" s="2"/>
      <c r="C113" s="13">
        <f>C111-D112</f>
        <v>110052.87999999955</v>
      </c>
      <c r="D113" s="14"/>
      <c r="E113"/>
      <c r="F113" s="2"/>
      <c r="G113" s="41"/>
    </row>
    <row r="114" spans="1:7" x14ac:dyDescent="0.2">
      <c r="A114" s="40"/>
      <c r="B114" s="9">
        <v>45199</v>
      </c>
      <c r="C114" s="27"/>
      <c r="D114" s="11">
        <v>5002.3900000000003</v>
      </c>
      <c r="E114" s="11">
        <v>1126.94</v>
      </c>
      <c r="F114" s="9">
        <v>45199</v>
      </c>
      <c r="G114" s="41"/>
    </row>
    <row r="115" spans="1:7" x14ac:dyDescent="0.2">
      <c r="A115" s="40"/>
      <c r="B115" s="2"/>
      <c r="C115" s="13">
        <f>C113-D114</f>
        <v>105050.48999999955</v>
      </c>
      <c r="D115" s="14"/>
      <c r="E115"/>
      <c r="F115" s="2"/>
      <c r="G115" s="41"/>
    </row>
    <row r="116" spans="1:7" x14ac:dyDescent="0.2">
      <c r="A116" s="40"/>
      <c r="B116" s="9">
        <v>45291</v>
      </c>
      <c r="C116" s="27"/>
      <c r="D116" s="11">
        <v>5002.3900000000003</v>
      </c>
      <c r="E116" s="11">
        <v>1075.71</v>
      </c>
      <c r="F116" s="9">
        <v>45291</v>
      </c>
      <c r="G116" s="41"/>
    </row>
    <row r="117" spans="1:7" x14ac:dyDescent="0.2">
      <c r="A117" s="40"/>
      <c r="B117" s="2"/>
      <c r="C117" s="13">
        <f>C115-D116</f>
        <v>100048.09999999955</v>
      </c>
      <c r="D117" s="14"/>
      <c r="E117"/>
      <c r="F117" s="2"/>
      <c r="G117" s="41"/>
    </row>
    <row r="118" spans="1:7" x14ac:dyDescent="0.2">
      <c r="A118" s="40">
        <v>45292</v>
      </c>
      <c r="B118" s="9">
        <v>45382</v>
      </c>
      <c r="C118" s="10"/>
      <c r="D118" s="11">
        <v>5002.3900000000003</v>
      </c>
      <c r="E118" s="11">
        <v>1024.49</v>
      </c>
      <c r="F118" s="9">
        <v>45382</v>
      </c>
      <c r="G118" s="41">
        <f>SUM(D118:D125)+SUM(E118:E125)</f>
        <v>23800.16</v>
      </c>
    </row>
    <row r="119" spans="1:7" x14ac:dyDescent="0.2">
      <c r="A119" s="40"/>
      <c r="B119" s="2"/>
      <c r="C119" s="13">
        <f>C117-D118</f>
        <v>95045.709999999555</v>
      </c>
      <c r="D119" s="14"/>
      <c r="E119"/>
      <c r="F119" s="2"/>
      <c r="G119" s="41"/>
    </row>
    <row r="120" spans="1:7" x14ac:dyDescent="0.2">
      <c r="A120" s="40"/>
      <c r="B120" s="9">
        <v>45473</v>
      </c>
      <c r="C120" s="27"/>
      <c r="D120" s="11">
        <v>5002.3900000000003</v>
      </c>
      <c r="E120" s="11">
        <v>973.26</v>
      </c>
      <c r="F120" s="9">
        <v>45473</v>
      </c>
      <c r="G120" s="41"/>
    </row>
    <row r="121" spans="1:7" x14ac:dyDescent="0.2">
      <c r="A121" s="40"/>
      <c r="B121" s="2"/>
      <c r="C121" s="13">
        <f>C119-D120</f>
        <v>90043.319999999556</v>
      </c>
      <c r="D121" s="14"/>
      <c r="E121"/>
      <c r="F121" s="2"/>
      <c r="G121" s="41"/>
    </row>
    <row r="122" spans="1:7" x14ac:dyDescent="0.2">
      <c r="A122" s="40"/>
      <c r="B122" s="9">
        <v>45565</v>
      </c>
      <c r="C122" s="27"/>
      <c r="D122" s="11">
        <v>5002.3900000000003</v>
      </c>
      <c r="E122" s="11">
        <v>922.04</v>
      </c>
      <c r="F122" s="9">
        <v>45565</v>
      </c>
      <c r="G122" s="41"/>
    </row>
    <row r="123" spans="1:7" x14ac:dyDescent="0.2">
      <c r="A123" s="40"/>
      <c r="B123" s="2"/>
      <c r="C123" s="13">
        <f>C121-D122</f>
        <v>85040.929999999556</v>
      </c>
      <c r="D123" s="14"/>
      <c r="E123"/>
      <c r="F123" s="2"/>
      <c r="G123" s="41"/>
    </row>
    <row r="124" spans="1:7" x14ac:dyDescent="0.2">
      <c r="A124" s="40"/>
      <c r="B124" s="9">
        <v>45657</v>
      </c>
      <c r="C124" s="27"/>
      <c r="D124" s="11">
        <v>5002.3900000000003</v>
      </c>
      <c r="E124" s="11">
        <v>870.81</v>
      </c>
      <c r="F124" s="9">
        <v>45657</v>
      </c>
      <c r="G124" s="41"/>
    </row>
    <row r="125" spans="1:7" x14ac:dyDescent="0.2">
      <c r="A125" s="40"/>
      <c r="B125" s="2"/>
      <c r="C125" s="13">
        <f>C123-D124</f>
        <v>80038.539999999557</v>
      </c>
      <c r="D125" s="14"/>
      <c r="E125"/>
      <c r="F125" s="2"/>
      <c r="G125" s="41"/>
    </row>
    <row r="126" spans="1:7" x14ac:dyDescent="0.2">
      <c r="A126" s="40">
        <v>45658</v>
      </c>
      <c r="B126" s="9">
        <v>45747</v>
      </c>
      <c r="C126" s="10"/>
      <c r="D126" s="11">
        <v>5002.3900000000003</v>
      </c>
      <c r="E126" s="11">
        <v>819.59</v>
      </c>
      <c r="F126" s="9">
        <v>45747</v>
      </c>
      <c r="G126" s="41">
        <f>SUM(D126:D133)+SUM(E126:E133)</f>
        <v>22980.58</v>
      </c>
    </row>
    <row r="127" spans="1:7" x14ac:dyDescent="0.2">
      <c r="A127" s="40"/>
      <c r="B127" s="2"/>
      <c r="C127" s="13">
        <f>C125-D126</f>
        <v>75036.149999999558</v>
      </c>
      <c r="D127" s="14"/>
      <c r="E127"/>
      <c r="F127" s="2"/>
      <c r="G127" s="41"/>
    </row>
    <row r="128" spans="1:7" x14ac:dyDescent="0.2">
      <c r="A128" s="40"/>
      <c r="B128" s="9">
        <v>45838</v>
      </c>
      <c r="C128" s="27"/>
      <c r="D128" s="11">
        <v>5002.3900000000003</v>
      </c>
      <c r="E128" s="11">
        <v>768.37</v>
      </c>
      <c r="F128" s="9">
        <v>45838</v>
      </c>
      <c r="G128" s="41"/>
    </row>
    <row r="129" spans="1:7" x14ac:dyDescent="0.2">
      <c r="A129" s="40"/>
      <c r="B129" s="2"/>
      <c r="C129" s="13">
        <f>C127-D128</f>
        <v>70033.759999999558</v>
      </c>
      <c r="D129" s="14"/>
      <c r="E129"/>
      <c r="F129" s="2"/>
      <c r="G129" s="41"/>
    </row>
    <row r="130" spans="1:7" x14ac:dyDescent="0.2">
      <c r="A130" s="40"/>
      <c r="B130" s="9">
        <v>45930</v>
      </c>
      <c r="C130" s="27"/>
      <c r="D130" s="11">
        <v>5002.3900000000003</v>
      </c>
      <c r="E130" s="11">
        <v>717.14</v>
      </c>
      <c r="F130" s="9">
        <v>45930</v>
      </c>
      <c r="G130" s="41"/>
    </row>
    <row r="131" spans="1:7" x14ac:dyDescent="0.2">
      <c r="A131" s="40"/>
      <c r="B131" s="2"/>
      <c r="C131" s="13">
        <f>C129-D130</f>
        <v>65031.369999999559</v>
      </c>
      <c r="D131" s="14"/>
      <c r="E131"/>
      <c r="F131" s="2"/>
      <c r="G131" s="41"/>
    </row>
    <row r="132" spans="1:7" x14ac:dyDescent="0.2">
      <c r="A132" s="40"/>
      <c r="B132" s="9">
        <v>46022</v>
      </c>
      <c r="C132" s="27"/>
      <c r="D132" s="11">
        <v>5002.3900000000003</v>
      </c>
      <c r="E132" s="11">
        <v>665.92</v>
      </c>
      <c r="F132" s="9">
        <v>46022</v>
      </c>
      <c r="G132" s="41"/>
    </row>
    <row r="133" spans="1:7" x14ac:dyDescent="0.2">
      <c r="A133" s="40"/>
      <c r="B133" s="2"/>
      <c r="C133" s="13">
        <f>C131-D132</f>
        <v>60028.979999999559</v>
      </c>
      <c r="D133" s="14"/>
      <c r="E133"/>
      <c r="F133" s="2"/>
      <c r="G133" s="41"/>
    </row>
    <row r="134" spans="1:7" x14ac:dyDescent="0.2">
      <c r="A134" s="40">
        <v>46023</v>
      </c>
      <c r="B134" s="9">
        <v>46112</v>
      </c>
      <c r="C134" s="10"/>
      <c r="D134" s="11">
        <v>5002.3900000000003</v>
      </c>
      <c r="E134" s="11">
        <v>614.69000000000005</v>
      </c>
      <c r="F134" s="9">
        <v>46112</v>
      </c>
      <c r="G134" s="41">
        <f>SUM(D134:D141)+SUM(E134:E141)</f>
        <v>22160.980000000003</v>
      </c>
    </row>
    <row r="135" spans="1:7" x14ac:dyDescent="0.2">
      <c r="A135" s="40"/>
      <c r="B135" s="2"/>
      <c r="C135" s="13">
        <f>C133-D134</f>
        <v>55026.58999999956</v>
      </c>
      <c r="D135" s="14"/>
      <c r="E135"/>
      <c r="F135" s="2"/>
      <c r="G135" s="41"/>
    </row>
    <row r="136" spans="1:7" x14ac:dyDescent="0.2">
      <c r="A136" s="40"/>
      <c r="B136" s="9">
        <v>46203</v>
      </c>
      <c r="C136" s="27"/>
      <c r="D136" s="11">
        <v>5002.3900000000003</v>
      </c>
      <c r="E136" s="11">
        <v>563.47</v>
      </c>
      <c r="F136" s="9">
        <v>46203</v>
      </c>
      <c r="G136" s="41"/>
    </row>
    <row r="137" spans="1:7" x14ac:dyDescent="0.2">
      <c r="A137" s="40"/>
      <c r="B137" s="2"/>
      <c r="C137" s="13">
        <f>C135-D136</f>
        <v>50024.199999999561</v>
      </c>
      <c r="D137" s="14"/>
      <c r="E137"/>
      <c r="F137" s="2"/>
      <c r="G137" s="41"/>
    </row>
    <row r="138" spans="1:7" x14ac:dyDescent="0.2">
      <c r="A138" s="40"/>
      <c r="B138" s="9">
        <v>46295</v>
      </c>
      <c r="C138" s="27"/>
      <c r="D138" s="11">
        <v>5002.3900000000003</v>
      </c>
      <c r="E138" s="11">
        <v>512.24</v>
      </c>
      <c r="F138" s="9">
        <v>46295</v>
      </c>
      <c r="G138" s="41"/>
    </row>
    <row r="139" spans="1:7" x14ac:dyDescent="0.2">
      <c r="A139" s="40"/>
      <c r="B139" s="2"/>
      <c r="C139" s="13">
        <f>C137-D138</f>
        <v>45021.809999999561</v>
      </c>
      <c r="D139" s="14"/>
      <c r="E139"/>
      <c r="F139" s="2"/>
      <c r="G139" s="41"/>
    </row>
    <row r="140" spans="1:7" x14ac:dyDescent="0.2">
      <c r="A140" s="40"/>
      <c r="B140" s="9">
        <v>46387</v>
      </c>
      <c r="C140" s="27"/>
      <c r="D140" s="11">
        <v>5002.3900000000003</v>
      </c>
      <c r="E140" s="11">
        <v>461.02</v>
      </c>
      <c r="F140" s="9">
        <v>46387</v>
      </c>
      <c r="G140" s="41"/>
    </row>
    <row r="141" spans="1:7" x14ac:dyDescent="0.2">
      <c r="A141" s="40"/>
      <c r="B141" s="2"/>
      <c r="C141" s="13">
        <f>C139-D140</f>
        <v>40019.419999999562</v>
      </c>
      <c r="D141" s="14"/>
      <c r="E141"/>
      <c r="F141" s="2"/>
      <c r="G141" s="41"/>
    </row>
    <row r="142" spans="1:7" x14ac:dyDescent="0.2">
      <c r="A142" s="40">
        <v>46388</v>
      </c>
      <c r="B142" s="9">
        <v>46477</v>
      </c>
      <c r="C142" s="10"/>
      <c r="D142" s="11">
        <v>5002.3900000000003</v>
      </c>
      <c r="E142" s="11">
        <v>409.79</v>
      </c>
      <c r="F142" s="9">
        <v>46477</v>
      </c>
      <c r="G142" s="41">
        <f>SUM(D142:D149)+SUM(E142:E149)</f>
        <v>21341.38</v>
      </c>
    </row>
    <row r="143" spans="1:7" x14ac:dyDescent="0.2">
      <c r="A143" s="40"/>
      <c r="B143" s="2"/>
      <c r="C143" s="13">
        <f>C141-D142</f>
        <v>35017.029999999562</v>
      </c>
      <c r="D143" s="14"/>
      <c r="E143"/>
      <c r="F143" s="2"/>
      <c r="G143" s="41"/>
    </row>
    <row r="144" spans="1:7" x14ac:dyDescent="0.2">
      <c r="A144" s="40"/>
      <c r="B144" s="9">
        <v>46568</v>
      </c>
      <c r="C144" s="27"/>
      <c r="D144" s="11">
        <v>5002.3900000000003</v>
      </c>
      <c r="E144" s="11">
        <v>358.57</v>
      </c>
      <c r="F144" s="9">
        <v>46568</v>
      </c>
      <c r="G144" s="41"/>
    </row>
    <row r="145" spans="1:7" x14ac:dyDescent="0.2">
      <c r="A145" s="40"/>
      <c r="B145" s="2"/>
      <c r="C145" s="13">
        <f>C143-D144</f>
        <v>30014.639999999563</v>
      </c>
      <c r="D145" s="14"/>
      <c r="E145"/>
      <c r="F145" s="2"/>
      <c r="G145" s="41"/>
    </row>
    <row r="146" spans="1:7" x14ac:dyDescent="0.2">
      <c r="A146" s="40"/>
      <c r="B146" s="9">
        <v>46660</v>
      </c>
      <c r="C146" s="27"/>
      <c r="D146" s="11">
        <v>5002.3900000000003</v>
      </c>
      <c r="E146" s="11">
        <v>307.33999999999997</v>
      </c>
      <c r="F146" s="9">
        <v>46660</v>
      </c>
      <c r="G146" s="41"/>
    </row>
    <row r="147" spans="1:7" x14ac:dyDescent="0.2">
      <c r="A147" s="40"/>
      <c r="B147" s="2"/>
      <c r="C147" s="13">
        <f>C145-D146</f>
        <v>25012.249999999563</v>
      </c>
      <c r="D147" s="14"/>
      <c r="E147"/>
      <c r="F147" s="2"/>
      <c r="G147" s="41"/>
    </row>
    <row r="148" spans="1:7" x14ac:dyDescent="0.2">
      <c r="A148" s="40"/>
      <c r="B148" s="9">
        <v>46752</v>
      </c>
      <c r="C148" s="27"/>
      <c r="D148" s="11">
        <v>5002.3900000000003</v>
      </c>
      <c r="E148" s="11">
        <v>256.12</v>
      </c>
      <c r="F148" s="9">
        <v>46752</v>
      </c>
      <c r="G148" s="41"/>
    </row>
    <row r="149" spans="1:7" x14ac:dyDescent="0.2">
      <c r="A149" s="40"/>
      <c r="B149" s="2"/>
      <c r="C149" s="13">
        <f>C147-D148</f>
        <v>20009.859999999564</v>
      </c>
      <c r="D149" s="14"/>
      <c r="E149"/>
      <c r="F149" s="2"/>
      <c r="G149" s="41"/>
    </row>
    <row r="150" spans="1:7" x14ac:dyDescent="0.2">
      <c r="A150" s="40">
        <v>46753</v>
      </c>
      <c r="B150" s="9">
        <v>46843</v>
      </c>
      <c r="C150" s="10"/>
      <c r="D150" s="11">
        <v>5002.3900000000003</v>
      </c>
      <c r="E150" s="11">
        <v>204.9</v>
      </c>
      <c r="F150" s="9">
        <v>46843</v>
      </c>
      <c r="G150" s="41">
        <f>SUM(D150:D157)+SUM(E150:E157)</f>
        <v>20522.100000000002</v>
      </c>
    </row>
    <row r="151" spans="1:7" x14ac:dyDescent="0.2">
      <c r="A151" s="40"/>
      <c r="B151" s="2"/>
      <c r="C151" s="13">
        <f>C149-D150</f>
        <v>15007.469999999565</v>
      </c>
      <c r="D151" s="14"/>
      <c r="E151"/>
      <c r="F151" s="2"/>
      <c r="G151" s="41"/>
    </row>
    <row r="152" spans="1:7" x14ac:dyDescent="0.2">
      <c r="A152" s="40"/>
      <c r="B152" s="9">
        <v>46934</v>
      </c>
      <c r="C152" s="27"/>
      <c r="D152" s="11">
        <v>5002.3900000000003</v>
      </c>
      <c r="E152" s="11">
        <v>153.66999999999999</v>
      </c>
      <c r="F152" s="9">
        <v>46934</v>
      </c>
      <c r="G152" s="41"/>
    </row>
    <row r="153" spans="1:7" x14ac:dyDescent="0.2">
      <c r="A153" s="40"/>
      <c r="B153" s="2"/>
      <c r="C153" s="13">
        <f>C151-D152</f>
        <v>10005.079999999565</v>
      </c>
      <c r="D153" s="14"/>
      <c r="E153"/>
      <c r="F153" s="2"/>
      <c r="G153" s="41"/>
    </row>
    <row r="154" spans="1:7" x14ac:dyDescent="0.2">
      <c r="A154" s="40"/>
      <c r="B154" s="9">
        <v>47026</v>
      </c>
      <c r="C154" s="27"/>
      <c r="D154" s="11">
        <v>5002.3900000000003</v>
      </c>
      <c r="E154" s="11">
        <v>102.45</v>
      </c>
      <c r="F154" s="9">
        <v>47026</v>
      </c>
      <c r="G154" s="41"/>
    </row>
    <row r="155" spans="1:7" x14ac:dyDescent="0.2">
      <c r="A155" s="40"/>
      <c r="B155" s="2"/>
      <c r="C155" s="13">
        <f>C153-D154</f>
        <v>5002.6899999995649</v>
      </c>
      <c r="D155" s="14"/>
      <c r="E155"/>
      <c r="F155" s="2"/>
      <c r="G155" s="41"/>
    </row>
    <row r="156" spans="1:7" x14ac:dyDescent="0.2">
      <c r="A156" s="40"/>
      <c r="B156" s="9">
        <v>47118</v>
      </c>
      <c r="C156" s="27"/>
      <c r="D156" s="11">
        <v>5002.6899999999996</v>
      </c>
      <c r="E156" s="11">
        <v>51.22</v>
      </c>
      <c r="F156" s="9">
        <v>47118</v>
      </c>
      <c r="G156" s="41"/>
    </row>
    <row r="157" spans="1:7" x14ac:dyDescent="0.2">
      <c r="A157" s="40"/>
      <c r="B157" s="2"/>
      <c r="C157" s="13">
        <f>C155-D156</f>
        <v>-4.347384674474597E-10</v>
      </c>
      <c r="D157" s="14"/>
      <c r="E157"/>
      <c r="F157" s="2"/>
      <c r="G157" s="41"/>
    </row>
  </sheetData>
  <sheetProtection selectLockedCells="1" selectUnlockedCells="1"/>
  <mergeCells count="47">
    <mergeCell ref="H1:U2"/>
    <mergeCell ref="H5:U5"/>
    <mergeCell ref="A1:E1"/>
    <mergeCell ref="F1:G1"/>
    <mergeCell ref="A2:D3"/>
    <mergeCell ref="E2:G3"/>
    <mergeCell ref="A4:B4"/>
    <mergeCell ref="D4:E4"/>
    <mergeCell ref="F4:G4"/>
    <mergeCell ref="A6:A13"/>
    <mergeCell ref="G6:G13"/>
    <mergeCell ref="A14:A21"/>
    <mergeCell ref="G14:G21"/>
    <mergeCell ref="A22:A29"/>
    <mergeCell ref="G22:G29"/>
    <mergeCell ref="A30:A37"/>
    <mergeCell ref="G30:G37"/>
    <mergeCell ref="A38:A45"/>
    <mergeCell ref="G38:G45"/>
    <mergeCell ref="A46:A53"/>
    <mergeCell ref="G46:G53"/>
    <mergeCell ref="A54:A61"/>
    <mergeCell ref="G54:G61"/>
    <mergeCell ref="A62:A69"/>
    <mergeCell ref="G62:G69"/>
    <mergeCell ref="A70:A77"/>
    <mergeCell ref="G70:G77"/>
    <mergeCell ref="A78:A85"/>
    <mergeCell ref="G78:G85"/>
    <mergeCell ref="A86:A93"/>
    <mergeCell ref="G86:G93"/>
    <mergeCell ref="A94:A101"/>
    <mergeCell ref="G94:G101"/>
    <mergeCell ref="A102:A109"/>
    <mergeCell ref="G102:G109"/>
    <mergeCell ref="A110:A117"/>
    <mergeCell ref="G110:G117"/>
    <mergeCell ref="A118:A125"/>
    <mergeCell ref="G118:G125"/>
    <mergeCell ref="A150:A157"/>
    <mergeCell ref="G150:G157"/>
    <mergeCell ref="A126:A133"/>
    <mergeCell ref="G126:G133"/>
    <mergeCell ref="A134:A141"/>
    <mergeCell ref="G134:G141"/>
    <mergeCell ref="A142:A149"/>
    <mergeCell ref="G142:G149"/>
  </mergeCells>
  <conditionalFormatting sqref="H5:U5">
    <cfRule type="cellIs" dxfId="3" priority="1" stopIfTrue="1" operator="notEqual">
      <formula>1</formula>
    </cfRule>
    <cfRule type="cellIs" dxfId="2" priority="2" operator="equal">
      <formula>1</formula>
    </cfRule>
  </conditionalFormatting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95"/>
  <sheetViews>
    <sheetView zoomScale="110" zoomScaleNormal="110" workbookViewId="0">
      <pane ySplit="5" topLeftCell="A6" activePane="bottomLeft" state="frozen"/>
      <selection activeCell="X24" sqref="X24"/>
      <selection pane="bottomLeft" activeCell="D42" sqref="D42"/>
    </sheetView>
  </sheetViews>
  <sheetFormatPr baseColWidth="10" defaultColWidth="11" defaultRowHeight="12.75" x14ac:dyDescent="0.2"/>
  <cols>
    <col min="1" max="1" width="10.7109375" style="2" customWidth="1"/>
    <col min="2" max="2" width="11.42578125" style="1" customWidth="1"/>
    <col min="3" max="3" width="16.85546875" style="3" customWidth="1"/>
    <col min="4" max="4" width="10.85546875" style="3" customWidth="1"/>
    <col min="5" max="5" width="11.28515625" style="3" customWidth="1"/>
    <col min="6" max="6" width="11.42578125" style="1" customWidth="1"/>
    <col min="7" max="7" width="23.140625" style="3" customWidth="1"/>
    <col min="8" max="9" width="8.28515625" style="3" customWidth="1"/>
    <col min="10" max="10" width="8.28515625" customWidth="1"/>
    <col min="11" max="21" width="8.28515625" style="3" customWidth="1"/>
    <col min="22" max="16384" width="11" style="3"/>
  </cols>
  <sheetData>
    <row r="1" spans="1:256" ht="28.35" customHeight="1" x14ac:dyDescent="0.2">
      <c r="A1" s="33" t="s">
        <v>0</v>
      </c>
      <c r="B1" s="33"/>
      <c r="C1" s="33"/>
      <c r="D1" s="33"/>
      <c r="E1" s="33"/>
      <c r="F1" s="34">
        <v>65</v>
      </c>
      <c r="G1" s="34"/>
      <c r="H1" s="42" t="s">
        <v>10</v>
      </c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</row>
    <row r="2" spans="1:256" x14ac:dyDescent="0.2">
      <c r="A2" s="35" t="s">
        <v>1</v>
      </c>
      <c r="B2" s="35"/>
      <c r="C2" s="35"/>
      <c r="D2" s="35"/>
      <c r="E2" s="36">
        <v>2.9139999999999999E-2</v>
      </c>
      <c r="F2" s="36"/>
      <c r="G2" s="36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</row>
    <row r="3" spans="1:256" x14ac:dyDescent="0.2">
      <c r="A3" s="35"/>
      <c r="B3" s="35"/>
      <c r="C3" s="35"/>
      <c r="D3" s="35"/>
      <c r="E3" s="36"/>
      <c r="F3" s="36"/>
      <c r="G3" s="36"/>
      <c r="H3" s="28" t="s">
        <v>11</v>
      </c>
      <c r="I3" s="29" t="s">
        <v>12</v>
      </c>
      <c r="J3" s="28" t="s">
        <v>13</v>
      </c>
      <c r="K3" s="28" t="s">
        <v>14</v>
      </c>
      <c r="L3" s="28" t="s">
        <v>15</v>
      </c>
      <c r="M3" s="28" t="s">
        <v>16</v>
      </c>
      <c r="N3" s="28" t="s">
        <v>17</v>
      </c>
      <c r="O3" s="28" t="s">
        <v>18</v>
      </c>
      <c r="P3" s="28" t="s">
        <v>19</v>
      </c>
      <c r="Q3" s="28" t="s">
        <v>20</v>
      </c>
      <c r="R3" s="28" t="s">
        <v>21</v>
      </c>
      <c r="S3" s="28" t="s">
        <v>22</v>
      </c>
      <c r="T3" s="28" t="s">
        <v>23</v>
      </c>
      <c r="U3" s="28" t="s">
        <v>24</v>
      </c>
    </row>
    <row r="4" spans="1:256" ht="34.35" customHeight="1" x14ac:dyDescent="0.2">
      <c r="A4" s="37" t="s">
        <v>2</v>
      </c>
      <c r="B4" s="37"/>
      <c r="C4" s="7">
        <v>541462.75</v>
      </c>
      <c r="D4" s="38" t="s">
        <v>3</v>
      </c>
      <c r="E4" s="38"/>
      <c r="F4" s="39">
        <v>41696</v>
      </c>
      <c r="G4" s="39"/>
      <c r="H4" s="30">
        <v>0</v>
      </c>
      <c r="I4" s="31">
        <v>1</v>
      </c>
      <c r="J4" s="31">
        <v>0</v>
      </c>
      <c r="K4" s="31">
        <v>0</v>
      </c>
      <c r="L4" s="31">
        <v>0</v>
      </c>
      <c r="M4" s="31">
        <v>0</v>
      </c>
      <c r="N4" s="31">
        <v>0</v>
      </c>
      <c r="O4" s="31">
        <v>0</v>
      </c>
      <c r="P4" s="31">
        <v>0</v>
      </c>
      <c r="Q4" s="31">
        <v>0</v>
      </c>
      <c r="R4" s="31">
        <v>0</v>
      </c>
      <c r="S4" s="31">
        <v>0</v>
      </c>
      <c r="T4" s="31">
        <v>0</v>
      </c>
      <c r="U4" s="32">
        <v>0</v>
      </c>
    </row>
    <row r="5" spans="1:256" ht="26.1" customHeight="1" x14ac:dyDescent="0.2">
      <c r="A5" s="6" t="s">
        <v>4</v>
      </c>
      <c r="B5" s="8" t="s">
        <v>5</v>
      </c>
      <c r="C5" s="8" t="s">
        <v>6</v>
      </c>
      <c r="D5" s="8" t="s">
        <v>7</v>
      </c>
      <c r="E5" s="8" t="s">
        <v>8</v>
      </c>
      <c r="F5" s="8" t="s">
        <v>5</v>
      </c>
      <c r="G5" s="8" t="s">
        <v>9</v>
      </c>
      <c r="H5" s="43">
        <f>SUM(H4:U4)</f>
        <v>1</v>
      </c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</row>
    <row r="6" spans="1:256" hidden="1" x14ac:dyDescent="0.2">
      <c r="A6" s="40">
        <v>40179</v>
      </c>
      <c r="B6"/>
      <c r="C6"/>
      <c r="D6"/>
      <c r="E6"/>
      <c r="F6"/>
      <c r="G6" s="41">
        <f>SUM(D6:D13)+SUM(E6:E13)</f>
        <v>0</v>
      </c>
      <c r="H6" s="5"/>
    </row>
    <row r="7" spans="1:256" hidden="1" x14ac:dyDescent="0.2">
      <c r="A7" s="40"/>
      <c r="B7"/>
      <c r="C7"/>
      <c r="D7"/>
      <c r="E7"/>
      <c r="F7"/>
      <c r="G7" s="41"/>
    </row>
    <row r="8" spans="1:256" hidden="1" x14ac:dyDescent="0.2">
      <c r="A8" s="40"/>
      <c r="B8"/>
      <c r="C8"/>
      <c r="D8"/>
      <c r="E8"/>
      <c r="F8"/>
      <c r="G8" s="41"/>
    </row>
    <row r="9" spans="1:256" hidden="1" x14ac:dyDescent="0.2">
      <c r="A9" s="40"/>
      <c r="B9"/>
      <c r="C9"/>
      <c r="D9"/>
      <c r="E9"/>
      <c r="F9"/>
      <c r="G9" s="41"/>
    </row>
    <row r="10" spans="1:256" hidden="1" x14ac:dyDescent="0.2">
      <c r="A10" s="40"/>
      <c r="B10"/>
      <c r="C10"/>
      <c r="D10"/>
      <c r="E10"/>
      <c r="F10"/>
      <c r="G10" s="41"/>
    </row>
    <row r="11" spans="1:256" hidden="1" x14ac:dyDescent="0.2">
      <c r="A11" s="40"/>
      <c r="B11"/>
      <c r="C11"/>
      <c r="D11"/>
      <c r="E11"/>
      <c r="F11"/>
      <c r="G11" s="41"/>
    </row>
    <row r="12" spans="1:256" hidden="1" x14ac:dyDescent="0.2">
      <c r="A12" s="40"/>
      <c r="B12" s="9"/>
      <c r="C12" s="27"/>
      <c r="D12" s="11"/>
      <c r="E12" s="11"/>
      <c r="F12" s="15"/>
      <c r="G12" s="41"/>
    </row>
    <row r="13" spans="1:256" hidden="1" x14ac:dyDescent="0.2">
      <c r="A13" s="40"/>
      <c r="B13" s="2"/>
      <c r="C13" s="13"/>
      <c r="D13" s="14"/>
      <c r="E13"/>
      <c r="F13"/>
      <c r="G13" s="41"/>
    </row>
    <row r="14" spans="1:256" hidden="1" x14ac:dyDescent="0.2">
      <c r="A14" s="40">
        <v>40544</v>
      </c>
      <c r="B14" s="9"/>
      <c r="C14" s="10"/>
      <c r="D14" s="11"/>
      <c r="E14" s="11"/>
      <c r="F14" s="9"/>
      <c r="G14" s="41">
        <f>SUM(D14:D21)+SUM(E14:E21)</f>
        <v>0</v>
      </c>
      <c r="H14"/>
      <c r="I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idden="1" x14ac:dyDescent="0.2">
      <c r="A15" s="40"/>
      <c r="B15" s="2"/>
      <c r="C15" s="13"/>
      <c r="D15" s="14"/>
      <c r="E15"/>
      <c r="F15"/>
      <c r="G15" s="41"/>
      <c r="H15"/>
      <c r="I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idden="1" x14ac:dyDescent="0.2">
      <c r="A16" s="40"/>
      <c r="B16" s="9"/>
      <c r="C16" s="27"/>
      <c r="D16" s="11"/>
      <c r="E16" s="11"/>
      <c r="F16" s="15"/>
      <c r="G16" s="41"/>
      <c r="H16"/>
      <c r="I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idden="1" x14ac:dyDescent="0.2">
      <c r="A17" s="40"/>
      <c r="B17" s="2"/>
      <c r="C17" s="13"/>
      <c r="D17" s="14"/>
      <c r="E17"/>
      <c r="F17"/>
      <c r="G17" s="41"/>
      <c r="H17"/>
      <c r="I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hidden="1" x14ac:dyDescent="0.2">
      <c r="A18" s="40"/>
      <c r="B18" s="9"/>
      <c r="C18" s="27"/>
      <c r="D18" s="11"/>
      <c r="E18" s="11"/>
      <c r="F18" s="15"/>
      <c r="G18" s="41"/>
      <c r="H18"/>
      <c r="I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hidden="1" x14ac:dyDescent="0.2">
      <c r="A19" s="40"/>
      <c r="B19" s="2"/>
      <c r="C19" s="13"/>
      <c r="D19" s="14"/>
      <c r="E19"/>
      <c r="F19"/>
      <c r="G19" s="41"/>
      <c r="H19"/>
      <c r="I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hidden="1" x14ac:dyDescent="0.2">
      <c r="A20" s="40"/>
      <c r="B20" s="9"/>
      <c r="C20" s="27"/>
      <c r="D20" s="11"/>
      <c r="E20" s="11"/>
      <c r="F20" s="15"/>
      <c r="G20" s="41"/>
      <c r="H20"/>
      <c r="I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hidden="1" x14ac:dyDescent="0.2">
      <c r="A21" s="40"/>
      <c r="B21" s="2"/>
      <c r="C21" s="13"/>
      <c r="D21" s="14"/>
      <c r="E21"/>
      <c r="F21"/>
      <c r="G21" s="41"/>
      <c r="H21"/>
      <c r="I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hidden="1" x14ac:dyDescent="0.2">
      <c r="A22" s="40">
        <v>40909</v>
      </c>
      <c r="B22" s="9"/>
      <c r="C22" s="10"/>
      <c r="D22" s="11"/>
      <c r="E22" s="11"/>
      <c r="F22" s="9"/>
      <c r="G22" s="41">
        <f>SUM(D22:D29)+SUM(E22:E29)</f>
        <v>0</v>
      </c>
      <c r="H22"/>
      <c r="I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hidden="1" x14ac:dyDescent="0.2">
      <c r="A23" s="40"/>
      <c r="B23" s="2"/>
      <c r="C23" s="13"/>
      <c r="D23" s="14"/>
      <c r="E23"/>
      <c r="F23"/>
      <c r="G23" s="41"/>
      <c r="H23"/>
      <c r="I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hidden="1" x14ac:dyDescent="0.2">
      <c r="A24" s="40"/>
      <c r="B24" s="9"/>
      <c r="C24" s="27"/>
      <c r="D24" s="11"/>
      <c r="E24" s="11"/>
      <c r="F24" s="15"/>
      <c r="G24" s="41"/>
      <c r="H24"/>
      <c r="I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hidden="1" x14ac:dyDescent="0.2">
      <c r="A25" s="40"/>
      <c r="B25" s="2"/>
      <c r="C25" s="13"/>
      <c r="D25" s="14"/>
      <c r="E25"/>
      <c r="F25"/>
      <c r="G25" s="41"/>
      <c r="H25"/>
      <c r="I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hidden="1" x14ac:dyDescent="0.2">
      <c r="A26" s="40"/>
      <c r="B26" s="9"/>
      <c r="C26" s="27"/>
      <c r="D26" s="11"/>
      <c r="E26" s="11"/>
      <c r="F26" s="15"/>
      <c r="G26" s="41"/>
      <c r="H26"/>
      <c r="I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hidden="1" x14ac:dyDescent="0.2">
      <c r="A27" s="40"/>
      <c r="B27" s="2"/>
      <c r="C27" s="13"/>
      <c r="D27" s="14"/>
      <c r="E27"/>
      <c r="F27"/>
      <c r="G27" s="41"/>
      <c r="H27"/>
      <c r="I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hidden="1" x14ac:dyDescent="0.2">
      <c r="A28" s="40"/>
      <c r="B28" s="9"/>
      <c r="C28" s="27"/>
      <c r="D28" s="11"/>
      <c r="E28" s="11"/>
      <c r="F28" s="15"/>
      <c r="G28" s="41"/>
      <c r="H28"/>
      <c r="I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hidden="1" x14ac:dyDescent="0.2">
      <c r="A29" s="40"/>
      <c r="B29" s="2"/>
      <c r="C29" s="13"/>
      <c r="D29" s="14"/>
      <c r="E29"/>
      <c r="F29"/>
      <c r="G29" s="41"/>
      <c r="H29"/>
      <c r="I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hidden="1" x14ac:dyDescent="0.2">
      <c r="A30" s="40">
        <v>41275</v>
      </c>
      <c r="B30" s="9"/>
      <c r="C30" s="10"/>
      <c r="D30" s="11"/>
      <c r="E30" s="11"/>
      <c r="F30" s="9"/>
      <c r="G30" s="41">
        <f>SUM(D30:D37)+SUM(E30:E37)</f>
        <v>0</v>
      </c>
      <c r="H30"/>
      <c r="I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hidden="1" x14ac:dyDescent="0.2">
      <c r="A31" s="40"/>
      <c r="B31" s="2"/>
      <c r="C31" s="13"/>
      <c r="D31" s="14"/>
      <c r="E31"/>
      <c r="F31"/>
      <c r="G31" s="41"/>
      <c r="H31"/>
      <c r="I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hidden="1" x14ac:dyDescent="0.2">
      <c r="A32" s="40"/>
      <c r="B32" s="9"/>
      <c r="C32" s="27"/>
      <c r="D32" s="11"/>
      <c r="E32" s="11"/>
      <c r="F32" s="15"/>
      <c r="G32" s="41"/>
      <c r="H32"/>
      <c r="I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hidden="1" x14ac:dyDescent="0.2">
      <c r="A33" s="40"/>
      <c r="B33" s="2"/>
      <c r="C33" s="13"/>
      <c r="D33" s="14"/>
      <c r="E33"/>
      <c r="F33"/>
      <c r="G33" s="41"/>
      <c r="H33"/>
      <c r="I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hidden="1" x14ac:dyDescent="0.2">
      <c r="A34" s="40"/>
      <c r="B34" s="9"/>
      <c r="C34" s="27"/>
      <c r="D34" s="11"/>
      <c r="E34" s="11"/>
      <c r="F34" s="15"/>
      <c r="G34" s="41"/>
      <c r="H34"/>
      <c r="I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hidden="1" x14ac:dyDescent="0.2">
      <c r="A35" s="40"/>
      <c r="B35" s="2"/>
      <c r="C35" s="13"/>
      <c r="D35" s="14"/>
      <c r="E35"/>
      <c r="F35"/>
      <c r="G35" s="41"/>
      <c r="H35"/>
      <c r="I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hidden="1" x14ac:dyDescent="0.2">
      <c r="A36" s="40"/>
      <c r="B36" s="9"/>
      <c r="C36" s="27"/>
      <c r="D36" s="11"/>
      <c r="E36" s="11"/>
      <c r="F36" s="15"/>
      <c r="G36" s="41"/>
      <c r="H36"/>
      <c r="I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hidden="1" x14ac:dyDescent="0.2">
      <c r="A37" s="40"/>
      <c r="B37" s="2"/>
      <c r="C37" s="13"/>
      <c r="D37" s="14"/>
      <c r="E37"/>
      <c r="F37"/>
      <c r="G37" s="41"/>
      <c r="H37"/>
      <c r="I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x14ac:dyDescent="0.2">
      <c r="A38" s="40">
        <v>41640</v>
      </c>
      <c r="B38" s="9">
        <v>41729</v>
      </c>
      <c r="C38" s="10"/>
      <c r="D38" s="11"/>
      <c r="E38" s="11">
        <v>1490.16</v>
      </c>
      <c r="F38" s="9">
        <v>41729</v>
      </c>
      <c r="G38" s="41">
        <f>SUM(D38:D45)+SUM(E38:E45)</f>
        <v>70915.03</v>
      </c>
      <c r="H38"/>
      <c r="I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x14ac:dyDescent="0.2">
      <c r="A39" s="40"/>
      <c r="B39" s="2"/>
      <c r="C39" s="13"/>
      <c r="D39" s="14"/>
      <c r="E39"/>
      <c r="F39" s="2"/>
      <c r="G39" s="41"/>
      <c r="H39"/>
      <c r="I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x14ac:dyDescent="0.2">
      <c r="A40" s="40"/>
      <c r="B40" s="9">
        <v>41820</v>
      </c>
      <c r="C40" s="27"/>
      <c r="D40" s="11">
        <v>19337.95</v>
      </c>
      <c r="E40" s="11">
        <v>3944.55</v>
      </c>
      <c r="F40" s="9">
        <v>41820</v>
      </c>
      <c r="G40" s="41"/>
      <c r="H40"/>
      <c r="I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x14ac:dyDescent="0.2">
      <c r="A41" s="40"/>
      <c r="B41" s="2"/>
      <c r="C41" s="13">
        <f>C4-D40</f>
        <v>522124.79999999999</v>
      </c>
      <c r="D41" s="14"/>
      <c r="E41"/>
      <c r="F41" s="2"/>
      <c r="G41" s="41"/>
      <c r="H41"/>
      <c r="I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x14ac:dyDescent="0.2">
      <c r="A42" s="40"/>
      <c r="B42" s="9">
        <v>41912</v>
      </c>
      <c r="C42" s="27"/>
      <c r="D42" s="11">
        <v>19337.95</v>
      </c>
      <c r="E42" s="11">
        <v>3803.67</v>
      </c>
      <c r="F42" s="9">
        <v>41912</v>
      </c>
      <c r="G42" s="41"/>
      <c r="H42"/>
      <c r="I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x14ac:dyDescent="0.2">
      <c r="A43" s="40"/>
      <c r="B43" s="2"/>
      <c r="C43" s="13">
        <f>C41-D42</f>
        <v>502786.85</v>
      </c>
      <c r="D43" s="14"/>
      <c r="E43"/>
      <c r="F43" s="2"/>
      <c r="G43" s="41"/>
      <c r="H43"/>
      <c r="I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x14ac:dyDescent="0.2">
      <c r="A44" s="40"/>
      <c r="B44" s="9">
        <v>42004</v>
      </c>
      <c r="C44" s="27"/>
      <c r="D44" s="11">
        <v>19337.95</v>
      </c>
      <c r="E44" s="11">
        <v>3662.8</v>
      </c>
      <c r="F44" s="9">
        <v>42004</v>
      </c>
      <c r="G44" s="41"/>
      <c r="H44"/>
      <c r="I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x14ac:dyDescent="0.2">
      <c r="A45" s="40"/>
      <c r="B45" s="2"/>
      <c r="C45" s="13">
        <f>C43-D44</f>
        <v>483448.89999999997</v>
      </c>
      <c r="D45" s="14"/>
      <c r="E45"/>
      <c r="F45" s="2"/>
      <c r="G45" s="41"/>
      <c r="H45"/>
      <c r="I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x14ac:dyDescent="0.2">
      <c r="A46" s="40">
        <v>42005</v>
      </c>
      <c r="B46" s="9">
        <v>42094</v>
      </c>
      <c r="C46" s="10"/>
      <c r="D46" s="11">
        <v>19337.95</v>
      </c>
      <c r="E46" s="11">
        <v>3521.92</v>
      </c>
      <c r="F46" s="9">
        <v>42094</v>
      </c>
      <c r="G46" s="41">
        <f>SUM(D46:D53)+SUM(E46:E53)</f>
        <v>90594.22</v>
      </c>
      <c r="H46"/>
      <c r="I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  <row r="47" spans="1:256" x14ac:dyDescent="0.2">
      <c r="A47" s="40"/>
      <c r="B47" s="2"/>
      <c r="C47" s="13">
        <f>C45-D46</f>
        <v>464110.94999999995</v>
      </c>
      <c r="D47" s="14"/>
      <c r="E47"/>
      <c r="F47" s="2"/>
      <c r="G47" s="41"/>
      <c r="H47"/>
      <c r="I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</row>
    <row r="48" spans="1:256" x14ac:dyDescent="0.2">
      <c r="A48" s="40"/>
      <c r="B48" s="9">
        <v>42185</v>
      </c>
      <c r="C48" s="27"/>
      <c r="D48" s="11">
        <v>19337.95</v>
      </c>
      <c r="E48" s="11">
        <v>3381.04</v>
      </c>
      <c r="F48" s="9">
        <v>42185</v>
      </c>
      <c r="G48" s="41"/>
      <c r="H48"/>
      <c r="I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</row>
    <row r="49" spans="1:256" x14ac:dyDescent="0.2">
      <c r="A49" s="40"/>
      <c r="B49" s="2"/>
      <c r="C49" s="13">
        <f>C47-D48</f>
        <v>444772.99999999994</v>
      </c>
      <c r="D49" s="14"/>
      <c r="E49"/>
      <c r="F49" s="2"/>
      <c r="G49" s="41"/>
      <c r="H49"/>
      <c r="I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</row>
    <row r="50" spans="1:256" x14ac:dyDescent="0.2">
      <c r="A50" s="40"/>
      <c r="B50" s="9">
        <v>42277</v>
      </c>
      <c r="C50" s="27"/>
      <c r="D50" s="11">
        <v>19337.95</v>
      </c>
      <c r="E50" s="11">
        <v>3240.17</v>
      </c>
      <c r="F50" s="9">
        <v>42277</v>
      </c>
      <c r="G50" s="41"/>
      <c r="H50"/>
      <c r="I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</row>
    <row r="51" spans="1:256" x14ac:dyDescent="0.2">
      <c r="A51" s="40"/>
      <c r="B51" s="2"/>
      <c r="C51" s="13">
        <f>C49-D50</f>
        <v>425435.04999999993</v>
      </c>
      <c r="D51" s="14"/>
      <c r="E51"/>
      <c r="F51" s="2"/>
      <c r="G51" s="41"/>
      <c r="H51"/>
      <c r="I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</row>
    <row r="52" spans="1:256" x14ac:dyDescent="0.2">
      <c r="A52" s="40"/>
      <c r="B52" s="9">
        <v>42369</v>
      </c>
      <c r="C52" s="27"/>
      <c r="D52" s="11">
        <v>19337.95</v>
      </c>
      <c r="E52" s="11">
        <v>3099.29</v>
      </c>
      <c r="F52" s="9">
        <v>42369</v>
      </c>
      <c r="G52" s="41"/>
      <c r="H52"/>
      <c r="I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</row>
    <row r="53" spans="1:256" x14ac:dyDescent="0.2">
      <c r="A53" s="40"/>
      <c r="B53" s="2"/>
      <c r="C53" s="13">
        <f>C51-D52</f>
        <v>406097.09999999992</v>
      </c>
      <c r="D53" s="14"/>
      <c r="E53"/>
      <c r="F53" s="2"/>
      <c r="G53" s="41"/>
      <c r="H53"/>
      <c r="I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</row>
    <row r="54" spans="1:256" x14ac:dyDescent="0.2">
      <c r="A54" s="40">
        <v>42370</v>
      </c>
      <c r="B54" s="9">
        <v>42460</v>
      </c>
      <c r="C54" s="10"/>
      <c r="D54" s="11">
        <v>19337.95</v>
      </c>
      <c r="E54" s="11">
        <v>2958.41</v>
      </c>
      <c r="F54" s="9">
        <v>42460</v>
      </c>
      <c r="G54" s="41">
        <f>SUM(D54:D61)+SUM(E54:E61)</f>
        <v>88340.19</v>
      </c>
      <c r="H54"/>
      <c r="I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</row>
    <row r="55" spans="1:256" x14ac:dyDescent="0.2">
      <c r="A55" s="40"/>
      <c r="B55" s="2"/>
      <c r="C55" s="13">
        <f>C53-D54</f>
        <v>386759.14999999991</v>
      </c>
      <c r="D55" s="14"/>
      <c r="E55"/>
      <c r="F55" s="2"/>
      <c r="G55" s="41"/>
      <c r="H55"/>
      <c r="I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</row>
    <row r="56" spans="1:256" x14ac:dyDescent="0.2">
      <c r="A56" s="40"/>
      <c r="B56" s="9">
        <v>42551</v>
      </c>
      <c r="C56" s="27"/>
      <c r="D56" s="11">
        <v>19337.95</v>
      </c>
      <c r="E56" s="11">
        <v>2817.54</v>
      </c>
      <c r="F56" s="9">
        <v>42551</v>
      </c>
      <c r="G56" s="41"/>
      <c r="H56"/>
      <c r="I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</row>
    <row r="57" spans="1:256" x14ac:dyDescent="0.2">
      <c r="A57" s="40"/>
      <c r="B57" s="2"/>
      <c r="C57" s="13">
        <f>C55-D56</f>
        <v>367421.1999999999</v>
      </c>
      <c r="D57" s="14"/>
      <c r="E57"/>
      <c r="F57" s="2"/>
      <c r="G57" s="41"/>
      <c r="H57"/>
      <c r="I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</row>
    <row r="58" spans="1:256" x14ac:dyDescent="0.2">
      <c r="A58" s="40"/>
      <c r="B58" s="9">
        <v>42643</v>
      </c>
      <c r="C58" s="27"/>
      <c r="D58" s="11">
        <v>19337.95</v>
      </c>
      <c r="E58" s="11">
        <v>2676.66</v>
      </c>
      <c r="F58" s="9">
        <v>42643</v>
      </c>
      <c r="G58" s="41"/>
      <c r="H58"/>
      <c r="I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</row>
    <row r="59" spans="1:256" x14ac:dyDescent="0.2">
      <c r="A59" s="40"/>
      <c r="B59" s="2"/>
      <c r="C59" s="13">
        <f>C57-D58</f>
        <v>348083.24999999988</v>
      </c>
      <c r="D59" s="14"/>
      <c r="E59"/>
      <c r="F59" s="2"/>
      <c r="G59" s="41"/>
      <c r="H59"/>
      <c r="I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</row>
    <row r="60" spans="1:256" x14ac:dyDescent="0.2">
      <c r="A60" s="40"/>
      <c r="B60" s="9">
        <v>42735</v>
      </c>
      <c r="C60" s="27"/>
      <c r="D60" s="11">
        <v>19337.95</v>
      </c>
      <c r="E60" s="11">
        <v>2535.7800000000002</v>
      </c>
      <c r="F60" s="9">
        <v>42735</v>
      </c>
      <c r="G60" s="41"/>
      <c r="H60"/>
      <c r="I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</row>
    <row r="61" spans="1:256" x14ac:dyDescent="0.2">
      <c r="A61" s="40"/>
      <c r="B61" s="2"/>
      <c r="C61" s="13">
        <f>C59-D60</f>
        <v>328745.29999999987</v>
      </c>
      <c r="D61" s="14"/>
      <c r="E61"/>
      <c r="F61" s="2"/>
      <c r="G61" s="41"/>
      <c r="H61"/>
      <c r="I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</row>
    <row r="62" spans="1:256" x14ac:dyDescent="0.2">
      <c r="A62" s="40">
        <v>42736</v>
      </c>
      <c r="B62" s="9">
        <v>42825</v>
      </c>
      <c r="C62" s="10"/>
      <c r="D62" s="11">
        <v>19337.95</v>
      </c>
      <c r="E62" s="11">
        <v>2394.9</v>
      </c>
      <c r="F62" s="9">
        <v>42825</v>
      </c>
      <c r="G62" s="41">
        <f>SUM(D62:D69)+SUM(E62:E69)</f>
        <v>86086.150000000009</v>
      </c>
    </row>
    <row r="63" spans="1:256" x14ac:dyDescent="0.2">
      <c r="A63" s="40"/>
      <c r="B63" s="2"/>
      <c r="C63" s="13">
        <f>C61-D62</f>
        <v>309407.34999999986</v>
      </c>
      <c r="D63" s="14"/>
      <c r="E63"/>
      <c r="F63" s="2"/>
      <c r="G63" s="41"/>
    </row>
    <row r="64" spans="1:256" x14ac:dyDescent="0.2">
      <c r="A64" s="40"/>
      <c r="B64" s="9">
        <v>42916</v>
      </c>
      <c r="C64" s="27"/>
      <c r="D64" s="11">
        <v>19337.95</v>
      </c>
      <c r="E64" s="11">
        <v>2254.0300000000002</v>
      </c>
      <c r="F64" s="9">
        <v>42916</v>
      </c>
      <c r="G64" s="41"/>
    </row>
    <row r="65" spans="1:7" x14ac:dyDescent="0.2">
      <c r="A65" s="40"/>
      <c r="B65" s="2"/>
      <c r="C65" s="13">
        <f>C63-D64</f>
        <v>290069.39999999985</v>
      </c>
      <c r="D65" s="14"/>
      <c r="E65"/>
      <c r="F65" s="2"/>
      <c r="G65" s="41"/>
    </row>
    <row r="66" spans="1:7" x14ac:dyDescent="0.2">
      <c r="A66" s="40"/>
      <c r="B66" s="9">
        <v>43008</v>
      </c>
      <c r="C66" s="27"/>
      <c r="D66" s="11">
        <v>19337.95</v>
      </c>
      <c r="E66" s="11">
        <v>2113.15</v>
      </c>
      <c r="F66" s="9">
        <v>43008</v>
      </c>
      <c r="G66" s="41"/>
    </row>
    <row r="67" spans="1:7" x14ac:dyDescent="0.2">
      <c r="A67" s="40"/>
      <c r="B67" s="2"/>
      <c r="C67" s="13">
        <f>C65-D66</f>
        <v>270731.44999999984</v>
      </c>
      <c r="D67" s="14"/>
      <c r="E67"/>
      <c r="F67" s="2"/>
      <c r="G67" s="41"/>
    </row>
    <row r="68" spans="1:7" x14ac:dyDescent="0.2">
      <c r="A68" s="40"/>
      <c r="B68" s="9">
        <v>43100</v>
      </c>
      <c r="C68" s="27"/>
      <c r="D68" s="11">
        <v>19337.95</v>
      </c>
      <c r="E68" s="11">
        <v>1972.27</v>
      </c>
      <c r="F68" s="9">
        <v>43100</v>
      </c>
      <c r="G68" s="41"/>
    </row>
    <row r="69" spans="1:7" x14ac:dyDescent="0.2">
      <c r="A69" s="40"/>
      <c r="B69" s="2"/>
      <c r="C69" s="13">
        <f>C67-D68</f>
        <v>251393.49999999983</v>
      </c>
      <c r="D69" s="14"/>
      <c r="E69"/>
      <c r="F69" s="2"/>
      <c r="G69" s="41"/>
    </row>
    <row r="70" spans="1:7" x14ac:dyDescent="0.2">
      <c r="A70" s="40">
        <v>43101</v>
      </c>
      <c r="B70" s="9">
        <v>43190</v>
      </c>
      <c r="C70" s="10"/>
      <c r="D70" s="11">
        <v>19337.95</v>
      </c>
      <c r="E70" s="11">
        <v>1831.4</v>
      </c>
      <c r="F70" s="9">
        <v>43190</v>
      </c>
      <c r="G70" s="41">
        <f>SUM(D70:D77)+SUM(E70:E77)</f>
        <v>83832.13</v>
      </c>
    </row>
    <row r="71" spans="1:7" x14ac:dyDescent="0.2">
      <c r="A71" s="40"/>
      <c r="B71" s="2"/>
      <c r="C71" s="13">
        <f>C69-D70</f>
        <v>232055.54999999981</v>
      </c>
      <c r="D71" s="14"/>
      <c r="E71"/>
      <c r="F71" s="2"/>
      <c r="G71" s="41"/>
    </row>
    <row r="72" spans="1:7" x14ac:dyDescent="0.2">
      <c r="A72" s="40"/>
      <c r="B72" s="9">
        <v>43281</v>
      </c>
      <c r="C72" s="27"/>
      <c r="D72" s="11">
        <v>19337.95</v>
      </c>
      <c r="E72" s="11">
        <v>1690.52</v>
      </c>
      <c r="F72" s="9">
        <v>43281</v>
      </c>
      <c r="G72" s="41"/>
    </row>
    <row r="73" spans="1:7" x14ac:dyDescent="0.2">
      <c r="A73" s="40"/>
      <c r="B73" s="2"/>
      <c r="C73" s="13">
        <f>C71-D72</f>
        <v>212717.5999999998</v>
      </c>
      <c r="D73" s="14"/>
      <c r="E73"/>
      <c r="F73" s="2"/>
      <c r="G73" s="41"/>
    </row>
    <row r="74" spans="1:7" x14ac:dyDescent="0.2">
      <c r="A74" s="40"/>
      <c r="B74" s="9">
        <v>43373</v>
      </c>
      <c r="C74" s="27"/>
      <c r="D74" s="11">
        <v>19337.95</v>
      </c>
      <c r="E74" s="11">
        <v>1549.64</v>
      </c>
      <c r="F74" s="9">
        <v>43373</v>
      </c>
      <c r="G74" s="41"/>
    </row>
    <row r="75" spans="1:7" x14ac:dyDescent="0.2">
      <c r="A75" s="40"/>
      <c r="B75" s="2"/>
      <c r="C75" s="13">
        <f>C73-D74</f>
        <v>193379.64999999979</v>
      </c>
      <c r="D75" s="14"/>
      <c r="E75"/>
      <c r="F75" s="2"/>
      <c r="G75" s="41"/>
    </row>
    <row r="76" spans="1:7" x14ac:dyDescent="0.2">
      <c r="A76" s="40"/>
      <c r="B76" s="9">
        <v>43465</v>
      </c>
      <c r="C76" s="27"/>
      <c r="D76" s="11">
        <v>19337.95</v>
      </c>
      <c r="E76" s="11">
        <v>1408.77</v>
      </c>
      <c r="F76" s="9">
        <v>43465</v>
      </c>
      <c r="G76" s="41"/>
    </row>
    <row r="77" spans="1:7" x14ac:dyDescent="0.2">
      <c r="A77" s="40"/>
      <c r="B77" s="2"/>
      <c r="C77" s="13">
        <f>C75-D76</f>
        <v>174041.69999999978</v>
      </c>
      <c r="D77" s="14"/>
      <c r="E77"/>
      <c r="F77" s="2"/>
      <c r="G77" s="41"/>
    </row>
    <row r="78" spans="1:7" x14ac:dyDescent="0.2">
      <c r="A78" s="40">
        <v>43466</v>
      </c>
      <c r="B78" s="9">
        <v>43555</v>
      </c>
      <c r="C78" s="10"/>
      <c r="D78" s="11">
        <v>19337.95</v>
      </c>
      <c r="E78" s="11">
        <v>1267.8900000000001</v>
      </c>
      <c r="F78" s="9">
        <v>43555</v>
      </c>
      <c r="G78" s="41">
        <f>SUM(D78:D85)+SUM(E78:E85)</f>
        <v>81578.09</v>
      </c>
    </row>
    <row r="79" spans="1:7" x14ac:dyDescent="0.2">
      <c r="A79" s="40"/>
      <c r="B79" s="2"/>
      <c r="C79" s="13">
        <f>C77-D78</f>
        <v>154703.74999999977</v>
      </c>
      <c r="D79" s="14"/>
      <c r="E79"/>
      <c r="F79" s="2"/>
      <c r="G79" s="41"/>
    </row>
    <row r="80" spans="1:7" x14ac:dyDescent="0.2">
      <c r="A80" s="40"/>
      <c r="B80" s="9">
        <v>43646</v>
      </c>
      <c r="C80" s="27"/>
      <c r="D80" s="11">
        <v>19337.95</v>
      </c>
      <c r="E80" s="11">
        <v>1127.01</v>
      </c>
      <c r="F80" s="9">
        <v>43646</v>
      </c>
      <c r="G80" s="41"/>
    </row>
    <row r="81" spans="1:7" x14ac:dyDescent="0.2">
      <c r="A81" s="40"/>
      <c r="B81" s="2"/>
      <c r="C81" s="13">
        <f>C79-D80</f>
        <v>135365.79999999976</v>
      </c>
      <c r="D81" s="14"/>
      <c r="E81"/>
      <c r="F81" s="2"/>
      <c r="G81" s="41"/>
    </row>
    <row r="82" spans="1:7" x14ac:dyDescent="0.2">
      <c r="A82" s="40"/>
      <c r="B82" s="9">
        <v>43738</v>
      </c>
      <c r="C82" s="27"/>
      <c r="D82" s="11">
        <v>19337.95</v>
      </c>
      <c r="E82" s="11">
        <v>986.13</v>
      </c>
      <c r="F82" s="9">
        <v>43738</v>
      </c>
      <c r="G82" s="41"/>
    </row>
    <row r="83" spans="1:7" x14ac:dyDescent="0.2">
      <c r="A83" s="40"/>
      <c r="B83" s="2"/>
      <c r="C83" s="13">
        <f>C81-D82</f>
        <v>116027.84999999976</v>
      </c>
      <c r="D83" s="14"/>
      <c r="E83"/>
      <c r="F83" s="2"/>
      <c r="G83" s="41"/>
    </row>
    <row r="84" spans="1:7" x14ac:dyDescent="0.2">
      <c r="A84" s="40"/>
      <c r="B84" s="9">
        <v>43830</v>
      </c>
      <c r="C84" s="27"/>
      <c r="D84" s="11">
        <v>19337.95</v>
      </c>
      <c r="E84" s="11">
        <v>845.26</v>
      </c>
      <c r="F84" s="9">
        <v>43830</v>
      </c>
      <c r="G84" s="41"/>
    </row>
    <row r="85" spans="1:7" x14ac:dyDescent="0.2">
      <c r="A85" s="40"/>
      <c r="B85" s="2"/>
      <c r="C85" s="13">
        <f>C83-D84</f>
        <v>96689.899999999761</v>
      </c>
      <c r="D85" s="14"/>
      <c r="E85"/>
      <c r="F85" s="2"/>
      <c r="G85" s="41"/>
    </row>
    <row r="86" spans="1:7" x14ac:dyDescent="0.2">
      <c r="A86" s="40">
        <v>43831</v>
      </c>
      <c r="B86" s="9">
        <v>43921</v>
      </c>
      <c r="C86" s="10"/>
      <c r="D86" s="11">
        <v>19337.95</v>
      </c>
      <c r="E86" s="11">
        <v>704.38</v>
      </c>
      <c r="F86" s="9">
        <v>43921</v>
      </c>
      <c r="G86" s="41">
        <f>SUM(D86:D93)+SUM(E86:E93)</f>
        <v>79324.06</v>
      </c>
    </row>
    <row r="87" spans="1:7" x14ac:dyDescent="0.2">
      <c r="A87" s="40"/>
      <c r="B87" s="2"/>
      <c r="C87" s="13">
        <f>C85-D86</f>
        <v>77351.949999999764</v>
      </c>
      <c r="D87" s="14"/>
      <c r="E87"/>
      <c r="F87" s="2"/>
      <c r="G87" s="41"/>
    </row>
    <row r="88" spans="1:7" x14ac:dyDescent="0.2">
      <c r="A88" s="40"/>
      <c r="B88" s="9">
        <v>44012</v>
      </c>
      <c r="C88" s="27"/>
      <c r="D88" s="11">
        <v>19337.95</v>
      </c>
      <c r="E88" s="11">
        <v>563.5</v>
      </c>
      <c r="F88" s="9">
        <v>44012</v>
      </c>
      <c r="G88" s="41"/>
    </row>
    <row r="89" spans="1:7" x14ac:dyDescent="0.2">
      <c r="A89" s="40"/>
      <c r="B89" s="2"/>
      <c r="C89" s="13">
        <f>C87-D88</f>
        <v>58013.999999999767</v>
      </c>
      <c r="D89" s="14"/>
      <c r="E89"/>
      <c r="F89" s="2"/>
      <c r="G89" s="41"/>
    </row>
    <row r="90" spans="1:7" x14ac:dyDescent="0.2">
      <c r="A90" s="40"/>
      <c r="B90" s="9">
        <v>44104</v>
      </c>
      <c r="C90" s="27"/>
      <c r="D90" s="11">
        <v>19337.95</v>
      </c>
      <c r="E90" s="11">
        <v>422.63</v>
      </c>
      <c r="F90" s="9">
        <v>44104</v>
      </c>
      <c r="G90" s="41"/>
    </row>
    <row r="91" spans="1:7" x14ac:dyDescent="0.2">
      <c r="A91" s="40"/>
      <c r="B91" s="2"/>
      <c r="C91" s="13">
        <f>C89-D90</f>
        <v>38676.04999999977</v>
      </c>
      <c r="D91" s="14"/>
      <c r="E91"/>
      <c r="F91" s="2"/>
      <c r="G91" s="41"/>
    </row>
    <row r="92" spans="1:7" x14ac:dyDescent="0.2">
      <c r="A92" s="40"/>
      <c r="B92" s="9">
        <v>44196</v>
      </c>
      <c r="C92" s="27"/>
      <c r="D92" s="11">
        <v>19337.95</v>
      </c>
      <c r="E92" s="11">
        <v>281.75</v>
      </c>
      <c r="F92" s="9">
        <v>44196</v>
      </c>
      <c r="G92" s="41"/>
    </row>
    <row r="93" spans="1:7" x14ac:dyDescent="0.2">
      <c r="A93" s="40"/>
      <c r="B93" s="2"/>
      <c r="C93" s="13">
        <f>C91-D92</f>
        <v>19338.099999999769</v>
      </c>
      <c r="D93" s="14"/>
      <c r="E93"/>
      <c r="F93" s="2"/>
      <c r="G93" s="41"/>
    </row>
    <row r="94" spans="1:7" x14ac:dyDescent="0.2">
      <c r="A94" s="40">
        <v>44197</v>
      </c>
      <c r="B94" s="9">
        <v>44286</v>
      </c>
      <c r="C94" s="10"/>
      <c r="D94" s="11">
        <v>19338.099999999999</v>
      </c>
      <c r="E94" s="11">
        <v>140.87</v>
      </c>
      <c r="F94" s="9">
        <v>44286</v>
      </c>
      <c r="G94" s="41">
        <f>SUM(D94:D95)+SUM(E94:E95)</f>
        <v>19478.969999999998</v>
      </c>
    </row>
    <row r="95" spans="1:7" x14ac:dyDescent="0.2">
      <c r="A95" s="40"/>
      <c r="B95" s="2"/>
      <c r="C95" s="13">
        <f>C93-D94</f>
        <v>-2.2919266484677792E-10</v>
      </c>
      <c r="D95" s="14"/>
      <c r="E95"/>
      <c r="F95" s="2"/>
      <c r="G95" s="41"/>
    </row>
  </sheetData>
  <sheetProtection selectLockedCells="1" selectUnlockedCells="1"/>
  <mergeCells count="33">
    <mergeCell ref="H1:U2"/>
    <mergeCell ref="H5:U5"/>
    <mergeCell ref="A1:E1"/>
    <mergeCell ref="F1:G1"/>
    <mergeCell ref="A2:D3"/>
    <mergeCell ref="E2:G3"/>
    <mergeCell ref="A4:B4"/>
    <mergeCell ref="D4:E4"/>
    <mergeCell ref="F4:G4"/>
    <mergeCell ref="A6:A13"/>
    <mergeCell ref="G6:G13"/>
    <mergeCell ref="A14:A21"/>
    <mergeCell ref="G14:G21"/>
    <mergeCell ref="A22:A29"/>
    <mergeCell ref="G22:G29"/>
    <mergeCell ref="A30:A37"/>
    <mergeCell ref="G30:G37"/>
    <mergeCell ref="A38:A45"/>
    <mergeCell ref="G38:G45"/>
    <mergeCell ref="A46:A53"/>
    <mergeCell ref="G46:G53"/>
    <mergeCell ref="A54:A61"/>
    <mergeCell ref="G54:G61"/>
    <mergeCell ref="A62:A69"/>
    <mergeCell ref="G62:G69"/>
    <mergeCell ref="A70:A77"/>
    <mergeCell ref="G70:G77"/>
    <mergeCell ref="A78:A85"/>
    <mergeCell ref="G78:G85"/>
    <mergeCell ref="A86:A93"/>
    <mergeCell ref="G86:G93"/>
    <mergeCell ref="A94:A95"/>
    <mergeCell ref="G94:G95"/>
  </mergeCells>
  <conditionalFormatting sqref="H5:U5">
    <cfRule type="cellIs" dxfId="1" priority="1" stopIfTrue="1" operator="notEqual">
      <formula>1</formula>
    </cfRule>
    <cfRule type="cellIs" dxfId="0" priority="2" operator="equal">
      <formula>1</formula>
    </cfRule>
  </conditionalFormatting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11</vt:lpstr>
      <vt:lpstr>40</vt:lpstr>
      <vt:lpstr>64</vt:lpstr>
      <vt:lpstr>65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LUPICA</dc:creator>
  <cp:lastModifiedBy>Jonathan LUPICA</cp:lastModifiedBy>
  <cp:lastPrinted>2015-06-23T14:19:34Z</cp:lastPrinted>
  <dcterms:created xsi:type="dcterms:W3CDTF">2015-06-30T08:08:26Z</dcterms:created>
  <dcterms:modified xsi:type="dcterms:W3CDTF">2015-07-01T06:56:37Z</dcterms:modified>
</cp:coreProperties>
</file>