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SingleCells1.xml" ContentType="application/vnd.openxmlformats-officedocument.spreadsheetml.tableSingleCell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always" codeName="ThisWorkbook" defaultThemeVersion="124226"/>
  <bookViews>
    <workbookView xWindow="75" yWindow="5760" windowWidth="18960" windowHeight="6705"/>
  </bookViews>
  <sheets>
    <sheet name="Recap" sheetId="1" r:id="rId1"/>
    <sheet name="Parc" sheetId="8" r:id="rId2"/>
    <sheet name="Etat Parc" sheetId="6" r:id="rId3"/>
    <sheet name="Ctrl Parc" sheetId="2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xlnm._FilterDatabase" localSheetId="2" hidden="1">'Etat Parc'!$A$3:$J$3</definedName>
    <definedName name="_xlnm._FilterDatabase" localSheetId="1" hidden="1">Parc!$A$1:$CD$312</definedName>
    <definedName name="aze" localSheetId="1">Parc!$A$2:$Y$298</definedName>
    <definedName name="aze">[1]Parc!$A$2:$Y$746</definedName>
    <definedName name="conforme">[2]liste!$B$1:$B$3</definedName>
    <definedName name="control">[2]liste!$A$1:$A$10</definedName>
    <definedName name="Controle" localSheetId="2">'[3]Ctrl Parc'!$1:$1048576</definedName>
    <definedName name="Controle">'Ctrl Parc'!$1:$1048576</definedName>
    <definedName name="Diap_format" localSheetId="1">[2]recap!#REF!</definedName>
    <definedName name="Diap_format">[2]recap!#REF!</definedName>
    <definedName name="Famille">[4]BDD!$A$18:$A$41</definedName>
    <definedName name="Four" localSheetId="2">#REF!</definedName>
    <definedName name="Four" localSheetId="1">#REF!</definedName>
    <definedName name="Four">#REF!</definedName>
    <definedName name="InterlocuteurIQ">[4]BDD!$F$1:$F$3</definedName>
    <definedName name="IQ">[5]BDD!#REF!</definedName>
    <definedName name="Matrice" localSheetId="2">[3]Recap!$1:$1048576</definedName>
    <definedName name="Matrice" localSheetId="1">Parc!$1:$1048576</definedName>
    <definedName name="Matrice">#REF!</definedName>
    <definedName name="matrice1">[2]recap!$1:$1048576</definedName>
    <definedName name="MH">#REF!</definedName>
    <definedName name="mois">[4]BDD!$E$19:$E$30</definedName>
    <definedName name="NumChassis" localSheetId="2">[3]Parc!$D$9</definedName>
    <definedName name="NumChassis" localSheetId="1">#REF!</definedName>
    <definedName name="NumChassis">Recap!$D$7</definedName>
    <definedName name="Site">[4]BDD!$B$1:$B$9</definedName>
    <definedName name="Sitecontrôle">[4]BDD!$B$1:$B$8</definedName>
    <definedName name="Z_81CC2B46_9B92_4C1C_B23D_2EA68148BDA8_.wvu.Cols" localSheetId="3" hidden="1">'Ctrl Parc'!$J:$T</definedName>
    <definedName name="Z_FC1DBEEB_2556_4A81_9AB3_13F66D62CCCA_.wvu.Cols" localSheetId="3" hidden="1">'Ctrl Parc'!$J:$T</definedName>
  </definedNames>
  <calcPr calcId="125725"/>
</workbook>
</file>

<file path=xl/calcChain.xml><?xml version="1.0" encoding="utf-8"?>
<calcChain xmlns="http://schemas.openxmlformats.org/spreadsheetml/2006/main">
  <c r="Z9" i="1"/>
  <c r="C11"/>
  <c r="H9"/>
  <c r="L11" l="1"/>
  <c r="S9"/>
  <c r="N9"/>
  <c r="T16" l="1"/>
  <c r="K16"/>
  <c r="G4" i="6" l="1"/>
  <c r="B7" l="1"/>
  <c r="A7"/>
  <c r="H1" l="1"/>
  <c r="E7"/>
  <c r="F4"/>
  <c r="B15" i="1" l="1"/>
  <c r="B34" l="1"/>
  <c r="B33"/>
  <c r="B32"/>
  <c r="B31"/>
  <c r="B30"/>
  <c r="B16"/>
  <c r="B17"/>
  <c r="B18"/>
  <c r="B19"/>
  <c r="B20"/>
  <c r="B21"/>
  <c r="B22"/>
  <c r="B23"/>
  <c r="B24"/>
  <c r="B25"/>
  <c r="B26"/>
  <c r="B27"/>
  <c r="B28"/>
  <c r="B29"/>
  <c r="T25"/>
  <c r="R7"/>
  <c r="V7" l="1"/>
  <c r="G10" i="6" l="1"/>
  <c r="F10"/>
  <c r="B22"/>
  <c r="C22"/>
  <c r="D22"/>
  <c r="A22"/>
  <c r="B18"/>
  <c r="C18"/>
  <c r="D18"/>
  <c r="E18"/>
  <c r="F18"/>
  <c r="G18"/>
  <c r="H18"/>
  <c r="A18"/>
  <c r="B14"/>
  <c r="C14"/>
  <c r="D14"/>
  <c r="E14"/>
  <c r="F14"/>
  <c r="G14"/>
  <c r="H14"/>
  <c r="A14"/>
  <c r="D21"/>
  <c r="C21"/>
  <c r="B21"/>
  <c r="A21"/>
  <c r="I7" i="1"/>
  <c r="K35" l="1"/>
  <c r="K27"/>
  <c r="K22"/>
  <c r="G9" i="6" l="1"/>
  <c r="F9"/>
  <c r="D9"/>
  <c r="C9"/>
  <c r="B9"/>
  <c r="A9"/>
  <c r="A13"/>
  <c r="B17" l="1"/>
  <c r="C17"/>
  <c r="D17"/>
  <c r="E17"/>
  <c r="F17"/>
  <c r="G17"/>
  <c r="H17"/>
  <c r="A17"/>
  <c r="B13"/>
  <c r="C13"/>
  <c r="D13"/>
  <c r="E13"/>
  <c r="F13"/>
  <c r="G13"/>
  <c r="H13"/>
  <c r="D10"/>
  <c r="B10"/>
  <c r="C10"/>
  <c r="A10"/>
  <c r="U2" i="2" l="1"/>
  <c r="U7" l="1"/>
  <c r="U6"/>
  <c r="U5"/>
  <c r="U4"/>
  <c r="U3"/>
</calcChain>
</file>

<file path=xl/connections.xml><?xml version="1.0" encoding="utf-8"?>
<connections xmlns="http://schemas.openxmlformats.org/spreadsheetml/2006/main">
  <connection id="1" name="mh" type="4" refreshedVersion="0" background="1">
    <webPr xml="1" sourceData="1" url="D:\Desktop\Nouveau dossier Parc Lesquin\mh.xml" htmlTables="1" htmlFormat="all"/>
  </connection>
  <connection id="2" name="mh1" type="4" refreshedVersion="0" background="1">
    <webPr xml="1" sourceData="1" url="D:\Desktop\Nouveau dossier Parc Lesquin\mh.xml" htmlTables="1" htmlFormat="all"/>
  </connection>
</connections>
</file>

<file path=xl/sharedStrings.xml><?xml version="1.0" encoding="utf-8"?>
<sst xmlns="http://schemas.openxmlformats.org/spreadsheetml/2006/main" count="150" uniqueCount="129">
  <si>
    <t>Cde:</t>
  </si>
  <si>
    <t>Position:</t>
  </si>
  <si>
    <t>Section:</t>
  </si>
  <si>
    <t>Entrèe Parc:</t>
  </si>
  <si>
    <t>Tps:</t>
  </si>
  <si>
    <t xml:space="preserve">Bip: </t>
  </si>
  <si>
    <t>Réf.:</t>
  </si>
  <si>
    <t>Designation:</t>
  </si>
  <si>
    <t>Reprises Parc</t>
  </si>
  <si>
    <t>Fait</t>
  </si>
  <si>
    <t>Ctrl</t>
  </si>
  <si>
    <t>Contrôles Option</t>
  </si>
  <si>
    <t>Contrôle Parc</t>
  </si>
  <si>
    <t>-Test des appareils</t>
  </si>
  <si>
    <t xml:space="preserve">-Test d’étanchéité du réseau gaz, </t>
  </si>
  <si>
    <t xml:space="preserve">-Contrôle du serrage des câbles dans le tableau électrique, </t>
  </si>
  <si>
    <t xml:space="preserve">-Test de continuité de la terre (hors tension), </t>
  </si>
  <si>
    <t xml:space="preserve">-Test d’isolement (hors tension), </t>
  </si>
  <si>
    <t xml:space="preserve">-Contrôle fonctionnel des portes de comm’ et PE, portes de meuble, tiroirs, </t>
  </si>
  <si>
    <t>-Contrôle esthétique et de conformité / BC.</t>
  </si>
  <si>
    <t xml:space="preserve">-Nettoyage obligatoire du MH. </t>
  </si>
  <si>
    <t>Touchant ni à l’eau, ni à l’électricité, ni au gaz</t>
  </si>
  <si>
    <t>Touchant à l’eau</t>
  </si>
  <si>
    <t>Touchant à l’électricité</t>
  </si>
  <si>
    <t>Touchant au gaz</t>
  </si>
  <si>
    <t xml:space="preserve">de plus de 9 mois </t>
  </si>
  <si>
    <t>plombé bleu de plus de 2 mois</t>
  </si>
  <si>
    <t>Châssis:</t>
  </si>
  <si>
    <t>Position</t>
  </si>
  <si>
    <t>Bip</t>
  </si>
  <si>
    <t>Embout de goutieres</t>
  </si>
  <si>
    <t>cables de voilage</t>
  </si>
  <si>
    <t>Reprise porte  600 mm  Vis Embases</t>
  </si>
  <si>
    <t xml:space="preserve">Renfort métallique </t>
  </si>
  <si>
    <t>Vis 4,5x70 meuble haut cuisine</t>
  </si>
  <si>
    <t>Jetée de lit nombre et couleur</t>
  </si>
  <si>
    <t>Trop plein mal positionnée</t>
  </si>
  <si>
    <t xml:space="preserve">Joint de douche </t>
  </si>
  <si>
    <t>Débordement de toiture</t>
  </si>
  <si>
    <t>Colliers Evacuation a vérifier</t>
  </si>
  <si>
    <t xml:space="preserve"> Vis tiroir</t>
  </si>
  <si>
    <t xml:space="preserve"> Platine de la gâche</t>
  </si>
  <si>
    <t>Reservoir WC</t>
  </si>
  <si>
    <t>Sommier</t>
  </si>
  <si>
    <t>refectoire</t>
  </si>
  <si>
    <t>usine</t>
  </si>
  <si>
    <t xml:space="preserve">MH en Prison avec Cde </t>
  </si>
  <si>
    <t>MH en    PFN avec Cde</t>
  </si>
  <si>
    <t xml:space="preserve">MH en Prison sans Cde </t>
  </si>
  <si>
    <t>MH en    PFN sans Cde</t>
  </si>
  <si>
    <t>Châssis</t>
  </si>
  <si>
    <t>Touchant ni l’eau, ni l’élect, ni gaz</t>
  </si>
  <si>
    <t>plombé bleu plus de 2 mois</t>
  </si>
  <si>
    <t>Prison</t>
  </si>
  <si>
    <t>PFN</t>
  </si>
  <si>
    <t>Avec Cde</t>
  </si>
  <si>
    <t>Sans Cde</t>
  </si>
  <si>
    <t>ETAT DU PARC LESQUIN</t>
  </si>
  <si>
    <t>Lino</t>
  </si>
  <si>
    <t>Désignation</t>
  </si>
  <si>
    <t xml:space="preserve"> </t>
  </si>
  <si>
    <t>Mobil Home de plus de 9 mois de fabrication</t>
  </si>
  <si>
    <t>Mobil Home de plus de 2 mois plombé Bleu</t>
  </si>
  <si>
    <t>manq matelas  gigogne</t>
  </si>
  <si>
    <t>manq canapé</t>
  </si>
  <si>
    <t>manq jalousie</t>
  </si>
  <si>
    <t>lino</t>
  </si>
  <si>
    <t>Prévoir Opt Conv SDB</t>
  </si>
  <si>
    <t>Observations:</t>
  </si>
  <si>
    <t>Equerres Meuble SDB</t>
  </si>
  <si>
    <t>1/dalle</t>
  </si>
  <si>
    <t>01/exp05/01</t>
  </si>
  <si>
    <t>01/exp17/01</t>
  </si>
  <si>
    <t>01/exp12/03</t>
  </si>
  <si>
    <t>01/exp14/01</t>
  </si>
  <si>
    <t>01/exp14/02</t>
  </si>
  <si>
    <t>01/exp12/01</t>
  </si>
  <si>
    <t>01/exp12/04</t>
  </si>
  <si>
    <t>01/exp12/02</t>
  </si>
  <si>
    <t>01/exp19/01</t>
  </si>
  <si>
    <t>01/exp20/03</t>
  </si>
  <si>
    <t>01/exp20/01</t>
  </si>
  <si>
    <t>01/exp20/02</t>
  </si>
  <si>
    <t>01/exp18/01</t>
  </si>
  <si>
    <t>01/exp19/03</t>
  </si>
  <si>
    <t>01/exp19/02</t>
  </si>
  <si>
    <t>01/exp04/01</t>
  </si>
  <si>
    <t>02/gri02/01</t>
  </si>
  <si>
    <t>02/gri03/01</t>
  </si>
  <si>
    <t>02/gri01/01</t>
  </si>
  <si>
    <t>01/exp08-01</t>
  </si>
  <si>
    <t>01/exp02/01</t>
  </si>
  <si>
    <t>01/exp03/01</t>
  </si>
  <si>
    <t>01/exp06/01</t>
  </si>
  <si>
    <t>Date Fab:</t>
  </si>
  <si>
    <t>Total IRM</t>
  </si>
  <si>
    <t>EXPEDIE</t>
  </si>
  <si>
    <t/>
  </si>
  <si>
    <t>Reprise n°1</t>
  </si>
  <si>
    <t>Reprise n°2</t>
  </si>
  <si>
    <t>Reprise n°3</t>
  </si>
  <si>
    <t>Reprise n°4</t>
  </si>
  <si>
    <t>Reprise n°5</t>
  </si>
  <si>
    <t>Reprise n°6</t>
  </si>
  <si>
    <t>Reprise n°7</t>
  </si>
  <si>
    <t>Reprise n°8</t>
  </si>
  <si>
    <t>Reprise n°9</t>
  </si>
  <si>
    <t>Reprise n°10</t>
  </si>
  <si>
    <t>Reprise n°11</t>
  </si>
  <si>
    <t>Reprise n°12</t>
  </si>
  <si>
    <t>Reprise n°13</t>
  </si>
  <si>
    <t>Reprise n°14</t>
  </si>
  <si>
    <t>Reprise n°15</t>
  </si>
  <si>
    <t>Reprise n°16</t>
  </si>
  <si>
    <t>Reprise n°17</t>
  </si>
  <si>
    <t>Reprise n°18</t>
  </si>
  <si>
    <t>Reprise n°19</t>
  </si>
  <si>
    <t>Reprise n°20</t>
  </si>
  <si>
    <t>01-30-01</t>
  </si>
  <si>
    <t>01-21-01</t>
  </si>
  <si>
    <t>01-25-01</t>
  </si>
  <si>
    <t>03-15-01</t>
  </si>
  <si>
    <t>01-23-02</t>
  </si>
  <si>
    <t>01-23-01</t>
  </si>
  <si>
    <t>03-18-01</t>
  </si>
  <si>
    <t>03-19-01</t>
  </si>
  <si>
    <t>01-29-01</t>
  </si>
  <si>
    <t>03-17-01</t>
  </si>
  <si>
    <t>118261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</si>
</sst>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dd/mm/yy;@"/>
    <numFmt numFmtId="166" formatCode="dd\-mm\-yy"/>
  </numFmts>
  <fonts count="2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FF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4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8" fillId="0" borderId="0"/>
    <xf numFmtId="0" fontId="13" fillId="0" borderId="0"/>
    <xf numFmtId="0" fontId="8" fillId="0" borderId="0"/>
    <xf numFmtId="0" fontId="13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13" fillId="0" borderId="0" applyFont="0" applyFill="0" applyBorder="0" applyAlignment="0" applyProtection="0"/>
    <xf numFmtId="164" fontId="8" fillId="0" borderId="0" applyFont="0" applyFill="0" applyBorder="0" applyAlignment="0" applyProtection="0"/>
  </cellStyleXfs>
  <cellXfs count="192">
    <xf numFmtId="0" fontId="0" fillId="0" borderId="0" xfId="0"/>
    <xf numFmtId="0" fontId="3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/>
    <xf numFmtId="0" fontId="0" fillId="0" borderId="7" xfId="0" applyNumberFormat="1" applyBorder="1" applyAlignment="1"/>
    <xf numFmtId="0" fontId="0" fillId="0" borderId="7" xfId="0" applyNumberFormat="1" applyBorder="1" applyAlignment="1">
      <alignment horizontal="left" vertical="top" textRotation="180" wrapText="1"/>
    </xf>
    <xf numFmtId="49" fontId="0" fillId="0" borderId="0" xfId="0" applyNumberFormat="1"/>
    <xf numFmtId="0" fontId="10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7" xfId="0" applyNumberFormat="1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 wrapText="1"/>
    </xf>
    <xf numFmtId="0" fontId="9" fillId="0" borderId="7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left"/>
    </xf>
    <xf numFmtId="0" fontId="0" fillId="0" borderId="7" xfId="0" applyNumberFormat="1" applyBorder="1" applyAlignment="1">
      <alignment vertical="center" wrapText="1"/>
    </xf>
    <xf numFmtId="0" fontId="11" fillId="2" borderId="7" xfId="0" applyNumberFormat="1" applyFont="1" applyFill="1" applyBorder="1" applyAlignment="1" applyProtection="1">
      <alignment horizontal="center" vertical="center"/>
      <protection locked="0"/>
    </xf>
    <xf numFmtId="0" fontId="12" fillId="2" borderId="7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left" vertical="center"/>
    </xf>
    <xf numFmtId="0" fontId="1" fillId="0" borderId="6" xfId="0" applyNumberFormat="1" applyFont="1" applyFill="1" applyBorder="1"/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2" fillId="0" borderId="0" xfId="0" applyNumberFormat="1" applyFont="1" applyAlignment="1">
      <alignment vertical="center" wrapText="1"/>
    </xf>
    <xf numFmtId="0" fontId="1" fillId="0" borderId="0" xfId="0" applyNumberFormat="1" applyFont="1" applyBorder="1" applyAlignment="1"/>
    <xf numFmtId="0" fontId="1" fillId="0" borderId="0" xfId="0" applyNumberFormat="1" applyFont="1" applyFill="1" applyBorder="1" applyAlignment="1"/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7" fillId="0" borderId="4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0" borderId="5" xfId="0" applyNumberFormat="1" applyFont="1" applyFill="1" applyBorder="1" applyAlignment="1" applyProtection="1">
      <alignment horizontal="center" vertical="center"/>
      <protection locked="0"/>
    </xf>
    <xf numFmtId="0" fontId="17" fillId="0" borderId="0" xfId="12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>
      <alignment horizontal="left" vertical="top" wrapText="1"/>
    </xf>
    <xf numFmtId="0" fontId="14" fillId="2" borderId="8" xfId="0" applyNumberFormat="1" applyFont="1" applyFill="1" applyBorder="1" applyAlignment="1">
      <alignment horizontal="center" vertical="center" wrapText="1"/>
    </xf>
    <xf numFmtId="0" fontId="14" fillId="2" borderId="9" xfId="0" applyNumberFormat="1" applyFont="1" applyFill="1" applyBorder="1" applyAlignment="1">
      <alignment horizontal="center" vertical="center" wrapText="1"/>
    </xf>
    <xf numFmtId="0" fontId="14" fillId="2" borderId="10" xfId="0" applyNumberFormat="1" applyFont="1" applyFill="1" applyBorder="1" applyAlignment="1">
      <alignment horizontal="center" vertical="center" wrapText="1"/>
    </xf>
    <xf numFmtId="0" fontId="19" fillId="0" borderId="0" xfId="2" applyFont="1" applyBorder="1" applyAlignment="1"/>
    <xf numFmtId="0" fontId="20" fillId="0" borderId="0" xfId="2" applyFont="1" applyFill="1" applyBorder="1"/>
    <xf numFmtId="0" fontId="20" fillId="0" borderId="0" xfId="2" applyFont="1" applyBorder="1"/>
    <xf numFmtId="0" fontId="19" fillId="0" borderId="0" xfId="2" applyFont="1" applyBorder="1" applyAlignment="1">
      <alignment horizontal="center"/>
    </xf>
    <xf numFmtId="0" fontId="20" fillId="0" borderId="0" xfId="2" applyFont="1" applyFill="1" applyBorder="1" applyAlignment="1">
      <alignment horizontal="center" vertical="center" wrapText="1"/>
    </xf>
    <xf numFmtId="0" fontId="20" fillId="0" borderId="0" xfId="2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20" fillId="0" borderId="0" xfId="2" applyFont="1" applyBorder="1" applyAlignment="1">
      <alignment horizontal="center" vertical="center"/>
    </xf>
    <xf numFmtId="0" fontId="19" fillId="2" borderId="8" xfId="2" applyFont="1" applyFill="1" applyBorder="1" applyAlignment="1">
      <alignment horizontal="center" vertical="center" wrapText="1"/>
    </xf>
    <xf numFmtId="0" fontId="19" fillId="2" borderId="9" xfId="2" applyFont="1" applyFill="1" applyBorder="1" applyAlignment="1">
      <alignment horizontal="center" vertical="center" wrapText="1"/>
    </xf>
    <xf numFmtId="0" fontId="19" fillId="2" borderId="10" xfId="2" applyFont="1" applyFill="1" applyBorder="1" applyAlignment="1">
      <alignment horizontal="center" vertical="center" wrapText="1"/>
    </xf>
    <xf numFmtId="0" fontId="16" fillId="2" borderId="18" xfId="0" applyNumberFormat="1" applyFont="1" applyFill="1" applyBorder="1" applyAlignment="1">
      <alignment horizontal="center" vertical="center"/>
    </xf>
    <xf numFmtId="0" fontId="16" fillId="0" borderId="4" xfId="0" applyNumberFormat="1" applyFont="1" applyFill="1" applyBorder="1" applyAlignment="1">
      <alignment horizontal="center" vertical="center"/>
    </xf>
    <xf numFmtId="0" fontId="16" fillId="0" borderId="4" xfId="0" applyNumberFormat="1" applyFont="1" applyBorder="1" applyAlignment="1">
      <alignment horizontal="center" vertical="center"/>
    </xf>
    <xf numFmtId="0" fontId="12" fillId="2" borderId="14" xfId="0" applyNumberFormat="1" applyFont="1" applyFill="1" applyBorder="1" applyAlignment="1">
      <alignment horizontal="center" vertical="center"/>
    </xf>
    <xf numFmtId="49" fontId="12" fillId="2" borderId="17" xfId="0" applyNumberFormat="1" applyFont="1" applyFill="1" applyBorder="1" applyAlignment="1">
      <alignment horizontal="center" vertical="center"/>
    </xf>
    <xf numFmtId="0" fontId="12" fillId="2" borderId="14" xfId="0" applyNumberFormat="1" applyFont="1" applyFill="1" applyBorder="1" applyAlignment="1">
      <alignment horizontal="center" vertical="center" wrapText="1"/>
    </xf>
    <xf numFmtId="0" fontId="12" fillId="2" borderId="7" xfId="0" applyNumberFormat="1" applyFont="1" applyFill="1" applyBorder="1" applyAlignment="1">
      <alignment horizontal="center" vertical="center" wrapText="1"/>
    </xf>
    <xf numFmtId="0" fontId="12" fillId="2" borderId="15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center" vertical="center"/>
    </xf>
    <xf numFmtId="0" fontId="14" fillId="0" borderId="4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5" xfId="0" applyNumberFormat="1" applyFont="1" applyFill="1" applyBorder="1" applyAlignment="1">
      <alignment horizontal="center" vertical="center"/>
    </xf>
    <xf numFmtId="0" fontId="14" fillId="0" borderId="0" xfId="12" applyNumberFormat="1" applyFont="1" applyFill="1" applyBorder="1" applyAlignment="1">
      <alignment horizontal="center" vertical="center"/>
    </xf>
    <xf numFmtId="0" fontId="14" fillId="0" borderId="4" xfId="0" applyNumberFormat="1" applyFont="1" applyBorder="1" applyAlignment="1">
      <alignment horizontal="center" vertical="center"/>
    </xf>
    <xf numFmtId="49" fontId="14" fillId="0" borderId="5" xfId="0" applyNumberFormat="1" applyFont="1" applyBorder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14" fillId="0" borderId="5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49" fontId="9" fillId="0" borderId="5" xfId="0" applyNumberFormat="1" applyFont="1" applyFill="1" applyBorder="1" applyAlignment="1">
      <alignment horizontal="center" vertical="center"/>
    </xf>
    <xf numFmtId="0" fontId="9" fillId="0" borderId="0" xfId="0" applyNumberFormat="1" applyFont="1" applyAlignment="1">
      <alignment horizontal="center" vertical="center" wrapText="1"/>
    </xf>
    <xf numFmtId="0" fontId="14" fillId="0" borderId="0" xfId="0" applyNumberFormat="1" applyFont="1" applyFill="1" applyAlignment="1">
      <alignment horizontal="center" vertical="center"/>
    </xf>
    <xf numFmtId="0" fontId="16" fillId="3" borderId="4" xfId="0" applyNumberFormat="1" applyFont="1" applyFill="1" applyBorder="1" applyAlignment="1">
      <alignment horizontal="center" vertical="center"/>
    </xf>
    <xf numFmtId="0" fontId="9" fillId="3" borderId="4" xfId="0" applyNumberFormat="1" applyFont="1" applyFill="1" applyBorder="1" applyAlignment="1">
      <alignment horizontal="center" vertical="center"/>
    </xf>
    <xf numFmtId="49" fontId="9" fillId="3" borderId="5" xfId="0" applyNumberFormat="1" applyFont="1" applyFill="1" applyBorder="1" applyAlignment="1">
      <alignment horizontal="center" vertical="center"/>
    </xf>
    <xf numFmtId="0" fontId="14" fillId="3" borderId="0" xfId="0" applyNumberFormat="1" applyFont="1" applyFill="1" applyBorder="1" applyAlignment="1">
      <alignment horizontal="center" vertical="center"/>
    </xf>
    <xf numFmtId="0" fontId="14" fillId="3" borderId="5" xfId="0" applyNumberFormat="1" applyFont="1" applyFill="1" applyBorder="1" applyAlignment="1">
      <alignment horizontal="center" vertical="center"/>
    </xf>
    <xf numFmtId="0" fontId="17" fillId="3" borderId="4" xfId="0" applyNumberFormat="1" applyFont="1" applyFill="1" applyBorder="1" applyAlignment="1" applyProtection="1">
      <alignment horizontal="center" vertical="center"/>
      <protection locked="0"/>
    </xf>
    <xf numFmtId="0" fontId="17" fillId="3" borderId="0" xfId="0" applyNumberFormat="1" applyFont="1" applyFill="1" applyBorder="1" applyAlignment="1" applyProtection="1">
      <alignment horizontal="center" vertical="center"/>
      <protection locked="0"/>
    </xf>
    <xf numFmtId="0" fontId="17" fillId="3" borderId="5" xfId="0" applyNumberFormat="1" applyFont="1" applyFill="1" applyBorder="1" applyAlignment="1" applyProtection="1">
      <alignment horizontal="center" vertical="center"/>
      <protection locked="0"/>
    </xf>
    <xf numFmtId="0" fontId="17" fillId="3" borderId="0" xfId="12" applyNumberFormat="1" applyFont="1" applyFill="1" applyBorder="1" applyAlignment="1" applyProtection="1">
      <alignment horizontal="center" vertical="center"/>
      <protection locked="0"/>
    </xf>
    <xf numFmtId="165" fontId="16" fillId="0" borderId="5" xfId="0" applyNumberFormat="1" applyFont="1" applyFill="1" applyBorder="1" applyAlignment="1">
      <alignment horizontal="center"/>
    </xf>
    <xf numFmtId="165" fontId="16" fillId="2" borderId="16" xfId="12" applyNumberFormat="1" applyFont="1" applyFill="1" applyBorder="1" applyAlignment="1">
      <alignment horizontal="center" vertical="center"/>
    </xf>
    <xf numFmtId="165" fontId="16" fillId="0" borderId="5" xfId="12" applyNumberFormat="1" applyFont="1" applyFill="1" applyBorder="1" applyAlignment="1">
      <alignment horizontal="center" vertical="center"/>
    </xf>
    <xf numFmtId="165" fontId="16" fillId="0" borderId="5" xfId="12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Border="1" applyAlignment="1">
      <alignment horizontal="left" vertical="center" indent="2"/>
    </xf>
    <xf numFmtId="0" fontId="6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Border="1"/>
    <xf numFmtId="0" fontId="1" fillId="0" borderId="0" xfId="0" applyNumberFormat="1" applyFont="1" applyBorder="1" applyAlignment="1">
      <alignment horizontal="center"/>
    </xf>
    <xf numFmtId="0" fontId="1" fillId="0" borderId="1" xfId="0" applyNumberFormat="1" applyFont="1" applyFill="1" applyBorder="1"/>
    <xf numFmtId="0" fontId="1" fillId="0" borderId="2" xfId="0" applyNumberFormat="1" applyFont="1" applyFill="1" applyBorder="1"/>
    <xf numFmtId="0" fontId="4" fillId="0" borderId="2" xfId="0" applyNumberFormat="1" applyFont="1" applyFill="1" applyBorder="1" applyAlignment="1"/>
    <xf numFmtId="0" fontId="4" fillId="0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left" vertical="center"/>
    </xf>
    <xf numFmtId="0" fontId="0" fillId="0" borderId="5" xfId="0" applyNumberFormat="1" applyFill="1" applyBorder="1"/>
    <xf numFmtId="0" fontId="1" fillId="0" borderId="5" xfId="0" applyNumberFormat="1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left" vertical="center"/>
    </xf>
    <xf numFmtId="0" fontId="1" fillId="0" borderId="20" xfId="0" applyNumberFormat="1" applyFont="1" applyFill="1" applyBorder="1" applyAlignment="1">
      <alignment horizontal="left" vertical="center"/>
    </xf>
    <xf numFmtId="0" fontId="1" fillId="0" borderId="6" xfId="0" applyNumberFormat="1" applyFont="1" applyFill="1" applyBorder="1" applyAlignment="1">
      <alignment vertical="center"/>
    </xf>
    <xf numFmtId="0" fontId="1" fillId="0" borderId="21" xfId="0" applyNumberFormat="1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vertical="center"/>
    </xf>
    <xf numFmtId="0" fontId="1" fillId="0" borderId="5" xfId="0" applyNumberFormat="1" applyFont="1" applyFill="1" applyBorder="1"/>
    <xf numFmtId="0" fontId="0" fillId="0" borderId="5" xfId="0" applyNumberFormat="1" applyBorder="1" applyAlignment="1">
      <alignment horizontal="center" vertical="center"/>
    </xf>
    <xf numFmtId="0" fontId="1" fillId="0" borderId="5" xfId="0" applyNumberFormat="1" applyFont="1" applyBorder="1"/>
    <xf numFmtId="0" fontId="1" fillId="0" borderId="4" xfId="0" applyNumberFormat="1" applyFont="1" applyBorder="1" applyAlignment="1"/>
    <xf numFmtId="0" fontId="1" fillId="0" borderId="20" xfId="0" applyNumberFormat="1" applyFont="1" applyFill="1" applyBorder="1" applyAlignment="1"/>
    <xf numFmtId="0" fontId="1" fillId="0" borderId="6" xfId="0" applyNumberFormat="1" applyFont="1" applyBorder="1" applyAlignment="1"/>
    <xf numFmtId="0" fontId="1" fillId="0" borderId="6" xfId="0" applyNumberFormat="1" applyFont="1" applyFill="1" applyBorder="1" applyAlignment="1">
      <alignment horizontal="center"/>
    </xf>
    <xf numFmtId="0" fontId="1" fillId="0" borderId="21" xfId="0" applyNumberFormat="1" applyFont="1" applyBorder="1"/>
    <xf numFmtId="0" fontId="14" fillId="0" borderId="5" xfId="0" applyNumberFormat="1" applyFont="1" applyFill="1" applyBorder="1" applyAlignment="1">
      <alignment horizontal="center" vertical="center" wrapText="1"/>
    </xf>
    <xf numFmtId="0" fontId="1" fillId="0" borderId="21" xfId="0" applyNumberFormat="1" applyFont="1" applyFill="1" applyBorder="1"/>
    <xf numFmtId="0" fontId="1" fillId="0" borderId="4" xfId="0" applyNumberFormat="1" applyFont="1" applyBorder="1"/>
    <xf numFmtId="0" fontId="1" fillId="0" borderId="4" xfId="0" applyNumberFormat="1" applyFont="1" applyBorder="1" applyAlignment="1">
      <alignment horizontal="left" vertical="center" wrapText="1"/>
    </xf>
    <xf numFmtId="0" fontId="1" fillId="0" borderId="20" xfId="0" applyNumberFormat="1" applyFont="1" applyFill="1" applyBorder="1"/>
    <xf numFmtId="0" fontId="1" fillId="0" borderId="4" xfId="0" applyNumberFormat="1" applyFont="1" applyFill="1" applyBorder="1"/>
    <xf numFmtId="0" fontId="14" fillId="0" borderId="4" xfId="0" applyNumberFormat="1" applyFont="1" applyFill="1" applyBorder="1" applyAlignment="1">
      <alignment horizontal="center" vertical="center" wrapText="1"/>
    </xf>
    <xf numFmtId="0" fontId="3" fillId="2" borderId="22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19" xfId="0" applyNumberFormat="1" applyFont="1" applyFill="1" applyBorder="1" applyAlignment="1">
      <alignment horizontal="center" vertical="center"/>
    </xf>
    <xf numFmtId="0" fontId="19" fillId="2" borderId="25" xfId="2" applyFont="1" applyFill="1" applyBorder="1" applyAlignment="1">
      <alignment horizontal="center" vertical="center" wrapText="1"/>
    </xf>
    <xf numFmtId="1" fontId="24" fillId="6" borderId="11" xfId="2" applyNumberFormat="1" applyFont="1" applyFill="1" applyBorder="1" applyAlignment="1">
      <alignment horizontal="center" vertical="center" wrapText="1"/>
    </xf>
    <xf numFmtId="0" fontId="24" fillId="5" borderId="13" xfId="2" applyFont="1" applyFill="1" applyBorder="1" applyAlignment="1">
      <alignment horizontal="center" vertical="center" wrapText="1"/>
    </xf>
    <xf numFmtId="0" fontId="25" fillId="0" borderId="0" xfId="2" applyFont="1" applyFill="1" applyBorder="1"/>
    <xf numFmtId="1" fontId="24" fillId="0" borderId="11" xfId="2" applyNumberFormat="1" applyFont="1" applyFill="1" applyBorder="1" applyAlignment="1">
      <alignment horizontal="center" vertical="center" wrapText="1"/>
    </xf>
    <xf numFmtId="1" fontId="24" fillId="0" borderId="13" xfId="2" applyNumberFormat="1" applyFont="1" applyFill="1" applyBorder="1" applyAlignment="1">
      <alignment horizontal="center" vertical="center" wrapText="1"/>
    </xf>
    <xf numFmtId="0" fontId="3" fillId="0" borderId="1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26" fillId="0" borderId="0" xfId="2" applyFont="1" applyFill="1" applyBorder="1"/>
    <xf numFmtId="0" fontId="26" fillId="0" borderId="0" xfId="2" applyFont="1" applyFill="1" applyBorder="1" applyAlignment="1">
      <alignment horizontal="center" vertical="center" wrapText="1"/>
    </xf>
    <xf numFmtId="0" fontId="27" fillId="0" borderId="11" xfId="0" applyNumberFormat="1" applyFont="1" applyBorder="1" applyAlignment="1">
      <alignment horizontal="center" vertical="center"/>
    </xf>
    <xf numFmtId="0" fontId="27" fillId="0" borderId="12" xfId="0" applyNumberFormat="1" applyFont="1" applyBorder="1" applyAlignment="1">
      <alignment horizontal="center" vertical="center"/>
    </xf>
    <xf numFmtId="0" fontId="27" fillId="0" borderId="13" xfId="0" applyNumberFormat="1" applyFont="1" applyBorder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0" fontId="26" fillId="0" borderId="0" xfId="2" applyFont="1" applyBorder="1"/>
    <xf numFmtId="2" fontId="26" fillId="0" borderId="11" xfId="2" applyNumberFormat="1" applyFont="1" applyFill="1" applyBorder="1" applyAlignment="1">
      <alignment horizontal="center" vertical="center" wrapText="1"/>
    </xf>
    <xf numFmtId="0" fontId="26" fillId="0" borderId="12" xfId="2" applyNumberFormat="1" applyFont="1" applyFill="1" applyBorder="1" applyAlignment="1">
      <alignment horizontal="center" vertical="center" wrapText="1"/>
    </xf>
    <xf numFmtId="0" fontId="26" fillId="0" borderId="13" xfId="2" applyNumberFormat="1" applyFont="1" applyFill="1" applyBorder="1" applyAlignment="1">
      <alignment horizontal="center" vertical="center" wrapText="1"/>
    </xf>
    <xf numFmtId="1" fontId="26" fillId="3" borderId="26" xfId="2" applyNumberFormat="1" applyFont="1" applyFill="1" applyBorder="1" applyAlignment="1">
      <alignment horizontal="center" vertical="center" wrapText="1"/>
    </xf>
    <xf numFmtId="14" fontId="26" fillId="0" borderId="0" xfId="2" applyNumberFormat="1" applyFont="1" applyFill="1" applyBorder="1" applyAlignment="1">
      <alignment horizontal="center" vertical="center" wrapText="1"/>
    </xf>
    <xf numFmtId="165" fontId="16" fillId="3" borderId="5" xfId="12" applyNumberFormat="1" applyFont="1" applyFill="1" applyBorder="1" applyAlignment="1">
      <alignment horizontal="center" vertical="center"/>
    </xf>
    <xf numFmtId="0" fontId="14" fillId="3" borderId="4" xfId="0" applyNumberFormat="1" applyFont="1" applyFill="1" applyBorder="1" applyAlignment="1">
      <alignment horizontal="center" vertical="center"/>
    </xf>
    <xf numFmtId="0" fontId="14" fillId="3" borderId="0" xfId="12" applyNumberFormat="1" applyFont="1" applyFill="1" applyBorder="1" applyAlignment="1">
      <alignment horizontal="center" vertical="center"/>
    </xf>
    <xf numFmtId="0" fontId="28" fillId="0" borderId="0" xfId="0" applyNumberFormat="1" applyFont="1" applyFill="1" applyBorder="1"/>
    <xf numFmtId="0" fontId="0" fillId="4" borderId="0" xfId="0" applyNumberFormat="1" applyFill="1"/>
    <xf numFmtId="0" fontId="1" fillId="0" borderId="1" xfId="0" applyNumberFormat="1" applyFont="1" applyFill="1" applyBorder="1" applyAlignment="1">
      <alignment horizontal="left" vertical="center"/>
    </xf>
    <xf numFmtId="0" fontId="1" fillId="0" borderId="2" xfId="0" applyNumberFormat="1" applyFont="1" applyBorder="1" applyAlignment="1"/>
    <xf numFmtId="0" fontId="1" fillId="0" borderId="3" xfId="0" applyNumberFormat="1" applyFont="1" applyBorder="1" applyAlignment="1"/>
    <xf numFmtId="0" fontId="0" fillId="0" borderId="4" xfId="0" applyNumberFormat="1" applyFill="1" applyBorder="1" applyAlignment="1">
      <alignment horizontal="center" vertical="center"/>
    </xf>
    <xf numFmtId="0" fontId="1" fillId="0" borderId="5" xfId="0" applyNumberFormat="1" applyFont="1" applyBorder="1" applyAlignment="1">
      <alignment horizontal="left" vertical="center" indent="2"/>
    </xf>
    <xf numFmtId="0" fontId="1" fillId="0" borderId="5" xfId="0" applyNumberFormat="1" applyFont="1" applyBorder="1" applyAlignment="1"/>
    <xf numFmtId="0" fontId="3" fillId="0" borderId="0" xfId="0" applyNumberFormat="1" applyFont="1" applyBorder="1" applyAlignment="1">
      <alignment horizontal="center" vertical="center"/>
    </xf>
    <xf numFmtId="0" fontId="19" fillId="0" borderId="0" xfId="2" applyFont="1" applyFill="1" applyBorder="1" applyAlignment="1">
      <alignment horizontal="center" vertical="center"/>
    </xf>
    <xf numFmtId="0" fontId="27" fillId="0" borderId="0" xfId="0" applyNumberFormat="1" applyFont="1" applyBorder="1" applyAlignment="1">
      <alignment horizontal="center" vertical="center"/>
    </xf>
    <xf numFmtId="0" fontId="14" fillId="2" borderId="7" xfId="0" applyNumberFormat="1" applyFont="1" applyFill="1" applyBorder="1" applyAlignment="1">
      <alignment horizontal="center" vertical="center" wrapText="1"/>
    </xf>
    <xf numFmtId="0" fontId="14" fillId="2" borderId="14" xfId="0" applyNumberFormat="1" applyFont="1" applyFill="1" applyBorder="1" applyAlignment="1">
      <alignment horizontal="center" vertical="center" wrapText="1"/>
    </xf>
    <xf numFmtId="0" fontId="14" fillId="2" borderId="15" xfId="0" applyNumberFormat="1" applyFont="1" applyFill="1" applyBorder="1" applyAlignment="1">
      <alignment horizontal="center" vertical="center" wrapText="1"/>
    </xf>
    <xf numFmtId="14" fontId="16" fillId="0" borderId="5" xfId="12" applyNumberFormat="1" applyFont="1" applyFill="1" applyBorder="1" applyAlignment="1">
      <alignment horizontal="center" vertical="center"/>
    </xf>
    <xf numFmtId="166" fontId="16" fillId="0" borderId="5" xfId="12" applyNumberFormat="1" applyFont="1" applyFill="1" applyBorder="1" applyAlignment="1">
      <alignment horizontal="center" vertical="center"/>
    </xf>
    <xf numFmtId="166" fontId="16" fillId="3" borderId="5" xfId="12" applyNumberFormat="1" applyFont="1" applyFill="1" applyBorder="1" applyAlignment="1">
      <alignment horizontal="center" vertical="center"/>
    </xf>
    <xf numFmtId="166" fontId="16" fillId="0" borderId="5" xfId="0" applyNumberFormat="1" applyFont="1" applyFill="1" applyBorder="1" applyAlignment="1">
      <alignment horizontal="center"/>
    </xf>
    <xf numFmtId="0" fontId="15" fillId="2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left" vertical="center"/>
    </xf>
    <xf numFmtId="0" fontId="16" fillId="0" borderId="0" xfId="0" applyNumberFormat="1" applyFont="1" applyAlignment="1">
      <alignment horizontal="center" vertical="center" wrapText="1"/>
    </xf>
    <xf numFmtId="0" fontId="15" fillId="2" borderId="0" xfId="12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center" vertical="center" wrapText="1"/>
    </xf>
    <xf numFmtId="0" fontId="21" fillId="0" borderId="0" xfId="0" applyNumberFormat="1" applyFont="1" applyFill="1" applyBorder="1" applyAlignment="1">
      <alignment horizontal="left" vertical="center" wrapText="1"/>
    </xf>
    <xf numFmtId="0" fontId="6" fillId="0" borderId="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left" vertical="center" wrapText="1"/>
    </xf>
    <xf numFmtId="0" fontId="1" fillId="0" borderId="0" xfId="0" applyNumberFormat="1" applyFont="1" applyBorder="1" applyAlignment="1">
      <alignment horizontal="left" vertical="center" wrapText="1"/>
    </xf>
    <xf numFmtId="0" fontId="6" fillId="0" borderId="4" xfId="0" applyNumberFormat="1" applyFont="1" applyBorder="1" applyAlignment="1">
      <alignment horizontal="center"/>
    </xf>
    <xf numFmtId="0" fontId="0" fillId="0" borderId="0" xfId="0" applyNumberFormat="1" applyBorder="1"/>
    <xf numFmtId="0" fontId="1" fillId="0" borderId="4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22" fillId="4" borderId="0" xfId="0" applyNumberFormat="1" applyFont="1" applyFill="1" applyBorder="1" applyAlignment="1">
      <alignment horizontal="left" vertical="center"/>
    </xf>
    <xf numFmtId="0" fontId="15" fillId="2" borderId="0" xfId="0" applyNumberFormat="1" applyFont="1" applyFill="1" applyBorder="1" applyAlignment="1">
      <alignment horizontal="center"/>
    </xf>
    <xf numFmtId="14" fontId="15" fillId="2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 vertical="center"/>
    </xf>
    <xf numFmtId="49" fontId="23" fillId="0" borderId="0" xfId="0" applyNumberFormat="1" applyFont="1" applyFill="1" applyBorder="1" applyAlignment="1">
      <alignment horizontal="center" vertical="center"/>
    </xf>
    <xf numFmtId="0" fontId="18" fillId="0" borderId="0" xfId="2" applyFont="1" applyBorder="1" applyAlignment="1">
      <alignment horizontal="center"/>
    </xf>
    <xf numFmtId="0" fontId="19" fillId="2" borderId="8" xfId="2" applyFont="1" applyFill="1" applyBorder="1" applyAlignment="1">
      <alignment horizontal="center" vertical="center"/>
    </xf>
    <xf numFmtId="0" fontId="19" fillId="2" borderId="9" xfId="2" applyFont="1" applyFill="1" applyBorder="1" applyAlignment="1">
      <alignment horizontal="center" vertical="center"/>
    </xf>
    <xf numFmtId="0" fontId="19" fillId="2" borderId="10" xfId="2" applyFont="1" applyFill="1" applyBorder="1" applyAlignment="1">
      <alignment horizontal="center" vertical="center"/>
    </xf>
  </cellXfs>
  <cellStyles count="13">
    <cellStyle name="Milliers" xfId="12" builtinId="3"/>
    <cellStyle name="Normal" xfId="0" builtinId="0"/>
    <cellStyle name="Normal 10" xfId="1"/>
    <cellStyle name="Normal 11" xfId="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  <cellStyle name="Pourcentage 2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xmlns:ns1='urn:schemas-microsoft-com:office:spreadsheet' xmlns:ns2='urn:schemas-microsoft-com:office:office' xmlns:ns3='urn:schemas-microsoft-com:office:excel'">
  <Schema ID="Schema1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2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3" SchemaRef="Schema1 Schema2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Schema ID="Schema4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5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6" SchemaRef="Schema4 Schema5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Map ID="2" Name="Workbook_Mappage1" RootElement="Workbook" SchemaID="Schema6" ShowImportExportValidationErrors="false" AutoFit="true" Append="false" PreserveSortAFLayout="true" PreserveFormat="true">
    <DataBinding FileBinding="true" ConnectionID="2" DataBindingLoadMode="1"/>
  </Map>
  <Map ID="1" Name="Workbook_MH" RootElement="Workbook" SchemaID="Schema3" ShowImportExportValidationErrors="tru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onnections" Target="connections.xml"/><Relationship Id="rId18" Type="http://schemas.openxmlformats.org/officeDocument/2006/relationships/xmlMaps" Target="xmlMap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sia\AppData\Local\Microsoft\Windows\Temporary%20Internet%20Files\Content.Outlook\OPE7G0YA\Reac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RM\U3_Lesquin\Production\6%20-%20Service%20Qualit&#233;\Quotidien\controle%20qualit&#233;%20parc%202012%20u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imahf\Desktop\Parc%20LESQUI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wilmarm\AppData\Local\Temp\11\notesB3B53A\Suivi%20QF201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rsic0002\datas\Documents%20and%20Settings\bironny\Bureau\copie%20Suivi%20QF2010%20911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Etat%20Parc/Classeur1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imahf\Desktop\Etat%20Parc\Clas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c"/>
    </sheetNames>
    <sheetDataSet>
      <sheetData sheetId="0">
        <row r="2">
          <cell r="A2">
            <v>118261</v>
          </cell>
          <cell r="B2" t="str">
            <v>refectoire</v>
          </cell>
          <cell r="C2">
            <v>1</v>
          </cell>
          <cell r="E2">
            <v>1</v>
          </cell>
          <cell r="F2">
            <v>1</v>
          </cell>
          <cell r="G2">
            <v>1</v>
          </cell>
          <cell r="H2">
            <v>1</v>
          </cell>
          <cell r="I2">
            <v>1</v>
          </cell>
          <cell r="J2">
            <v>1</v>
          </cell>
          <cell r="K2">
            <v>1</v>
          </cell>
          <cell r="L2">
            <v>1</v>
          </cell>
        </row>
        <row r="3">
          <cell r="A3">
            <v>217833</v>
          </cell>
          <cell r="B3" t="str">
            <v>1-exp-05-01</v>
          </cell>
        </row>
        <row r="4">
          <cell r="A4">
            <v>219243</v>
          </cell>
          <cell r="B4" t="str">
            <v>1-fos12-01</v>
          </cell>
        </row>
        <row r="5">
          <cell r="A5">
            <v>307538</v>
          </cell>
          <cell r="B5" t="str">
            <v>1-30-01</v>
          </cell>
        </row>
        <row r="6">
          <cell r="A6">
            <v>308897</v>
          </cell>
          <cell r="B6" t="str">
            <v>1-fos05-01</v>
          </cell>
        </row>
        <row r="7">
          <cell r="A7">
            <v>308941</v>
          </cell>
          <cell r="B7" t="str">
            <v>1-25-01</v>
          </cell>
        </row>
        <row r="8">
          <cell r="A8">
            <v>309252</v>
          </cell>
          <cell r="B8" t="str">
            <v>1-exp12-03</v>
          </cell>
        </row>
        <row r="9">
          <cell r="A9">
            <v>309253</v>
          </cell>
          <cell r="B9" t="str">
            <v>1-exp14-01</v>
          </cell>
        </row>
        <row r="10">
          <cell r="A10">
            <v>309256</v>
          </cell>
          <cell r="B10" t="str">
            <v>1-exp14-02</v>
          </cell>
        </row>
        <row r="11">
          <cell r="A11">
            <v>309258</v>
          </cell>
          <cell r="B11" t="str">
            <v>1-exp12-01</v>
          </cell>
        </row>
        <row r="12">
          <cell r="A12">
            <v>309262</v>
          </cell>
          <cell r="B12" t="str">
            <v>1-exp12-04</v>
          </cell>
        </row>
        <row r="13">
          <cell r="A13">
            <v>309263</v>
          </cell>
          <cell r="B13" t="str">
            <v>1-exp12-02</v>
          </cell>
        </row>
        <row r="14">
          <cell r="A14">
            <v>309538</v>
          </cell>
          <cell r="B14" t="str">
            <v>1-fos-09</v>
          </cell>
        </row>
        <row r="15">
          <cell r="A15">
            <v>309539</v>
          </cell>
          <cell r="B15" t="str">
            <v>1-fos-08</v>
          </cell>
        </row>
        <row r="16">
          <cell r="A16">
            <v>309616</v>
          </cell>
          <cell r="B16" t="str">
            <v>2-01-06</v>
          </cell>
        </row>
        <row r="17">
          <cell r="A17">
            <v>309617</v>
          </cell>
          <cell r="B17" t="str">
            <v>2-01-03</v>
          </cell>
        </row>
        <row r="18">
          <cell r="A18">
            <v>309618</v>
          </cell>
          <cell r="B18" t="str">
            <v>2-01-02</v>
          </cell>
        </row>
        <row r="19">
          <cell r="A19">
            <v>309619</v>
          </cell>
          <cell r="B19" t="str">
            <v>2-01-01</v>
          </cell>
        </row>
        <row r="20">
          <cell r="A20">
            <v>309620</v>
          </cell>
          <cell r="B20" t="str">
            <v>2-01-07</v>
          </cell>
        </row>
        <row r="21">
          <cell r="A21">
            <v>309621</v>
          </cell>
          <cell r="B21" t="str">
            <v>2-01-05</v>
          </cell>
        </row>
        <row r="22">
          <cell r="A22">
            <v>309622</v>
          </cell>
          <cell r="B22" t="str">
            <v>2-01-04</v>
          </cell>
        </row>
        <row r="23">
          <cell r="A23">
            <v>309641</v>
          </cell>
          <cell r="B23" t="str">
            <v>usine</v>
          </cell>
        </row>
        <row r="24">
          <cell r="A24">
            <v>309643</v>
          </cell>
          <cell r="B24" t="str">
            <v>1-exp19-01</v>
          </cell>
        </row>
        <row r="25">
          <cell r="A25">
            <v>309644</v>
          </cell>
          <cell r="B25" t="str">
            <v>1-exp20-03</v>
          </cell>
        </row>
        <row r="26">
          <cell r="A26">
            <v>309645</v>
          </cell>
          <cell r="B26" t="str">
            <v>1-exp20-01</v>
          </cell>
        </row>
        <row r="27">
          <cell r="A27">
            <v>309646</v>
          </cell>
          <cell r="B27" t="str">
            <v>1-exp20-02</v>
          </cell>
        </row>
        <row r="28">
          <cell r="A28">
            <v>309647</v>
          </cell>
          <cell r="B28" t="str">
            <v>1-exp18-01</v>
          </cell>
        </row>
        <row r="29">
          <cell r="A29">
            <v>309649</v>
          </cell>
          <cell r="B29" t="str">
            <v>1-exp19-03</v>
          </cell>
        </row>
        <row r="30">
          <cell r="A30">
            <v>309650</v>
          </cell>
          <cell r="B30" t="str">
            <v>1-exp19-02</v>
          </cell>
        </row>
        <row r="31">
          <cell r="A31">
            <v>309656</v>
          </cell>
          <cell r="B31" t="str">
            <v>2-04-01</v>
          </cell>
        </row>
        <row r="32">
          <cell r="A32">
            <v>309657</v>
          </cell>
          <cell r="B32" t="str">
            <v>1-29-01</v>
          </cell>
        </row>
        <row r="33">
          <cell r="A33">
            <v>309661</v>
          </cell>
          <cell r="B33" t="str">
            <v>usine</v>
          </cell>
        </row>
        <row r="34">
          <cell r="A34">
            <v>309663</v>
          </cell>
          <cell r="B34" t="str">
            <v>2-gri01-01</v>
          </cell>
        </row>
        <row r="35">
          <cell r="A35">
            <v>309672</v>
          </cell>
          <cell r="B35" t="str">
            <v>1-09-01</v>
          </cell>
        </row>
        <row r="36">
          <cell r="A36">
            <v>309951</v>
          </cell>
          <cell r="B36" t="str">
            <v>1-exp04-01</v>
          </cell>
        </row>
        <row r="37">
          <cell r="A37">
            <v>309957</v>
          </cell>
          <cell r="B37" t="str">
            <v>2-02-01</v>
          </cell>
        </row>
        <row r="38">
          <cell r="A38">
            <v>309966</v>
          </cell>
          <cell r="B38" t="str">
            <v>1-06-01</v>
          </cell>
        </row>
        <row r="39">
          <cell r="A39">
            <v>309968</v>
          </cell>
          <cell r="B39" t="str">
            <v>1-06-02</v>
          </cell>
        </row>
        <row r="40">
          <cell r="A40">
            <v>309970</v>
          </cell>
          <cell r="B40" t="str">
            <v>1-12-01</v>
          </cell>
        </row>
        <row r="41">
          <cell r="A41">
            <v>309998</v>
          </cell>
          <cell r="B41" t="str">
            <v>1-23-04</v>
          </cell>
        </row>
        <row r="42">
          <cell r="A42">
            <v>309999</v>
          </cell>
          <cell r="B42" t="str">
            <v>1-23-03</v>
          </cell>
        </row>
        <row r="43">
          <cell r="A43">
            <v>310000</v>
          </cell>
          <cell r="B43" t="str">
            <v>1-23-01</v>
          </cell>
        </row>
        <row r="44">
          <cell r="A44">
            <v>310002</v>
          </cell>
          <cell r="B44" t="str">
            <v>1-23-02</v>
          </cell>
        </row>
        <row r="45">
          <cell r="A45">
            <v>310005</v>
          </cell>
          <cell r="B45" t="str">
            <v>usine</v>
          </cell>
        </row>
        <row r="46">
          <cell r="A46">
            <v>310008</v>
          </cell>
          <cell r="B46" t="str">
            <v>usine</v>
          </cell>
        </row>
        <row r="47">
          <cell r="A47">
            <v>310011</v>
          </cell>
          <cell r="B47" t="str">
            <v>usine</v>
          </cell>
        </row>
        <row r="48">
          <cell r="A48">
            <v>310012</v>
          </cell>
          <cell r="B48" t="str">
            <v>usine</v>
          </cell>
        </row>
        <row r="49">
          <cell r="A49">
            <v>310017</v>
          </cell>
          <cell r="B49" t="str">
            <v>usine</v>
          </cell>
        </row>
        <row r="50">
          <cell r="A50">
            <v>310024</v>
          </cell>
          <cell r="B50" t="str">
            <v>2-06-02</v>
          </cell>
        </row>
        <row r="51">
          <cell r="A51">
            <v>310025</v>
          </cell>
          <cell r="B51" t="str">
            <v>2-06-01</v>
          </cell>
        </row>
        <row r="52">
          <cell r="A52">
            <v>310067</v>
          </cell>
          <cell r="B52" t="str">
            <v>3-12-01</v>
          </cell>
        </row>
        <row r="53">
          <cell r="A53">
            <v>310411</v>
          </cell>
          <cell r="B53" t="str">
            <v>1-exp-02-01</v>
          </cell>
        </row>
        <row r="54">
          <cell r="A54">
            <v>310412</v>
          </cell>
          <cell r="B54" t="str">
            <v>1-exp03-01</v>
          </cell>
        </row>
        <row r="55">
          <cell r="A55">
            <v>310445</v>
          </cell>
          <cell r="B55" t="str">
            <v>3-09-02</v>
          </cell>
        </row>
        <row r="56">
          <cell r="A56">
            <v>310447</v>
          </cell>
          <cell r="B56" t="str">
            <v>3-15-01</v>
          </cell>
        </row>
        <row r="57">
          <cell r="A57">
            <v>310449</v>
          </cell>
          <cell r="B57" t="str">
            <v>3-10-02</v>
          </cell>
        </row>
        <row r="58">
          <cell r="A58">
            <v>310450</v>
          </cell>
          <cell r="B58" t="str">
            <v>3-10-01</v>
          </cell>
        </row>
        <row r="59">
          <cell r="A59">
            <v>310452</v>
          </cell>
          <cell r="B59" t="str">
            <v>3-10-03</v>
          </cell>
        </row>
        <row r="60">
          <cell r="A60">
            <v>310454</v>
          </cell>
          <cell r="B60" t="str">
            <v>3-11-02</v>
          </cell>
        </row>
        <row r="61">
          <cell r="A61">
            <v>310455</v>
          </cell>
          <cell r="B61" t="str">
            <v>3-11-01</v>
          </cell>
        </row>
        <row r="62">
          <cell r="A62">
            <v>310456</v>
          </cell>
          <cell r="B62" t="str">
            <v>3-14-01</v>
          </cell>
        </row>
        <row r="63">
          <cell r="A63">
            <v>310457</v>
          </cell>
          <cell r="B63" t="str">
            <v>3-07-01</v>
          </cell>
        </row>
        <row r="64">
          <cell r="A64">
            <v>310459</v>
          </cell>
          <cell r="B64" t="str">
            <v>2-07-03</v>
          </cell>
        </row>
        <row r="65">
          <cell r="A65">
            <v>310460</v>
          </cell>
          <cell r="B65" t="str">
            <v>2-07-01</v>
          </cell>
        </row>
        <row r="66">
          <cell r="A66">
            <v>310461</v>
          </cell>
          <cell r="B66" t="str">
            <v>2-07-04</v>
          </cell>
        </row>
        <row r="67">
          <cell r="A67">
            <v>310462</v>
          </cell>
          <cell r="B67" t="str">
            <v>2-07-05</v>
          </cell>
        </row>
        <row r="68">
          <cell r="A68">
            <v>310463</v>
          </cell>
          <cell r="B68" t="str">
            <v>2-07-02</v>
          </cell>
        </row>
        <row r="69">
          <cell r="A69">
            <v>310464</v>
          </cell>
          <cell r="B69" t="str">
            <v>2-08-02</v>
          </cell>
        </row>
        <row r="70">
          <cell r="A70">
            <v>310465</v>
          </cell>
          <cell r="B70" t="str">
            <v>2-08-01</v>
          </cell>
        </row>
        <row r="71">
          <cell r="A71">
            <v>310466</v>
          </cell>
          <cell r="B71" t="str">
            <v>2-08-04</v>
          </cell>
        </row>
        <row r="72">
          <cell r="A72">
            <v>310467</v>
          </cell>
          <cell r="B72" t="str">
            <v>2-08-03</v>
          </cell>
        </row>
        <row r="73">
          <cell r="A73">
            <v>310468</v>
          </cell>
          <cell r="B73" t="str">
            <v>2-08-05</v>
          </cell>
        </row>
        <row r="74">
          <cell r="A74" t="str">
            <v>G865T K02</v>
          </cell>
          <cell r="B74" t="str">
            <v>1-fos01-01</v>
          </cell>
        </row>
        <row r="75">
          <cell r="A75" t="str">
            <v>GK93B K27</v>
          </cell>
          <cell r="B75" t="str">
            <v>1-33-01</v>
          </cell>
        </row>
        <row r="303">
          <cell r="A303">
            <v>320710.944835681</v>
          </cell>
          <cell r="B303" t="str">
            <v>refectoire</v>
          </cell>
          <cell r="C303">
            <v>1</v>
          </cell>
          <cell r="E303">
            <v>1</v>
          </cell>
          <cell r="F303">
            <v>1</v>
          </cell>
          <cell r="G303">
            <v>1</v>
          </cell>
          <cell r="H303">
            <v>1</v>
          </cell>
          <cell r="I303">
            <v>1</v>
          </cell>
          <cell r="J303">
            <v>1</v>
          </cell>
          <cell r="K303">
            <v>1</v>
          </cell>
          <cell r="L303">
            <v>1</v>
          </cell>
        </row>
        <row r="304">
          <cell r="A304">
            <v>321149.88852980902</v>
          </cell>
          <cell r="B304" t="str">
            <v>1-exp-05-02</v>
          </cell>
        </row>
        <row r="305">
          <cell r="A305">
            <v>321588.83222393697</v>
          </cell>
          <cell r="B305" t="str">
            <v>1-fos12-02</v>
          </cell>
        </row>
        <row r="306">
          <cell r="A306">
            <v>322027.77591806499</v>
          </cell>
          <cell r="B306" t="str">
            <v>1-30-02</v>
          </cell>
        </row>
        <row r="307">
          <cell r="A307">
            <v>322466.71961219399</v>
          </cell>
          <cell r="B307" t="str">
            <v>1-fos05-02</v>
          </cell>
        </row>
        <row r="308">
          <cell r="A308">
            <v>322905.66330632201</v>
          </cell>
          <cell r="B308" t="str">
            <v>1-25-02</v>
          </cell>
        </row>
        <row r="309">
          <cell r="A309">
            <v>323344.60700045002</v>
          </cell>
          <cell r="B309" t="str">
            <v>1-exp12-04</v>
          </cell>
        </row>
        <row r="310">
          <cell r="A310">
            <v>323783.55069457798</v>
          </cell>
          <cell r="B310" t="str">
            <v>1-exp14-03</v>
          </cell>
        </row>
        <row r="311">
          <cell r="A311">
            <v>324222.49438870698</v>
          </cell>
          <cell r="B311" t="str">
            <v>1-exp14-04</v>
          </cell>
        </row>
        <row r="312">
          <cell r="A312">
            <v>324661.438082835</v>
          </cell>
          <cell r="B312" t="str">
            <v>1-exp12-01</v>
          </cell>
        </row>
        <row r="313">
          <cell r="A313">
            <v>325100.38177696301</v>
          </cell>
          <cell r="B313" t="str">
            <v>1-exp12-04</v>
          </cell>
        </row>
        <row r="314">
          <cell r="A314">
            <v>325539.32547109103</v>
          </cell>
          <cell r="B314" t="str">
            <v>1-exp12-02</v>
          </cell>
        </row>
        <row r="315">
          <cell r="A315">
            <v>325978.26916521997</v>
          </cell>
          <cell r="B315" t="str">
            <v>1-fos-07</v>
          </cell>
        </row>
        <row r="316">
          <cell r="A316">
            <v>326417.21285934799</v>
          </cell>
          <cell r="B316" t="str">
            <v>1-fos-06</v>
          </cell>
        </row>
        <row r="317">
          <cell r="A317">
            <v>326856.156553476</v>
          </cell>
          <cell r="B317" t="str">
            <v>2-01-06</v>
          </cell>
        </row>
        <row r="318">
          <cell r="A318">
            <v>327295.10024760402</v>
          </cell>
          <cell r="B318" t="str">
            <v>2-01-03</v>
          </cell>
        </row>
        <row r="319">
          <cell r="A319">
            <v>327734.04394173302</v>
          </cell>
          <cell r="B319" t="str">
            <v>2-01-02</v>
          </cell>
        </row>
        <row r="320">
          <cell r="A320">
            <v>328172.98763586098</v>
          </cell>
          <cell r="B320" t="str">
            <v>2-01-01</v>
          </cell>
        </row>
        <row r="321">
          <cell r="A321">
            <v>328611.93132998899</v>
          </cell>
          <cell r="B321" t="str">
            <v>2-01-07</v>
          </cell>
        </row>
        <row r="322">
          <cell r="A322">
            <v>329050.87502411701</v>
          </cell>
          <cell r="B322" t="str">
            <v>2-01-05</v>
          </cell>
        </row>
        <row r="323">
          <cell r="A323">
            <v>329489.81871824601</v>
          </cell>
          <cell r="B323" t="str">
            <v>2-01-04</v>
          </cell>
        </row>
        <row r="324">
          <cell r="A324">
            <v>329928.76241237402</v>
          </cell>
          <cell r="B324" t="str">
            <v>usine</v>
          </cell>
        </row>
        <row r="325">
          <cell r="A325">
            <v>330367.70610650198</v>
          </cell>
          <cell r="B325" t="str">
            <v>1-exp19-02</v>
          </cell>
        </row>
        <row r="326">
          <cell r="A326">
            <v>330806.64980063</v>
          </cell>
          <cell r="B326" t="str">
            <v>1-exp20-03</v>
          </cell>
        </row>
        <row r="327">
          <cell r="A327">
            <v>331245.59349475801</v>
          </cell>
          <cell r="B327" t="str">
            <v>1-exp20-01</v>
          </cell>
        </row>
        <row r="328">
          <cell r="A328">
            <v>331684.53718888701</v>
          </cell>
          <cell r="B328" t="str">
            <v>1-exp20-02</v>
          </cell>
        </row>
        <row r="329">
          <cell r="A329">
            <v>332123.48088301503</v>
          </cell>
          <cell r="B329" t="str">
            <v>1-exp18-02</v>
          </cell>
        </row>
        <row r="330">
          <cell r="A330">
            <v>332562.42457714299</v>
          </cell>
          <cell r="B330" t="str">
            <v>1-exp19-01</v>
          </cell>
        </row>
        <row r="331">
          <cell r="A331">
            <v>333001.368271271</v>
          </cell>
          <cell r="B331" t="str">
            <v>1-exp19-00</v>
          </cell>
        </row>
        <row r="332">
          <cell r="A332">
            <v>333440.3119654</v>
          </cell>
          <cell r="B332" t="str">
            <v>2-04-02</v>
          </cell>
        </row>
        <row r="333">
          <cell r="A333">
            <v>333879.25565952802</v>
          </cell>
          <cell r="B333" t="str">
            <v>1-29-02</v>
          </cell>
        </row>
        <row r="334">
          <cell r="A334">
            <v>334318.19935365597</v>
          </cell>
          <cell r="B334" t="str">
            <v>usine</v>
          </cell>
        </row>
        <row r="335">
          <cell r="A335">
            <v>334757.14304778399</v>
          </cell>
          <cell r="B335" t="str">
            <v>2-gri01-02</v>
          </cell>
        </row>
        <row r="336">
          <cell r="A336">
            <v>335196.08674191299</v>
          </cell>
          <cell r="B336" t="str">
            <v>1-09-02</v>
          </cell>
        </row>
        <row r="337">
          <cell r="A337">
            <v>335635.03043604101</v>
          </cell>
          <cell r="B337" t="str">
            <v>1-exp04-02</v>
          </cell>
        </row>
        <row r="338">
          <cell r="A338">
            <v>336073.97413016902</v>
          </cell>
          <cell r="B338" t="str">
            <v>2-02-02</v>
          </cell>
        </row>
        <row r="339">
          <cell r="A339">
            <v>336512.91782429698</v>
          </cell>
          <cell r="B339" t="str">
            <v>1-06-03</v>
          </cell>
        </row>
        <row r="340">
          <cell r="A340">
            <v>336951.86151842598</v>
          </cell>
          <cell r="B340" t="str">
            <v>1-06-04</v>
          </cell>
        </row>
        <row r="341">
          <cell r="A341">
            <v>337390.805212554</v>
          </cell>
          <cell r="B341" t="str">
            <v>1-12-02</v>
          </cell>
        </row>
        <row r="342">
          <cell r="A342">
            <v>337829.74890668201</v>
          </cell>
          <cell r="B342" t="str">
            <v>1-23-04</v>
          </cell>
        </row>
        <row r="343">
          <cell r="A343">
            <v>338268.69260081003</v>
          </cell>
          <cell r="B343" t="str">
            <v>1-23-03</v>
          </cell>
        </row>
        <row r="344">
          <cell r="A344">
            <v>338707.63629493897</v>
          </cell>
          <cell r="B344" t="str">
            <v>1-23-01</v>
          </cell>
        </row>
        <row r="345">
          <cell r="A345">
            <v>339146.57998906699</v>
          </cell>
          <cell r="B345" t="str">
            <v>1-23-02</v>
          </cell>
        </row>
        <row r="346">
          <cell r="A346">
            <v>339585.523683195</v>
          </cell>
          <cell r="B346" t="str">
            <v>usine</v>
          </cell>
        </row>
        <row r="347">
          <cell r="A347">
            <v>340024.46737732302</v>
          </cell>
          <cell r="B347" t="str">
            <v>usine</v>
          </cell>
        </row>
        <row r="348">
          <cell r="A348">
            <v>340463.41107145097</v>
          </cell>
          <cell r="B348" t="str">
            <v>usine</v>
          </cell>
        </row>
        <row r="349">
          <cell r="A349">
            <v>340902.35476557998</v>
          </cell>
          <cell r="B349" t="str">
            <v>usine</v>
          </cell>
        </row>
        <row r="350">
          <cell r="A350">
            <v>341341.29845970799</v>
          </cell>
          <cell r="B350" t="str">
            <v>usine</v>
          </cell>
        </row>
        <row r="351">
          <cell r="A351">
            <v>341780.24215383601</v>
          </cell>
          <cell r="B351" t="str">
            <v>2-06-00</v>
          </cell>
        </row>
        <row r="352">
          <cell r="A352">
            <v>342219.18584796402</v>
          </cell>
          <cell r="B352" t="str">
            <v>2-06-01</v>
          </cell>
        </row>
        <row r="353">
          <cell r="A353">
            <v>342658.12954209303</v>
          </cell>
          <cell r="B353" t="str">
            <v>3-12-02</v>
          </cell>
        </row>
        <row r="354">
          <cell r="A354">
            <v>343097.07323622098</v>
          </cell>
          <cell r="B354" t="str">
            <v>1-exp-02-02</v>
          </cell>
        </row>
        <row r="355">
          <cell r="A355">
            <v>343536.016930349</v>
          </cell>
          <cell r="B355" t="str">
            <v>1-exp03-02</v>
          </cell>
        </row>
        <row r="356">
          <cell r="A356">
            <v>343974.96062447701</v>
          </cell>
          <cell r="B356" t="str">
            <v>3-09-03</v>
          </cell>
        </row>
        <row r="357">
          <cell r="A357">
            <v>344413.90431860602</v>
          </cell>
          <cell r="B357" t="str">
            <v>3-15-02</v>
          </cell>
        </row>
        <row r="358">
          <cell r="A358">
            <v>344852.84801273397</v>
          </cell>
          <cell r="B358" t="str">
            <v>3-10-02</v>
          </cell>
        </row>
        <row r="359">
          <cell r="A359">
            <v>345291.79170686199</v>
          </cell>
          <cell r="B359" t="str">
            <v>3-10-01</v>
          </cell>
        </row>
        <row r="360">
          <cell r="A360">
            <v>345730.73540099</v>
          </cell>
          <cell r="B360" t="str">
            <v>3-10-03</v>
          </cell>
        </row>
        <row r="361">
          <cell r="A361">
            <v>346169.67909511901</v>
          </cell>
          <cell r="B361" t="str">
            <v>3-11-00</v>
          </cell>
        </row>
        <row r="362">
          <cell r="A362">
            <v>346608.62278924702</v>
          </cell>
          <cell r="B362" t="str">
            <v>3-11-01</v>
          </cell>
        </row>
        <row r="363">
          <cell r="A363">
            <v>347047.56648337498</v>
          </cell>
          <cell r="B363" t="str">
            <v>3-14-02</v>
          </cell>
        </row>
        <row r="364">
          <cell r="A364">
            <v>347486.51017750299</v>
          </cell>
          <cell r="B364" t="str">
            <v>3-07-02</v>
          </cell>
        </row>
        <row r="365">
          <cell r="A365">
            <v>347925.45387163199</v>
          </cell>
          <cell r="B365" t="str">
            <v>2-07-03</v>
          </cell>
        </row>
        <row r="366">
          <cell r="A366">
            <v>348364.39756576001</v>
          </cell>
          <cell r="B366" t="str">
            <v>2-07-01</v>
          </cell>
        </row>
        <row r="367">
          <cell r="A367">
            <v>348803.34125988802</v>
          </cell>
          <cell r="B367" t="str">
            <v>2-07-04</v>
          </cell>
        </row>
        <row r="368">
          <cell r="A368">
            <v>349242.28495401598</v>
          </cell>
          <cell r="B368" t="str">
            <v>2-07-05</v>
          </cell>
        </row>
        <row r="369">
          <cell r="A369">
            <v>349681.22864814498</v>
          </cell>
          <cell r="B369" t="str">
            <v>2-07-02</v>
          </cell>
        </row>
        <row r="370">
          <cell r="A370">
            <v>350120.172342273</v>
          </cell>
          <cell r="B370" t="str">
            <v>2-08-02</v>
          </cell>
        </row>
        <row r="371">
          <cell r="A371">
            <v>350559.11603640101</v>
          </cell>
          <cell r="B371" t="str">
            <v>2-08-01</v>
          </cell>
        </row>
        <row r="372">
          <cell r="A372">
            <v>350998.05973052903</v>
          </cell>
          <cell r="B372" t="str">
            <v>2-08-04</v>
          </cell>
        </row>
        <row r="373">
          <cell r="A373">
            <v>351437.00342465797</v>
          </cell>
          <cell r="B373" t="str">
            <v>2-08-03</v>
          </cell>
        </row>
        <row r="374">
          <cell r="A374">
            <v>351875.94711878599</v>
          </cell>
          <cell r="B374" t="str">
            <v>2-08-05</v>
          </cell>
        </row>
        <row r="375">
          <cell r="A375" t="str">
            <v>G865T K03</v>
          </cell>
          <cell r="B375" t="str">
            <v>1-fos01-02</v>
          </cell>
        </row>
        <row r="376">
          <cell r="A376" t="str">
            <v>GK93B K28</v>
          </cell>
          <cell r="B376" t="str">
            <v>1-33-02</v>
          </cell>
        </row>
        <row r="604">
          <cell r="A604">
            <v>352314.890812914</v>
          </cell>
          <cell r="B604" t="str">
            <v>refectoire</v>
          </cell>
          <cell r="C604">
            <v>1</v>
          </cell>
          <cell r="E604">
            <v>1</v>
          </cell>
          <cell r="F604">
            <v>1</v>
          </cell>
          <cell r="G604">
            <v>1</v>
          </cell>
          <cell r="H604">
            <v>1</v>
          </cell>
          <cell r="I604">
            <v>1</v>
          </cell>
          <cell r="J604">
            <v>1</v>
          </cell>
          <cell r="K604">
            <v>1</v>
          </cell>
          <cell r="L604">
            <v>1</v>
          </cell>
        </row>
        <row r="605">
          <cell r="A605">
            <v>352753.83450704202</v>
          </cell>
          <cell r="B605" t="str">
            <v>1-exp-05-03</v>
          </cell>
        </row>
        <row r="606">
          <cell r="A606">
            <v>353192.77820116997</v>
          </cell>
          <cell r="B606" t="str">
            <v>1-fos12-03</v>
          </cell>
        </row>
        <row r="607">
          <cell r="A607">
            <v>353631.72189529898</v>
          </cell>
          <cell r="B607" t="str">
            <v>1-30-03</v>
          </cell>
        </row>
        <row r="608">
          <cell r="A608">
            <v>354070.66558942699</v>
          </cell>
          <cell r="B608" t="str">
            <v>1-fos05-03</v>
          </cell>
        </row>
        <row r="609">
          <cell r="A609">
            <v>354509.60928355501</v>
          </cell>
          <cell r="B609" t="str">
            <v>1-25-03</v>
          </cell>
        </row>
        <row r="610">
          <cell r="A610">
            <v>354948.55297768302</v>
          </cell>
          <cell r="B610" t="str">
            <v>1-exp12-05</v>
          </cell>
        </row>
        <row r="611">
          <cell r="A611">
            <v>355387.49667181203</v>
          </cell>
          <cell r="B611" t="str">
            <v>1-exp14-05</v>
          </cell>
        </row>
        <row r="612">
          <cell r="A612">
            <v>355826.44036593998</v>
          </cell>
          <cell r="B612" t="str">
            <v>1-exp14-06</v>
          </cell>
        </row>
        <row r="613">
          <cell r="A613">
            <v>356265.384060068</v>
          </cell>
          <cell r="B613" t="str">
            <v>1-exp12-01</v>
          </cell>
        </row>
        <row r="614">
          <cell r="A614">
            <v>356704.32775419601</v>
          </cell>
          <cell r="B614" t="str">
            <v>1-exp12-04</v>
          </cell>
        </row>
        <row r="615">
          <cell r="A615">
            <v>357143.27144832502</v>
          </cell>
          <cell r="B615" t="str">
            <v>1-exp12-02</v>
          </cell>
        </row>
        <row r="616">
          <cell r="A616">
            <v>357582.21514245297</v>
          </cell>
          <cell r="B616" t="str">
            <v>1-fos-05</v>
          </cell>
        </row>
        <row r="617">
          <cell r="A617">
            <v>358021.15883658099</v>
          </cell>
          <cell r="B617" t="str">
            <v>1-fos-04</v>
          </cell>
        </row>
        <row r="618">
          <cell r="A618">
            <v>358460.102530709</v>
          </cell>
          <cell r="B618" t="str">
            <v>2-01-06</v>
          </cell>
        </row>
        <row r="619">
          <cell r="A619">
            <v>358899.04622483801</v>
          </cell>
          <cell r="B619" t="str">
            <v>2-01-03</v>
          </cell>
        </row>
        <row r="620">
          <cell r="A620">
            <v>359337.98991896602</v>
          </cell>
          <cell r="B620" t="str">
            <v>2-01-02</v>
          </cell>
        </row>
        <row r="621">
          <cell r="A621">
            <v>359776.93361309398</v>
          </cell>
          <cell r="B621" t="str">
            <v>2-01-01</v>
          </cell>
        </row>
        <row r="622">
          <cell r="A622">
            <v>360215.87730722199</v>
          </cell>
          <cell r="B622" t="str">
            <v>2-01-07</v>
          </cell>
        </row>
        <row r="623">
          <cell r="A623">
            <v>360654.821001351</v>
          </cell>
          <cell r="B623" t="str">
            <v>2-01-05</v>
          </cell>
        </row>
        <row r="624">
          <cell r="A624">
            <v>361093.76469547901</v>
          </cell>
          <cell r="B624" t="str">
            <v>2-01-04</v>
          </cell>
        </row>
        <row r="625">
          <cell r="A625">
            <v>361532.70838960703</v>
          </cell>
          <cell r="B625" t="str">
            <v>usine</v>
          </cell>
        </row>
        <row r="626">
          <cell r="A626">
            <v>361971.65208373498</v>
          </cell>
          <cell r="B626" t="str">
            <v>1-exp19-03</v>
          </cell>
        </row>
        <row r="627">
          <cell r="A627">
            <v>362410.595777863</v>
          </cell>
          <cell r="B627" t="str">
            <v>1-exp20-03</v>
          </cell>
        </row>
        <row r="628">
          <cell r="A628">
            <v>362849.539471992</v>
          </cell>
          <cell r="B628" t="str">
            <v>1-exp20-01</v>
          </cell>
        </row>
        <row r="629">
          <cell r="A629">
            <v>363288.48316612002</v>
          </cell>
          <cell r="B629" t="str">
            <v>1-exp20-02</v>
          </cell>
        </row>
        <row r="630">
          <cell r="A630">
            <v>363727.42686024797</v>
          </cell>
          <cell r="B630" t="str">
            <v>1-exp18-03</v>
          </cell>
        </row>
        <row r="631">
          <cell r="A631">
            <v>364166.37055437698</v>
          </cell>
          <cell r="B631" t="str">
            <v>1-exp19-01</v>
          </cell>
        </row>
        <row r="632">
          <cell r="A632">
            <v>364605.31424850499</v>
          </cell>
          <cell r="B632" t="str">
            <v>1-exp19-02</v>
          </cell>
        </row>
        <row r="633">
          <cell r="A633">
            <v>365044.257942633</v>
          </cell>
          <cell r="B633" t="str">
            <v>2-04-03</v>
          </cell>
        </row>
        <row r="634">
          <cell r="A634">
            <v>365483.20163676102</v>
          </cell>
          <cell r="B634" t="str">
            <v>1-29-03</v>
          </cell>
        </row>
        <row r="635">
          <cell r="A635">
            <v>365922.14533088898</v>
          </cell>
          <cell r="B635" t="str">
            <v>usine</v>
          </cell>
        </row>
        <row r="636">
          <cell r="A636">
            <v>366361.08902501798</v>
          </cell>
          <cell r="B636" t="str">
            <v>2-gri01-03</v>
          </cell>
        </row>
        <row r="637">
          <cell r="A637">
            <v>366800.03271914599</v>
          </cell>
          <cell r="B637" t="str">
            <v>1-09-03</v>
          </cell>
        </row>
        <row r="638">
          <cell r="A638">
            <v>367238.97641327401</v>
          </cell>
          <cell r="B638" t="str">
            <v>1-exp04-03</v>
          </cell>
        </row>
        <row r="639">
          <cell r="A639">
            <v>367677.92010740202</v>
          </cell>
          <cell r="B639" t="str">
            <v>2-02-03</v>
          </cell>
        </row>
        <row r="640">
          <cell r="A640">
            <v>368116.86380153103</v>
          </cell>
          <cell r="B640" t="str">
            <v>1-06-05</v>
          </cell>
        </row>
        <row r="641">
          <cell r="A641">
            <v>368555.80749565898</v>
          </cell>
          <cell r="B641" t="str">
            <v>1-06-06</v>
          </cell>
        </row>
        <row r="642">
          <cell r="A642">
            <v>368994.751189787</v>
          </cell>
          <cell r="B642" t="str">
            <v>1-12-03</v>
          </cell>
        </row>
        <row r="643">
          <cell r="A643">
            <v>369433.69488391501</v>
          </cell>
          <cell r="B643" t="str">
            <v>1-23-04</v>
          </cell>
        </row>
        <row r="644">
          <cell r="A644">
            <v>369872.63857804402</v>
          </cell>
          <cell r="B644" t="str">
            <v>1-23-03</v>
          </cell>
        </row>
        <row r="645">
          <cell r="A645">
            <v>370311.58227217197</v>
          </cell>
          <cell r="B645" t="str">
            <v>1-23-01</v>
          </cell>
        </row>
        <row r="646">
          <cell r="A646">
            <v>370750.52596629999</v>
          </cell>
          <cell r="B646" t="str">
            <v>1-23-02</v>
          </cell>
        </row>
        <row r="647">
          <cell r="A647">
            <v>371189.469660428</v>
          </cell>
          <cell r="B647" t="str">
            <v>usine</v>
          </cell>
        </row>
        <row r="648">
          <cell r="A648">
            <v>371628.41335455602</v>
          </cell>
          <cell r="B648" t="str">
            <v>usine</v>
          </cell>
        </row>
        <row r="649">
          <cell r="A649">
            <v>372067.35704868502</v>
          </cell>
          <cell r="B649" t="str">
            <v>usine</v>
          </cell>
        </row>
        <row r="650">
          <cell r="A650">
            <v>372506.30074281298</v>
          </cell>
          <cell r="B650" t="str">
            <v>usine</v>
          </cell>
        </row>
        <row r="651">
          <cell r="A651">
            <v>372945.24443694099</v>
          </cell>
          <cell r="B651" t="str">
            <v>usine</v>
          </cell>
        </row>
        <row r="652">
          <cell r="A652">
            <v>373384.18813106901</v>
          </cell>
          <cell r="B652" t="str">
            <v>2-06-02</v>
          </cell>
        </row>
        <row r="653">
          <cell r="A653">
            <v>373823.13182519801</v>
          </cell>
          <cell r="B653" t="str">
            <v>2-06-03</v>
          </cell>
        </row>
        <row r="654">
          <cell r="A654">
            <v>374262.07551932603</v>
          </cell>
          <cell r="B654" t="str">
            <v>3-12-03</v>
          </cell>
        </row>
        <row r="655">
          <cell r="A655">
            <v>374701.01921345398</v>
          </cell>
          <cell r="B655" t="str">
            <v>1-exp-02-03</v>
          </cell>
        </row>
        <row r="656">
          <cell r="A656">
            <v>375139.962907582</v>
          </cell>
          <cell r="B656" t="str">
            <v>1-exp03-03</v>
          </cell>
        </row>
        <row r="657">
          <cell r="A657">
            <v>375578.906601711</v>
          </cell>
          <cell r="B657" t="str">
            <v>3-09-04</v>
          </cell>
        </row>
        <row r="658">
          <cell r="A658">
            <v>376017.85029583902</v>
          </cell>
          <cell r="B658" t="str">
            <v>3-15-03</v>
          </cell>
        </row>
        <row r="659">
          <cell r="A659">
            <v>376456.79398996697</v>
          </cell>
          <cell r="B659" t="str">
            <v>3-10-02</v>
          </cell>
        </row>
        <row r="660">
          <cell r="A660">
            <v>376895.73768409499</v>
          </cell>
          <cell r="B660" t="str">
            <v>3-10-01</v>
          </cell>
        </row>
        <row r="661">
          <cell r="A661">
            <v>377334.68137822399</v>
          </cell>
          <cell r="B661" t="str">
            <v>3-10-03</v>
          </cell>
        </row>
        <row r="662">
          <cell r="A662">
            <v>377773.62507235201</v>
          </cell>
          <cell r="B662" t="str">
            <v>3-11-02</v>
          </cell>
        </row>
        <row r="663">
          <cell r="A663">
            <v>378212.56876648002</v>
          </cell>
          <cell r="B663" t="str">
            <v>3-11-03</v>
          </cell>
        </row>
        <row r="664">
          <cell r="A664">
            <v>378651.51246060798</v>
          </cell>
          <cell r="B664" t="str">
            <v>3-14-03</v>
          </cell>
        </row>
        <row r="665">
          <cell r="A665">
            <v>379090.45615473698</v>
          </cell>
          <cell r="B665" t="str">
            <v>3-07-03</v>
          </cell>
        </row>
        <row r="666">
          <cell r="A666">
            <v>379529.399848865</v>
          </cell>
          <cell r="B666" t="str">
            <v>2-07-03</v>
          </cell>
        </row>
        <row r="667">
          <cell r="A667">
            <v>379968.34354299301</v>
          </cell>
          <cell r="B667" t="str">
            <v>2-07-01</v>
          </cell>
        </row>
        <row r="668">
          <cell r="A668">
            <v>380407.28723712103</v>
          </cell>
          <cell r="B668" t="str">
            <v>2-07-04</v>
          </cell>
        </row>
        <row r="669">
          <cell r="A669">
            <v>380846.23093124997</v>
          </cell>
          <cell r="B669" t="str">
            <v>2-07-05</v>
          </cell>
        </row>
        <row r="670">
          <cell r="A670">
            <v>381285.17462537799</v>
          </cell>
          <cell r="B670" t="str">
            <v>2-07-02</v>
          </cell>
        </row>
        <row r="671">
          <cell r="A671">
            <v>381724.118319506</v>
          </cell>
          <cell r="B671" t="str">
            <v>2-08-02</v>
          </cell>
        </row>
        <row r="672">
          <cell r="A672">
            <v>382163.06201363401</v>
          </cell>
          <cell r="B672" t="str">
            <v>2-08-01</v>
          </cell>
        </row>
        <row r="673">
          <cell r="A673">
            <v>382602.00570776197</v>
          </cell>
          <cell r="B673" t="str">
            <v>2-08-04</v>
          </cell>
        </row>
        <row r="674">
          <cell r="A674">
            <v>383040.94940189098</v>
          </cell>
          <cell r="B674" t="str">
            <v>2-08-03</v>
          </cell>
        </row>
        <row r="675">
          <cell r="A675">
            <v>383479.89309601899</v>
          </cell>
          <cell r="B675" t="str">
            <v>2-08-05</v>
          </cell>
        </row>
        <row r="676">
          <cell r="A676" t="str">
            <v>G865T K04</v>
          </cell>
          <cell r="B676" t="str">
            <v>1-fos01-03</v>
          </cell>
        </row>
        <row r="677">
          <cell r="A677" t="str">
            <v>GK93B K29</v>
          </cell>
          <cell r="B677" t="str">
            <v>1-33-03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TCD U1"/>
      <sheetName val="IQ site"/>
      <sheetName val="Feuil1"/>
      <sheetName val="reprise parc"/>
      <sheetName val="matrice"/>
      <sheetName val="liste"/>
      <sheetName val="Décl hebdo"/>
    </sheetNames>
    <sheetDataSet>
      <sheetData sheetId="0">
        <row r="1">
          <cell r="A1" t="str">
            <v>n° chassis</v>
          </cell>
          <cell r="B1" t="str">
            <v>Chassis correct ou nc</v>
          </cell>
          <cell r="C1" t="str">
            <v>controleur</v>
          </cell>
          <cell r="D1" t="str">
            <v>date cont 1</v>
          </cell>
          <cell r="E1" t="str">
            <v>Conforme</v>
          </cell>
          <cell r="F1" t="str">
            <v>conforme 1</v>
          </cell>
          <cell r="G1" t="str">
            <v>nb def</v>
          </cell>
          <cell r="H1" t="str">
            <v>Date contrôle 2</v>
          </cell>
          <cell r="I1" t="str">
            <v>Conforme</v>
          </cell>
          <cell r="J1" t="str">
            <v>conforme 2</v>
          </cell>
          <cell r="K1" t="str">
            <v>nb def</v>
          </cell>
          <cell r="L1" t="str">
            <v>date cont 3</v>
          </cell>
          <cell r="M1" t="str">
            <v>Conforme</v>
          </cell>
          <cell r="N1" t="str">
            <v>conforme 3</v>
          </cell>
          <cell r="O1" t="str">
            <v>nb def</v>
          </cell>
          <cell r="P1" t="str">
            <v>Nom</v>
          </cell>
          <cell r="Q1" t="str">
            <v xml:space="preserve">                                                                                                                                     </v>
          </cell>
          <cell r="R1" t="str">
            <v>date de sortie</v>
          </cell>
          <cell r="S1" t="str">
            <v>Usine</v>
          </cell>
          <cell r="T1" t="str">
            <v>mois</v>
          </cell>
          <cell r="U1" t="str">
            <v>mois2</v>
          </cell>
          <cell r="V1" t="str">
            <v>année</v>
          </cell>
          <cell r="W1" t="str">
            <v>barillet gamme 2013</v>
          </cell>
          <cell r="X1">
            <v>0</v>
          </cell>
          <cell r="Y1" t="str">
            <v>embout de gouttiere jaune</v>
          </cell>
          <cell r="Z1" t="str">
            <v>plinthe trop courte</v>
          </cell>
          <cell r="AA1" t="str">
            <v>reprise porte  600 mm tous mh</v>
          </cell>
          <cell r="AB1" t="str">
            <v>renfort métallique gamme 2013</v>
          </cell>
          <cell r="AC1" t="str">
            <v>jalousie gamme 2012 + 2013</v>
          </cell>
          <cell r="AD1" t="str">
            <v>jetée de lit nombre et couleur</v>
          </cell>
          <cell r="AE1" t="str">
            <v>Manque bois renfort U312048</v>
          </cell>
          <cell r="AF1">
            <v>0</v>
          </cell>
          <cell r="AG1" t="str">
            <v>Percage cheminée</v>
          </cell>
          <cell r="AH1" t="str">
            <v>Joint de porte de douche non monté</v>
          </cell>
          <cell r="AI1" t="str">
            <v>Débordement de toiture</v>
          </cell>
          <cell r="AJ1" t="str">
            <v>Trop plein mal positionnée</v>
          </cell>
          <cell r="AK1" t="str">
            <v>Rajouter des vis 4,5x70 dans meuble haut cuisine</v>
          </cell>
          <cell r="AL1">
            <v>0</v>
          </cell>
          <cell r="AM1">
            <v>0</v>
          </cell>
        </row>
        <row r="2">
          <cell r="A2">
            <v>118261</v>
          </cell>
          <cell r="B2" t="str">
            <v>r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 t="e">
            <v>#N/A</v>
          </cell>
          <cell r="Q2" t="e">
            <v>#N/A</v>
          </cell>
          <cell r="R2" t="e">
            <v>#N/A</v>
          </cell>
          <cell r="S2" t="e">
            <v>#N/A</v>
          </cell>
          <cell r="T2" t="e">
            <v>#N/A</v>
          </cell>
          <cell r="U2" t="e">
            <v>#N/A</v>
          </cell>
          <cell r="V2" t="e">
            <v>#N/A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</row>
        <row r="3">
          <cell r="A3">
            <v>129003</v>
          </cell>
          <cell r="B3" t="str">
            <v>b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 t="e">
            <v>#N/A</v>
          </cell>
          <cell r="Q3" t="e">
            <v>#N/A</v>
          </cell>
          <cell r="R3" t="e">
            <v>#N/A</v>
          </cell>
          <cell r="S3" t="e">
            <v>#N/A</v>
          </cell>
          <cell r="T3" t="e">
            <v>#N/A</v>
          </cell>
          <cell r="U3" t="e">
            <v>#N/A</v>
          </cell>
          <cell r="V3" t="e">
            <v>#N/A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</row>
        <row r="4">
          <cell r="A4">
            <v>129029</v>
          </cell>
          <cell r="B4" t="str">
            <v>b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 t="e">
            <v>#N/A</v>
          </cell>
          <cell r="Q4" t="e">
            <v>#N/A</v>
          </cell>
          <cell r="R4" t="e">
            <v>#N/A</v>
          </cell>
          <cell r="S4" t="e">
            <v>#N/A</v>
          </cell>
          <cell r="T4" t="e">
            <v>#N/A</v>
          </cell>
          <cell r="U4" t="e">
            <v>#N/A</v>
          </cell>
          <cell r="V4" t="e">
            <v>#N/A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</row>
        <row r="5">
          <cell r="A5">
            <v>129377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 t="e">
            <v>#N/A</v>
          </cell>
          <cell r="Q5" t="e">
            <v>#N/A</v>
          </cell>
          <cell r="R5" t="e">
            <v>#N/A</v>
          </cell>
          <cell r="S5" t="e">
            <v>#N/A</v>
          </cell>
          <cell r="T5" t="e">
            <v>#N/A</v>
          </cell>
          <cell r="U5" t="e">
            <v>#N/A</v>
          </cell>
          <cell r="V5" t="e">
            <v>#N/A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</row>
        <row r="6">
          <cell r="A6">
            <v>130498</v>
          </cell>
          <cell r="B6" t="str">
            <v>b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 t="e">
            <v>#N/A</v>
          </cell>
          <cell r="Q6" t="e">
            <v>#N/A</v>
          </cell>
          <cell r="R6" t="e">
            <v>#N/A</v>
          </cell>
          <cell r="S6" t="e">
            <v>#N/A</v>
          </cell>
          <cell r="T6" t="e">
            <v>#N/A</v>
          </cell>
          <cell r="U6" t="e">
            <v>#N/A</v>
          </cell>
          <cell r="V6" t="e">
            <v>#N/A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</row>
        <row r="7">
          <cell r="A7">
            <v>217833</v>
          </cell>
          <cell r="B7" t="str">
            <v>r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 t="e">
            <v>#N/A</v>
          </cell>
          <cell r="Q7" t="e">
            <v>#N/A</v>
          </cell>
          <cell r="R7" t="e">
            <v>#N/A</v>
          </cell>
          <cell r="S7" t="e">
            <v>#N/A</v>
          </cell>
          <cell r="T7" t="e">
            <v>#N/A</v>
          </cell>
          <cell r="U7" t="e">
            <v>#N/A</v>
          </cell>
          <cell r="V7" t="e">
            <v>#N/A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</row>
        <row r="8">
          <cell r="A8">
            <v>218152</v>
          </cell>
          <cell r="B8" t="str">
            <v>b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 t="e">
            <v>#N/A</v>
          </cell>
          <cell r="Q8" t="e">
            <v>#N/A</v>
          </cell>
          <cell r="R8" t="e">
            <v>#N/A</v>
          </cell>
          <cell r="S8" t="e">
            <v>#N/A</v>
          </cell>
          <cell r="T8" t="e">
            <v>#N/A</v>
          </cell>
          <cell r="U8" t="e">
            <v>#N/A</v>
          </cell>
          <cell r="V8" t="e">
            <v>#N/A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</row>
        <row r="9">
          <cell r="A9">
            <v>305394</v>
          </cell>
          <cell r="B9" t="str">
            <v>v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 t="str">
            <v>723-R</v>
          </cell>
          <cell r="Q9" t="str">
            <v>SUPER SELENIA DECO ROUGE</v>
          </cell>
          <cell r="R9">
            <v>39701</v>
          </cell>
          <cell r="S9" t="str">
            <v>U3</v>
          </cell>
          <cell r="T9">
            <v>39701</v>
          </cell>
          <cell r="U9">
            <v>9</v>
          </cell>
          <cell r="V9">
            <v>2008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</row>
        <row r="10">
          <cell r="A10">
            <v>306826</v>
          </cell>
          <cell r="B10" t="str">
            <v>b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 t="str">
            <v>210094-R</v>
          </cell>
          <cell r="Q10" t="str">
            <v>SUPER ASTRIA DECO ROUGE avec OPTIONS</v>
          </cell>
          <cell r="R10">
            <v>40253</v>
          </cell>
          <cell r="S10" t="str">
            <v>U3</v>
          </cell>
          <cell r="T10">
            <v>40253</v>
          </cell>
          <cell r="U10">
            <v>3</v>
          </cell>
          <cell r="V10">
            <v>2010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</row>
        <row r="11">
          <cell r="A11">
            <v>306827</v>
          </cell>
          <cell r="B11" t="str">
            <v>b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 t="str">
            <v>210094-R</v>
          </cell>
          <cell r="Q11" t="str">
            <v>SUPER ASTRIA DECO ROUGE avec OPTIONS</v>
          </cell>
          <cell r="R11">
            <v>40240</v>
          </cell>
          <cell r="S11" t="str">
            <v>U3</v>
          </cell>
          <cell r="T11">
            <v>40240</v>
          </cell>
          <cell r="U11">
            <v>3</v>
          </cell>
          <cell r="V11">
            <v>2010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</row>
        <row r="12">
          <cell r="A12">
            <v>307354</v>
          </cell>
          <cell r="B12" t="str">
            <v>v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 t="str">
            <v>210177-P</v>
          </cell>
          <cell r="Q12" t="str">
            <v>GALAXIE CONFORT PAPRIKA</v>
          </cell>
          <cell r="R12">
            <v>40350</v>
          </cell>
          <cell r="S12" t="str">
            <v>U3</v>
          </cell>
          <cell r="T12">
            <v>40350</v>
          </cell>
          <cell r="U12">
            <v>6</v>
          </cell>
          <cell r="V12">
            <v>2010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1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1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</row>
        <row r="13">
          <cell r="A13">
            <v>307356</v>
          </cell>
          <cell r="B13" t="str">
            <v>r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 t="str">
            <v>210177-P</v>
          </cell>
          <cell r="Q13" t="str">
            <v>GALAXIE CONFORT PAPRIKA</v>
          </cell>
          <cell r="R13">
            <v>40351</v>
          </cell>
          <cell r="S13" t="str">
            <v>U3</v>
          </cell>
          <cell r="T13">
            <v>40351</v>
          </cell>
          <cell r="U13">
            <v>6</v>
          </cell>
          <cell r="V13">
            <v>2010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</row>
        <row r="14">
          <cell r="A14">
            <v>307358</v>
          </cell>
          <cell r="B14" t="str">
            <v>v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 t="str">
            <v>210177-P</v>
          </cell>
          <cell r="Q14" t="str">
            <v>GALAXIE CONFORT PAPRIKA</v>
          </cell>
          <cell r="R14">
            <v>40351</v>
          </cell>
          <cell r="S14" t="str">
            <v>U3</v>
          </cell>
          <cell r="T14">
            <v>40351</v>
          </cell>
          <cell r="U14">
            <v>6</v>
          </cell>
          <cell r="V14">
            <v>2010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1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</row>
        <row r="15">
          <cell r="A15">
            <v>307359</v>
          </cell>
          <cell r="B15" t="str">
            <v>v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 t="str">
            <v>210177-P</v>
          </cell>
          <cell r="Q15" t="str">
            <v>GALAXIE CONFORT PAPRIKA</v>
          </cell>
          <cell r="R15">
            <v>40351</v>
          </cell>
          <cell r="S15" t="str">
            <v>U3</v>
          </cell>
          <cell r="T15">
            <v>40351</v>
          </cell>
          <cell r="U15">
            <v>6</v>
          </cell>
          <cell r="V15">
            <v>2010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</row>
        <row r="16">
          <cell r="A16">
            <v>307361</v>
          </cell>
          <cell r="B16" t="str">
            <v>v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 t="str">
            <v>210177-P</v>
          </cell>
          <cell r="Q16" t="str">
            <v>GALAXIE CONFORT PAPRIKA</v>
          </cell>
          <cell r="R16">
            <v>40424</v>
          </cell>
          <cell r="S16" t="str">
            <v>U3</v>
          </cell>
          <cell r="T16">
            <v>40424</v>
          </cell>
          <cell r="U16">
            <v>9</v>
          </cell>
          <cell r="V16">
            <v>2010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</row>
        <row r="17">
          <cell r="A17">
            <v>307393</v>
          </cell>
          <cell r="B17" t="str">
            <v>v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 t="str">
            <v>210175-P</v>
          </cell>
          <cell r="Q17" t="str">
            <v>SUPER SELENIA CONFORT PAPRIKA</v>
          </cell>
          <cell r="R17">
            <v>40431</v>
          </cell>
          <cell r="S17" t="str">
            <v>U3</v>
          </cell>
          <cell r="T17">
            <v>40431</v>
          </cell>
          <cell r="U17">
            <v>9</v>
          </cell>
          <cell r="V17">
            <v>2010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</row>
        <row r="18">
          <cell r="A18">
            <v>307394</v>
          </cell>
          <cell r="B18" t="str">
            <v>v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 t="str">
            <v>210175-P</v>
          </cell>
          <cell r="Q18" t="str">
            <v>SUPER SELENIA CONFORT PAPRIKA</v>
          </cell>
          <cell r="R18">
            <v>40431</v>
          </cell>
          <cell r="S18" t="str">
            <v>U3</v>
          </cell>
          <cell r="T18">
            <v>40431</v>
          </cell>
          <cell r="U18">
            <v>9</v>
          </cell>
          <cell r="V18">
            <v>2010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1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1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</row>
        <row r="19">
          <cell r="A19">
            <v>307434</v>
          </cell>
          <cell r="B19" t="str">
            <v>v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 t="str">
            <v>210169-F</v>
          </cell>
          <cell r="Q19" t="str">
            <v>SUPER OCTALIA FARNIENTE</v>
          </cell>
          <cell r="R19">
            <v>40443</v>
          </cell>
          <cell r="S19" t="str">
            <v>U3</v>
          </cell>
          <cell r="T19">
            <v>40443</v>
          </cell>
          <cell r="U19">
            <v>9</v>
          </cell>
          <cell r="V19">
            <v>2010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1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</row>
        <row r="20">
          <cell r="A20">
            <v>307538</v>
          </cell>
          <cell r="B20" t="str">
            <v>v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 t="str">
            <v>210152-A</v>
          </cell>
          <cell r="Q20" t="str">
            <v>SUPER MERCURE ALLEGRO</v>
          </cell>
          <cell r="R20">
            <v>40473</v>
          </cell>
          <cell r="S20" t="str">
            <v>U3</v>
          </cell>
          <cell r="T20">
            <v>40473</v>
          </cell>
          <cell r="U20">
            <v>10</v>
          </cell>
          <cell r="V20">
            <v>2010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1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</row>
        <row r="21">
          <cell r="A21">
            <v>308399</v>
          </cell>
          <cell r="B21" t="str">
            <v>b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 t="str">
            <v>210227-F</v>
          </cell>
          <cell r="Q21" t="str">
            <v>SUPER TITANIA FARNIENTE</v>
          </cell>
          <cell r="R21">
            <v>40795</v>
          </cell>
          <cell r="S21" t="str">
            <v>U3</v>
          </cell>
          <cell r="T21">
            <v>40795</v>
          </cell>
          <cell r="U21">
            <v>9</v>
          </cell>
          <cell r="V21">
            <v>2011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1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</row>
        <row r="22">
          <cell r="A22">
            <v>308448</v>
          </cell>
          <cell r="B22" t="str">
            <v>b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 t="str">
            <v>210216-F</v>
          </cell>
          <cell r="Q22" t="str">
            <v>TITANIA FARNIENTE</v>
          </cell>
          <cell r="R22">
            <v>40809</v>
          </cell>
          <cell r="S22" t="str">
            <v>U3</v>
          </cell>
          <cell r="T22">
            <v>40809</v>
          </cell>
          <cell r="U22">
            <v>9</v>
          </cell>
          <cell r="V22">
            <v>2011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1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</row>
        <row r="23">
          <cell r="A23">
            <v>308462</v>
          </cell>
          <cell r="B23" t="str">
            <v>b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 t="str">
            <v>210216-A</v>
          </cell>
          <cell r="Q23" t="str">
            <v>TITANIA ALLEGRO</v>
          </cell>
          <cell r="R23">
            <v>40814</v>
          </cell>
          <cell r="S23" t="str">
            <v>U3</v>
          </cell>
          <cell r="T23">
            <v>40814</v>
          </cell>
          <cell r="U23">
            <v>9</v>
          </cell>
          <cell r="V23">
            <v>2011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1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</row>
        <row r="24">
          <cell r="A24">
            <v>308465</v>
          </cell>
          <cell r="B24" t="str">
            <v>b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 t="str">
            <v>210216-A</v>
          </cell>
          <cell r="Q24" t="str">
            <v>TITANIA ALLEGRO</v>
          </cell>
          <cell r="R24">
            <v>40814</v>
          </cell>
          <cell r="S24" t="str">
            <v>U3</v>
          </cell>
          <cell r="T24">
            <v>40814</v>
          </cell>
          <cell r="U24">
            <v>9</v>
          </cell>
          <cell r="V24">
            <v>2011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1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</row>
        <row r="25">
          <cell r="A25">
            <v>308475</v>
          </cell>
          <cell r="B25" t="str">
            <v>b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 t="str">
            <v>210217-F</v>
          </cell>
          <cell r="Q25" t="str">
            <v>ALTAIR FARNIENTE</v>
          </cell>
          <cell r="R25">
            <v>40816</v>
          </cell>
          <cell r="S25" t="str">
            <v>U3</v>
          </cell>
          <cell r="T25">
            <v>40816</v>
          </cell>
          <cell r="U25">
            <v>9</v>
          </cell>
          <cell r="V25">
            <v>2011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1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</row>
        <row r="26">
          <cell r="A26">
            <v>308576</v>
          </cell>
          <cell r="B26" t="str">
            <v>b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 t="str">
            <v>210222-A</v>
          </cell>
          <cell r="Q26" t="str">
            <v>SUPER MERCURE FAMILLE ALLEGRO</v>
          </cell>
          <cell r="R26">
            <v>40841</v>
          </cell>
          <cell r="S26" t="str">
            <v>U3</v>
          </cell>
          <cell r="T26">
            <v>40841</v>
          </cell>
          <cell r="U26">
            <v>10</v>
          </cell>
          <cell r="V26">
            <v>2011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</row>
        <row r="27">
          <cell r="A27">
            <v>308579</v>
          </cell>
          <cell r="B27" t="str">
            <v>b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 t="str">
            <v>210222-A</v>
          </cell>
          <cell r="Q27" t="str">
            <v>SUPER MERCURE FAMILLE ALLEGRO</v>
          </cell>
          <cell r="R27">
            <v>40842</v>
          </cell>
          <cell r="S27" t="str">
            <v>U3</v>
          </cell>
          <cell r="T27">
            <v>40842</v>
          </cell>
          <cell r="U27">
            <v>10</v>
          </cell>
          <cell r="V27">
            <v>2011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</row>
        <row r="28">
          <cell r="A28">
            <v>308581</v>
          </cell>
          <cell r="B28" t="str">
            <v>v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 t="str">
            <v>210220-F</v>
          </cell>
          <cell r="Q28" t="str">
            <v>SUPER VENUS FARNIENTE</v>
          </cell>
          <cell r="R28">
            <v>40842</v>
          </cell>
          <cell r="S28" t="str">
            <v>U3</v>
          </cell>
          <cell r="T28">
            <v>40842</v>
          </cell>
          <cell r="U28">
            <v>10</v>
          </cell>
          <cell r="V28">
            <v>2011</v>
          </cell>
          <cell r="W28">
            <v>0</v>
          </cell>
          <cell r="X28">
            <v>0</v>
          </cell>
          <cell r="Y28">
            <v>1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</row>
        <row r="29">
          <cell r="A29">
            <v>308582</v>
          </cell>
          <cell r="B29" t="str">
            <v>v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 t="str">
            <v>210220-F</v>
          </cell>
          <cell r="Q29" t="str">
            <v>SUPER VENUS FARNIENTE</v>
          </cell>
          <cell r="R29">
            <v>40842</v>
          </cell>
          <cell r="S29" t="str">
            <v>U3</v>
          </cell>
          <cell r="T29">
            <v>40842</v>
          </cell>
          <cell r="U29">
            <v>10</v>
          </cell>
          <cell r="V29">
            <v>2011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</row>
        <row r="30">
          <cell r="A30">
            <v>308583</v>
          </cell>
          <cell r="B30" t="str">
            <v>r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 t="str">
            <v>210220-F</v>
          </cell>
          <cell r="Q30" t="str">
            <v>SUPER VENUS FARNIENTE</v>
          </cell>
          <cell r="R30">
            <v>40842</v>
          </cell>
          <cell r="S30" t="str">
            <v>U3</v>
          </cell>
          <cell r="T30">
            <v>40842</v>
          </cell>
          <cell r="U30">
            <v>10</v>
          </cell>
          <cell r="V30">
            <v>2011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</row>
        <row r="31">
          <cell r="A31">
            <v>308585</v>
          </cell>
          <cell r="B31" t="str">
            <v>v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 t="str">
            <v>210220-F</v>
          </cell>
          <cell r="Q31" t="str">
            <v>SUPER VENUS FARNIENTE</v>
          </cell>
          <cell r="R31">
            <v>40842</v>
          </cell>
          <cell r="S31" t="str">
            <v>U3</v>
          </cell>
          <cell r="T31">
            <v>40842</v>
          </cell>
          <cell r="U31">
            <v>10</v>
          </cell>
          <cell r="V31">
            <v>2011</v>
          </cell>
          <cell r="W31">
            <v>0</v>
          </cell>
          <cell r="X31">
            <v>0</v>
          </cell>
          <cell r="Y31">
            <v>1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</row>
        <row r="32">
          <cell r="A32">
            <v>308651</v>
          </cell>
          <cell r="B32" t="str">
            <v>b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 t="str">
            <v>210225-F</v>
          </cell>
          <cell r="Q32" t="str">
            <v>LOGGIA TERRASSE GAUCHE FARNIEN</v>
          </cell>
          <cell r="R32">
            <v>40862</v>
          </cell>
          <cell r="S32" t="str">
            <v>U3</v>
          </cell>
          <cell r="T32">
            <v>40862</v>
          </cell>
          <cell r="U32">
            <v>11</v>
          </cell>
          <cell r="V32">
            <v>2011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</row>
        <row r="33">
          <cell r="A33">
            <v>308659</v>
          </cell>
          <cell r="B33" t="str">
            <v>b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 t="str">
            <v>210225-F</v>
          </cell>
          <cell r="Q33" t="str">
            <v>LOGGIA TERRASSE GAUCHE FARNIEN</v>
          </cell>
          <cell r="R33">
            <v>40863</v>
          </cell>
          <cell r="S33" t="str">
            <v>U3</v>
          </cell>
          <cell r="T33">
            <v>40863</v>
          </cell>
          <cell r="U33">
            <v>11</v>
          </cell>
          <cell r="V33">
            <v>2011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</row>
        <row r="34">
          <cell r="A34">
            <v>308688</v>
          </cell>
          <cell r="B34" t="str">
            <v>b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 t="str">
            <v>210226-A</v>
          </cell>
          <cell r="Q34" t="str">
            <v>LOGGIA TERRASSE DROITE ALLEGRO</v>
          </cell>
          <cell r="R34">
            <v>40870</v>
          </cell>
          <cell r="S34" t="str">
            <v>U3</v>
          </cell>
          <cell r="T34">
            <v>40870</v>
          </cell>
          <cell r="U34">
            <v>11</v>
          </cell>
          <cell r="V34">
            <v>2011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</row>
        <row r="35">
          <cell r="A35">
            <v>308689</v>
          </cell>
          <cell r="B35" t="str">
            <v>b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 t="str">
            <v>210226-A</v>
          </cell>
          <cell r="Q35" t="str">
            <v>LOGGIA TERRASSE DROITE ALLEGRO</v>
          </cell>
          <cell r="R35">
            <v>40870</v>
          </cell>
          <cell r="S35" t="str">
            <v>U3</v>
          </cell>
          <cell r="T35">
            <v>40870</v>
          </cell>
          <cell r="U35">
            <v>11</v>
          </cell>
          <cell r="V35">
            <v>2011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</row>
        <row r="36">
          <cell r="A36">
            <v>308895</v>
          </cell>
          <cell r="B36" t="str">
            <v>v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 t="str">
            <v>210248-T</v>
          </cell>
          <cell r="Q36" t="str">
            <v>RUBIS TAUPE avec OPTIONS</v>
          </cell>
          <cell r="R36">
            <v>40934</v>
          </cell>
          <cell r="S36" t="str">
            <v>U3</v>
          </cell>
          <cell r="T36">
            <v>40934</v>
          </cell>
          <cell r="U36">
            <v>1</v>
          </cell>
          <cell r="V36">
            <v>2012</v>
          </cell>
          <cell r="W36">
            <v>0</v>
          </cell>
          <cell r="X36">
            <v>0</v>
          </cell>
          <cell r="Y36">
            <v>1</v>
          </cell>
          <cell r="Z36">
            <v>0</v>
          </cell>
          <cell r="AA36">
            <v>1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</row>
        <row r="37">
          <cell r="A37">
            <v>308906</v>
          </cell>
          <cell r="B37" t="str">
            <v>v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 t="str">
            <v>210248-RH</v>
          </cell>
          <cell r="Q37" t="str">
            <v>RUBIS ROUGE HERMES</v>
          </cell>
          <cell r="R37">
            <v>40939</v>
          </cell>
          <cell r="S37" t="str">
            <v>U3</v>
          </cell>
          <cell r="T37">
            <v>40939</v>
          </cell>
          <cell r="U37">
            <v>1</v>
          </cell>
          <cell r="V37">
            <v>2012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1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</row>
        <row r="38">
          <cell r="A38">
            <v>308908</v>
          </cell>
          <cell r="B38" t="str">
            <v>b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 t="str">
            <v>210248-RH</v>
          </cell>
          <cell r="Q38" t="str">
            <v>RUBIS ROUGE HERMES</v>
          </cell>
          <cell r="R38">
            <v>40940</v>
          </cell>
          <cell r="S38" t="str">
            <v>U3</v>
          </cell>
          <cell r="T38">
            <v>40940</v>
          </cell>
          <cell r="U38">
            <v>2</v>
          </cell>
          <cell r="V38">
            <v>2012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</row>
        <row r="39">
          <cell r="A39">
            <v>308923</v>
          </cell>
          <cell r="B39" t="str">
            <v>b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 t="str">
            <v>210245-RH</v>
          </cell>
          <cell r="Q39" t="str">
            <v>CONSTELLATION ROUGE HERMES</v>
          </cell>
          <cell r="R39">
            <v>40945</v>
          </cell>
          <cell r="S39" t="str">
            <v>U3</v>
          </cell>
          <cell r="T39">
            <v>40945</v>
          </cell>
          <cell r="U39">
            <v>2</v>
          </cell>
          <cell r="V39">
            <v>2012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</row>
        <row r="40">
          <cell r="A40">
            <v>308939</v>
          </cell>
          <cell r="B40" t="str">
            <v>r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 t="str">
            <v>210246-T</v>
          </cell>
          <cell r="Q40" t="str">
            <v>SAPHIR PANORAMIQUE TAUPE</v>
          </cell>
          <cell r="R40">
            <v>40952</v>
          </cell>
          <cell r="S40" t="str">
            <v>U3</v>
          </cell>
          <cell r="T40">
            <v>40952</v>
          </cell>
          <cell r="U40">
            <v>2</v>
          </cell>
          <cell r="V40">
            <v>2012</v>
          </cell>
          <cell r="W40">
            <v>0</v>
          </cell>
          <cell r="X40">
            <v>0</v>
          </cell>
          <cell r="Y40">
            <v>1</v>
          </cell>
          <cell r="Z40">
            <v>0</v>
          </cell>
          <cell r="AA40">
            <v>1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</row>
        <row r="41">
          <cell r="A41">
            <v>308941</v>
          </cell>
          <cell r="B41" t="str">
            <v>v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 t="str">
            <v>210246-RH</v>
          </cell>
          <cell r="Q41" t="str">
            <v>SAPHIR PANO ROUGE HERMES</v>
          </cell>
          <cell r="R41">
            <v>40952</v>
          </cell>
          <cell r="S41" t="str">
            <v>U3</v>
          </cell>
          <cell r="T41">
            <v>40952</v>
          </cell>
          <cell r="U41">
            <v>2</v>
          </cell>
          <cell r="V41">
            <v>2012</v>
          </cell>
          <cell r="W41">
            <v>0</v>
          </cell>
          <cell r="X41">
            <v>0</v>
          </cell>
          <cell r="Y41">
            <v>1</v>
          </cell>
          <cell r="Z41">
            <v>0</v>
          </cell>
          <cell r="AA41">
            <v>1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</row>
        <row r="42">
          <cell r="A42">
            <v>308943</v>
          </cell>
          <cell r="B42" t="str">
            <v>b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 t="str">
            <v>210246-RH</v>
          </cell>
          <cell r="Q42" t="str">
            <v>SAPHIR PANO ROUGE HERMES</v>
          </cell>
          <cell r="R42">
            <v>40953</v>
          </cell>
          <cell r="S42" t="str">
            <v>U3</v>
          </cell>
          <cell r="T42">
            <v>40953</v>
          </cell>
          <cell r="U42">
            <v>2</v>
          </cell>
          <cell r="V42">
            <v>2012</v>
          </cell>
          <cell r="W42">
            <v>0</v>
          </cell>
          <cell r="X42">
            <v>0</v>
          </cell>
          <cell r="Y42">
            <v>1</v>
          </cell>
          <cell r="Z42">
            <v>0</v>
          </cell>
          <cell r="AA42">
            <v>1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</row>
        <row r="43">
          <cell r="A43">
            <v>308944</v>
          </cell>
          <cell r="B43" t="str">
            <v>v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 t="str">
            <v>210246-RH</v>
          </cell>
          <cell r="Q43" t="str">
            <v>SAPHIR PANO ROUGE HERMES</v>
          </cell>
          <cell r="R43">
            <v>40953</v>
          </cell>
          <cell r="S43" t="str">
            <v>U3</v>
          </cell>
          <cell r="T43">
            <v>40953</v>
          </cell>
          <cell r="U43">
            <v>2</v>
          </cell>
          <cell r="V43">
            <v>2012</v>
          </cell>
          <cell r="W43">
            <v>0</v>
          </cell>
          <cell r="X43">
            <v>0</v>
          </cell>
          <cell r="Y43">
            <v>1</v>
          </cell>
          <cell r="Z43">
            <v>0</v>
          </cell>
          <cell r="AA43">
            <v>1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</row>
        <row r="44">
          <cell r="A44">
            <v>308946</v>
          </cell>
          <cell r="B44" t="str">
            <v>b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 t="str">
            <v>210246-RH</v>
          </cell>
          <cell r="Q44" t="str">
            <v>SAPHIR PANO ROUGE HERMES</v>
          </cell>
          <cell r="R44">
            <v>40954</v>
          </cell>
          <cell r="S44" t="str">
            <v>U3</v>
          </cell>
          <cell r="T44">
            <v>40954</v>
          </cell>
          <cell r="U44">
            <v>2</v>
          </cell>
          <cell r="V44">
            <v>2012</v>
          </cell>
          <cell r="W44">
            <v>0</v>
          </cell>
          <cell r="X44">
            <v>0</v>
          </cell>
          <cell r="Y44">
            <v>1</v>
          </cell>
          <cell r="Z44">
            <v>0</v>
          </cell>
          <cell r="AA44">
            <v>1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</row>
        <row r="45">
          <cell r="A45">
            <v>308947</v>
          </cell>
          <cell r="B45" t="str">
            <v>v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 t="str">
            <v>210246-RH</v>
          </cell>
          <cell r="Q45" t="str">
            <v>SAPHIR PANO ROUGE HERMES</v>
          </cell>
          <cell r="R45">
            <v>40954</v>
          </cell>
          <cell r="S45" t="str">
            <v>U3</v>
          </cell>
          <cell r="T45">
            <v>40954</v>
          </cell>
          <cell r="U45">
            <v>2</v>
          </cell>
          <cell r="V45">
            <v>2012</v>
          </cell>
          <cell r="W45">
            <v>0</v>
          </cell>
          <cell r="X45">
            <v>0</v>
          </cell>
          <cell r="Y45">
            <v>1</v>
          </cell>
          <cell r="Z45">
            <v>0</v>
          </cell>
          <cell r="AA45">
            <v>1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</row>
        <row r="46">
          <cell r="A46">
            <v>308948</v>
          </cell>
          <cell r="B46" t="str">
            <v>v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 t="str">
            <v>210246-RH</v>
          </cell>
          <cell r="Q46" t="str">
            <v>SAPHIR PANO ROUGE HERMES</v>
          </cell>
          <cell r="R46">
            <v>40954</v>
          </cell>
          <cell r="S46" t="str">
            <v>U3</v>
          </cell>
          <cell r="T46">
            <v>40954</v>
          </cell>
          <cell r="U46">
            <v>2</v>
          </cell>
          <cell r="V46">
            <v>2012</v>
          </cell>
          <cell r="W46">
            <v>0</v>
          </cell>
          <cell r="X46">
            <v>0</v>
          </cell>
          <cell r="Y46">
            <v>1</v>
          </cell>
          <cell r="Z46">
            <v>0</v>
          </cell>
          <cell r="AA46">
            <v>1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</row>
        <row r="47">
          <cell r="A47">
            <v>308949</v>
          </cell>
          <cell r="B47" t="str">
            <v>v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 t="str">
            <v>210246-RH</v>
          </cell>
          <cell r="Q47" t="str">
            <v>SAPHIR PANO ROUGE HERMES</v>
          </cell>
          <cell r="R47">
            <v>40954</v>
          </cell>
          <cell r="S47" t="str">
            <v>U3</v>
          </cell>
          <cell r="T47">
            <v>40954</v>
          </cell>
          <cell r="U47">
            <v>2</v>
          </cell>
          <cell r="V47">
            <v>2012</v>
          </cell>
          <cell r="W47">
            <v>0</v>
          </cell>
          <cell r="X47">
            <v>0</v>
          </cell>
          <cell r="Y47">
            <v>1</v>
          </cell>
          <cell r="Z47">
            <v>0</v>
          </cell>
          <cell r="AA47">
            <v>1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</row>
        <row r="48">
          <cell r="A48">
            <v>309097</v>
          </cell>
          <cell r="B48" t="str">
            <v>b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 t="str">
            <v>210249-T</v>
          </cell>
          <cell r="Q48" t="str">
            <v>EMERAUDE TAUPE</v>
          </cell>
          <cell r="R48">
            <v>41001</v>
          </cell>
          <cell r="S48" t="str">
            <v>U3</v>
          </cell>
          <cell r="T48">
            <v>41001</v>
          </cell>
          <cell r="U48">
            <v>4</v>
          </cell>
          <cell r="V48">
            <v>2012</v>
          </cell>
          <cell r="W48">
            <v>0</v>
          </cell>
          <cell r="X48">
            <v>0</v>
          </cell>
          <cell r="Y48">
            <v>1</v>
          </cell>
          <cell r="Z48">
            <v>0</v>
          </cell>
          <cell r="AA48">
            <v>1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</row>
        <row r="49">
          <cell r="A49">
            <v>309101</v>
          </cell>
          <cell r="B49" t="str">
            <v>v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 t="str">
            <v>210249-RH</v>
          </cell>
          <cell r="Q49" t="str">
            <v>EMERAUDE ROUGE HERMES</v>
          </cell>
          <cell r="R49">
            <v>41002</v>
          </cell>
          <cell r="S49" t="str">
            <v>U3</v>
          </cell>
          <cell r="T49">
            <v>41002</v>
          </cell>
          <cell r="U49">
            <v>4</v>
          </cell>
          <cell r="V49">
            <v>2012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</row>
        <row r="50">
          <cell r="A50">
            <v>309102</v>
          </cell>
          <cell r="B50" t="str">
            <v>v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 t="str">
            <v>210249-RH</v>
          </cell>
          <cell r="Q50" t="str">
            <v>EMERAUDE ROUGE HERMES</v>
          </cell>
          <cell r="R50">
            <v>41003</v>
          </cell>
          <cell r="S50" t="str">
            <v>U3</v>
          </cell>
          <cell r="T50">
            <v>41003</v>
          </cell>
          <cell r="U50">
            <v>4</v>
          </cell>
          <cell r="V50">
            <v>2012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</row>
        <row r="51">
          <cell r="A51">
            <v>309109</v>
          </cell>
          <cell r="B51" t="str">
            <v>b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 t="str">
            <v>210222-F</v>
          </cell>
          <cell r="Q51" t="str">
            <v>SUPER MERCURE FAMILLE FARNIENT avec OPTIONS</v>
          </cell>
          <cell r="R51">
            <v>41004</v>
          </cell>
          <cell r="S51" t="str">
            <v>U3</v>
          </cell>
          <cell r="T51">
            <v>41004</v>
          </cell>
          <cell r="U51">
            <v>4</v>
          </cell>
          <cell r="V51">
            <v>2012</v>
          </cell>
          <cell r="W51">
            <v>0</v>
          </cell>
          <cell r="X51">
            <v>0</v>
          </cell>
          <cell r="Y51">
            <v>1</v>
          </cell>
          <cell r="Z51">
            <v>0</v>
          </cell>
          <cell r="AA51">
            <v>1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</row>
        <row r="52">
          <cell r="A52">
            <v>309123</v>
          </cell>
          <cell r="B52" t="str">
            <v>b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 t="str">
            <v>210219-F</v>
          </cell>
          <cell r="Q52" t="str">
            <v>SUPER ASTRIA FARNIENTE</v>
          </cell>
          <cell r="R52">
            <v>41010</v>
          </cell>
          <cell r="S52" t="str">
            <v>U3</v>
          </cell>
          <cell r="T52">
            <v>41010</v>
          </cell>
          <cell r="U52">
            <v>4</v>
          </cell>
          <cell r="V52">
            <v>2012</v>
          </cell>
          <cell r="W52">
            <v>0</v>
          </cell>
          <cell r="X52">
            <v>0</v>
          </cell>
          <cell r="Y52">
            <v>1</v>
          </cell>
          <cell r="Z52">
            <v>0</v>
          </cell>
          <cell r="AA52">
            <v>1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</row>
        <row r="53">
          <cell r="A53">
            <v>309124</v>
          </cell>
          <cell r="B53" t="str">
            <v>b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 t="str">
            <v>210219-F</v>
          </cell>
          <cell r="Q53" t="str">
            <v>SUPER ASTRIA FARNIENTE</v>
          </cell>
          <cell r="R53">
            <v>41010</v>
          </cell>
          <cell r="S53" t="str">
            <v>U3</v>
          </cell>
          <cell r="T53">
            <v>41010</v>
          </cell>
          <cell r="U53">
            <v>4</v>
          </cell>
          <cell r="V53">
            <v>2012</v>
          </cell>
          <cell r="W53">
            <v>0</v>
          </cell>
          <cell r="X53">
            <v>0</v>
          </cell>
          <cell r="Y53">
            <v>1</v>
          </cell>
          <cell r="Z53">
            <v>0</v>
          </cell>
          <cell r="AA53">
            <v>1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</row>
        <row r="54">
          <cell r="A54">
            <v>309132</v>
          </cell>
          <cell r="B54" t="str">
            <v>b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 t="str">
            <v>210219-F</v>
          </cell>
          <cell r="Q54" t="str">
            <v>SUPER ASTRIA FARNIENTE</v>
          </cell>
          <cell r="R54">
            <v>41011</v>
          </cell>
          <cell r="S54" t="str">
            <v>U3</v>
          </cell>
          <cell r="T54">
            <v>41011</v>
          </cell>
          <cell r="U54">
            <v>4</v>
          </cell>
          <cell r="V54">
            <v>2012</v>
          </cell>
          <cell r="W54">
            <v>0</v>
          </cell>
          <cell r="X54">
            <v>0</v>
          </cell>
          <cell r="Y54">
            <v>1</v>
          </cell>
          <cell r="Z54">
            <v>0</v>
          </cell>
          <cell r="AA54">
            <v>1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</row>
        <row r="55">
          <cell r="A55">
            <v>309133</v>
          </cell>
          <cell r="B55" t="str">
            <v>b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 t="str">
            <v>210219-F</v>
          </cell>
          <cell r="Q55" t="str">
            <v>SUPER ASTRIA FARNIENTE</v>
          </cell>
          <cell r="R55">
            <v>41011</v>
          </cell>
          <cell r="S55" t="str">
            <v>U3</v>
          </cell>
          <cell r="T55">
            <v>41011</v>
          </cell>
          <cell r="U55">
            <v>4</v>
          </cell>
          <cell r="V55">
            <v>2012</v>
          </cell>
          <cell r="W55">
            <v>0</v>
          </cell>
          <cell r="X55">
            <v>0</v>
          </cell>
          <cell r="Y55">
            <v>1</v>
          </cell>
          <cell r="Z55">
            <v>0</v>
          </cell>
          <cell r="AA55">
            <v>1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</row>
        <row r="56">
          <cell r="A56">
            <v>309134</v>
          </cell>
          <cell r="B56" t="str">
            <v>b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 t="str">
            <v>210219-F</v>
          </cell>
          <cell r="Q56" t="str">
            <v>SUPER ASTRIA FARNIENTE</v>
          </cell>
          <cell r="R56">
            <v>41012</v>
          </cell>
          <cell r="S56" t="str">
            <v>U3</v>
          </cell>
          <cell r="T56">
            <v>41012</v>
          </cell>
          <cell r="U56">
            <v>4</v>
          </cell>
          <cell r="V56">
            <v>2012</v>
          </cell>
          <cell r="W56">
            <v>0</v>
          </cell>
          <cell r="X56">
            <v>0</v>
          </cell>
          <cell r="Y56">
            <v>1</v>
          </cell>
          <cell r="Z56">
            <v>0</v>
          </cell>
          <cell r="AA56">
            <v>1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</row>
        <row r="57">
          <cell r="A57">
            <v>309144</v>
          </cell>
          <cell r="B57" t="str">
            <v>b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 t="str">
            <v>210219-A</v>
          </cell>
          <cell r="Q57" t="str">
            <v>SUPER ASTRIA ALLEGRO</v>
          </cell>
          <cell r="R57">
            <v>41015</v>
          </cell>
          <cell r="S57" t="str">
            <v>U3</v>
          </cell>
          <cell r="T57">
            <v>41015</v>
          </cell>
          <cell r="U57">
            <v>4</v>
          </cell>
          <cell r="V57">
            <v>2012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</row>
        <row r="58">
          <cell r="A58">
            <v>309157</v>
          </cell>
          <cell r="B58" t="str">
            <v>b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 t="str">
            <v>210219-A</v>
          </cell>
          <cell r="Q58" t="str">
            <v>SUPER ASTRIA ALLEGRO</v>
          </cell>
          <cell r="R58">
            <v>41018</v>
          </cell>
          <cell r="S58" t="str">
            <v>U3</v>
          </cell>
          <cell r="T58">
            <v>41018</v>
          </cell>
          <cell r="U58">
            <v>4</v>
          </cell>
          <cell r="V58">
            <v>2012</v>
          </cell>
          <cell r="W58">
            <v>0</v>
          </cell>
          <cell r="X58">
            <v>0</v>
          </cell>
          <cell r="Y58">
            <v>1</v>
          </cell>
          <cell r="Z58">
            <v>0</v>
          </cell>
          <cell r="AA58">
            <v>1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</row>
        <row r="59">
          <cell r="A59">
            <v>309165</v>
          </cell>
          <cell r="B59" t="str">
            <v>b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 t="str">
            <v>210269-F</v>
          </cell>
          <cell r="Q59" t="str">
            <v>SUPER VENUS RIVIERA FARNIENTE avec OPTIONS</v>
          </cell>
          <cell r="R59">
            <v>41019</v>
          </cell>
          <cell r="S59" t="str">
            <v>U3</v>
          </cell>
          <cell r="T59">
            <v>41019</v>
          </cell>
          <cell r="U59">
            <v>4</v>
          </cell>
          <cell r="V59">
            <v>2012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</row>
        <row r="60">
          <cell r="A60">
            <v>309168</v>
          </cell>
          <cell r="B60" t="str">
            <v>b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 t="str">
            <v>210269-F</v>
          </cell>
          <cell r="Q60" t="str">
            <v>SUPER VENUS RIVIERA FARNIENTE avec OPTIONS</v>
          </cell>
          <cell r="R60">
            <v>41022</v>
          </cell>
          <cell r="S60" t="str">
            <v>U3</v>
          </cell>
          <cell r="T60">
            <v>41022</v>
          </cell>
          <cell r="U60">
            <v>4</v>
          </cell>
          <cell r="V60">
            <v>2012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</row>
        <row r="61">
          <cell r="A61">
            <v>309250</v>
          </cell>
          <cell r="B61" t="str">
            <v>r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 t="str">
            <v>210236-A</v>
          </cell>
          <cell r="Q61" t="str">
            <v>SUPER OCTALIA ALLEGRO avec OPTIONS</v>
          </cell>
          <cell r="R61">
            <v>41058</v>
          </cell>
          <cell r="S61" t="str">
            <v>U3</v>
          </cell>
          <cell r="T61">
            <v>41058</v>
          </cell>
          <cell r="U61">
            <v>5</v>
          </cell>
          <cell r="V61">
            <v>2012</v>
          </cell>
          <cell r="W61">
            <v>0</v>
          </cell>
          <cell r="X61">
            <v>0</v>
          </cell>
          <cell r="Y61">
            <v>1</v>
          </cell>
          <cell r="Z61">
            <v>0</v>
          </cell>
          <cell r="AA61">
            <v>1</v>
          </cell>
          <cell r="AB61">
            <v>0</v>
          </cell>
          <cell r="AC61">
            <v>0</v>
          </cell>
          <cell r="AD61">
            <v>0</v>
          </cell>
          <cell r="AE61">
            <v>1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</row>
        <row r="62">
          <cell r="A62">
            <v>309251</v>
          </cell>
          <cell r="B62" t="str">
            <v>r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 t="str">
            <v>210236-A</v>
          </cell>
          <cell r="Q62" t="str">
            <v>SUPER OCTALIA ALLEGRO avec OPTIONS</v>
          </cell>
          <cell r="R62">
            <v>41059</v>
          </cell>
          <cell r="S62" t="str">
            <v>U3</v>
          </cell>
          <cell r="T62">
            <v>41059</v>
          </cell>
          <cell r="U62">
            <v>5</v>
          </cell>
          <cell r="V62">
            <v>2012</v>
          </cell>
          <cell r="W62">
            <v>0</v>
          </cell>
          <cell r="X62">
            <v>0</v>
          </cell>
          <cell r="Y62">
            <v>1</v>
          </cell>
          <cell r="Z62">
            <v>0</v>
          </cell>
          <cell r="AA62">
            <v>1</v>
          </cell>
          <cell r="AB62">
            <v>0</v>
          </cell>
          <cell r="AC62">
            <v>0</v>
          </cell>
          <cell r="AD62">
            <v>0</v>
          </cell>
          <cell r="AE62">
            <v>1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</row>
        <row r="63">
          <cell r="A63">
            <v>309252</v>
          </cell>
          <cell r="B63" t="str">
            <v>b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 t="str">
            <v>210236-A</v>
          </cell>
          <cell r="Q63" t="str">
            <v>SUPER OCTALIA ALLEGRO avec OPTIONS</v>
          </cell>
          <cell r="R63">
            <v>41059</v>
          </cell>
          <cell r="S63" t="str">
            <v>U3</v>
          </cell>
          <cell r="T63">
            <v>41059</v>
          </cell>
          <cell r="U63">
            <v>5</v>
          </cell>
          <cell r="V63">
            <v>2012</v>
          </cell>
          <cell r="W63">
            <v>0</v>
          </cell>
          <cell r="X63">
            <v>0</v>
          </cell>
          <cell r="Y63">
            <v>1</v>
          </cell>
          <cell r="Z63">
            <v>0</v>
          </cell>
          <cell r="AA63">
            <v>1</v>
          </cell>
          <cell r="AB63">
            <v>0</v>
          </cell>
          <cell r="AC63">
            <v>0</v>
          </cell>
          <cell r="AD63">
            <v>0</v>
          </cell>
          <cell r="AE63">
            <v>1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</row>
        <row r="64">
          <cell r="A64">
            <v>309253</v>
          </cell>
          <cell r="B64" t="str">
            <v>b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 t="str">
            <v>210236-A</v>
          </cell>
          <cell r="Q64" t="str">
            <v>SUPER OCTALIA ALLEGRO avec OPTIONS</v>
          </cell>
          <cell r="R64">
            <v>41059</v>
          </cell>
          <cell r="S64" t="str">
            <v>U3</v>
          </cell>
          <cell r="T64">
            <v>41059</v>
          </cell>
          <cell r="U64">
            <v>5</v>
          </cell>
          <cell r="V64">
            <v>2012</v>
          </cell>
          <cell r="W64">
            <v>0</v>
          </cell>
          <cell r="X64">
            <v>0</v>
          </cell>
          <cell r="Y64">
            <v>1</v>
          </cell>
          <cell r="Z64">
            <v>0</v>
          </cell>
          <cell r="AA64">
            <v>1</v>
          </cell>
          <cell r="AB64">
            <v>0</v>
          </cell>
          <cell r="AC64">
            <v>0</v>
          </cell>
          <cell r="AD64">
            <v>0</v>
          </cell>
          <cell r="AE64">
            <v>1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</row>
        <row r="65">
          <cell r="A65">
            <v>309254</v>
          </cell>
          <cell r="B65" t="str">
            <v>b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 t="str">
            <v>210236-A</v>
          </cell>
          <cell r="Q65" t="str">
            <v>SUPER OCTALIA ALLEGRO avec OPTIONS</v>
          </cell>
          <cell r="R65">
            <v>41059</v>
          </cell>
          <cell r="S65" t="str">
            <v>U3</v>
          </cell>
          <cell r="T65">
            <v>41059</v>
          </cell>
          <cell r="U65">
            <v>5</v>
          </cell>
          <cell r="V65">
            <v>2012</v>
          </cell>
          <cell r="W65">
            <v>0</v>
          </cell>
          <cell r="X65">
            <v>0</v>
          </cell>
          <cell r="Y65">
            <v>1</v>
          </cell>
          <cell r="Z65">
            <v>0</v>
          </cell>
          <cell r="AA65">
            <v>1</v>
          </cell>
          <cell r="AB65">
            <v>0</v>
          </cell>
          <cell r="AC65">
            <v>0</v>
          </cell>
          <cell r="AD65">
            <v>0</v>
          </cell>
          <cell r="AE65">
            <v>1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</row>
        <row r="66">
          <cell r="A66">
            <v>309255</v>
          </cell>
          <cell r="B66" t="str">
            <v>b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 t="str">
            <v>210236-A</v>
          </cell>
          <cell r="Q66" t="str">
            <v>SUPER OCTALIA ALLEGRO avec OPTIONS</v>
          </cell>
          <cell r="R66">
            <v>41060</v>
          </cell>
          <cell r="S66" t="str">
            <v>U3</v>
          </cell>
          <cell r="T66">
            <v>41060</v>
          </cell>
          <cell r="U66">
            <v>5</v>
          </cell>
          <cell r="V66">
            <v>2012</v>
          </cell>
          <cell r="W66">
            <v>0</v>
          </cell>
          <cell r="X66">
            <v>0</v>
          </cell>
          <cell r="Y66">
            <v>1</v>
          </cell>
          <cell r="Z66">
            <v>0</v>
          </cell>
          <cell r="AA66">
            <v>1</v>
          </cell>
          <cell r="AB66">
            <v>0</v>
          </cell>
          <cell r="AC66">
            <v>0</v>
          </cell>
          <cell r="AD66">
            <v>0</v>
          </cell>
          <cell r="AE66">
            <v>1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</row>
        <row r="67">
          <cell r="A67">
            <v>309256</v>
          </cell>
          <cell r="B67" t="str">
            <v>b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 t="str">
            <v>210236-A</v>
          </cell>
          <cell r="Q67" t="str">
            <v>SUPER OCTALIA ALLEGRO avec OPTIONS</v>
          </cell>
          <cell r="R67">
            <v>41060</v>
          </cell>
          <cell r="S67" t="str">
            <v>U3</v>
          </cell>
          <cell r="T67">
            <v>41060</v>
          </cell>
          <cell r="U67">
            <v>5</v>
          </cell>
          <cell r="V67">
            <v>2012</v>
          </cell>
          <cell r="W67">
            <v>0</v>
          </cell>
          <cell r="X67">
            <v>0</v>
          </cell>
          <cell r="Y67">
            <v>1</v>
          </cell>
          <cell r="Z67">
            <v>0</v>
          </cell>
          <cell r="AA67">
            <v>1</v>
          </cell>
          <cell r="AB67">
            <v>0</v>
          </cell>
          <cell r="AC67">
            <v>0</v>
          </cell>
          <cell r="AD67">
            <v>0</v>
          </cell>
          <cell r="AE67">
            <v>1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</row>
        <row r="68">
          <cell r="A68">
            <v>309257</v>
          </cell>
          <cell r="B68" t="str">
            <v>b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 t="str">
            <v>210236-A</v>
          </cell>
          <cell r="Q68" t="str">
            <v>SUPER OCTALIA ALLEGRO avec OPTIONS</v>
          </cell>
          <cell r="R68">
            <v>41060</v>
          </cell>
          <cell r="S68" t="str">
            <v>U3</v>
          </cell>
          <cell r="T68">
            <v>41060</v>
          </cell>
          <cell r="U68">
            <v>5</v>
          </cell>
          <cell r="V68">
            <v>2012</v>
          </cell>
          <cell r="W68">
            <v>0</v>
          </cell>
          <cell r="X68">
            <v>0</v>
          </cell>
          <cell r="Y68">
            <v>1</v>
          </cell>
          <cell r="Z68">
            <v>0</v>
          </cell>
          <cell r="AA68">
            <v>1</v>
          </cell>
          <cell r="AB68">
            <v>0</v>
          </cell>
          <cell r="AC68">
            <v>0</v>
          </cell>
          <cell r="AD68">
            <v>0</v>
          </cell>
          <cell r="AE68">
            <v>1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</row>
        <row r="69">
          <cell r="A69">
            <v>309258</v>
          </cell>
          <cell r="B69" t="str">
            <v>b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 t="str">
            <v>210236-A</v>
          </cell>
          <cell r="Q69" t="str">
            <v>SUPER OCTALIA ALLEGRO avec OPTIONS</v>
          </cell>
          <cell r="R69">
            <v>41060</v>
          </cell>
          <cell r="S69" t="str">
            <v>U3</v>
          </cell>
          <cell r="T69">
            <v>41060</v>
          </cell>
          <cell r="U69">
            <v>5</v>
          </cell>
          <cell r="V69">
            <v>2012</v>
          </cell>
          <cell r="W69">
            <v>0</v>
          </cell>
          <cell r="X69">
            <v>0</v>
          </cell>
          <cell r="Y69">
            <v>1</v>
          </cell>
          <cell r="Z69">
            <v>0</v>
          </cell>
          <cell r="AA69">
            <v>1</v>
          </cell>
          <cell r="AB69">
            <v>0</v>
          </cell>
          <cell r="AC69">
            <v>0</v>
          </cell>
          <cell r="AD69">
            <v>0</v>
          </cell>
          <cell r="AE69">
            <v>1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</row>
        <row r="70">
          <cell r="A70">
            <v>309259</v>
          </cell>
          <cell r="B70" t="str">
            <v>b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 t="str">
            <v>210236-A</v>
          </cell>
          <cell r="Q70" t="str">
            <v>SUPER OCTALIA ALLEGRO avec OPTIONS</v>
          </cell>
          <cell r="R70">
            <v>41064</v>
          </cell>
          <cell r="S70" t="str">
            <v>U3</v>
          </cell>
          <cell r="T70">
            <v>41064</v>
          </cell>
          <cell r="U70">
            <v>6</v>
          </cell>
          <cell r="V70">
            <v>2012</v>
          </cell>
          <cell r="W70">
            <v>0</v>
          </cell>
          <cell r="X70">
            <v>0</v>
          </cell>
          <cell r="Y70">
            <v>1</v>
          </cell>
          <cell r="Z70">
            <v>0</v>
          </cell>
          <cell r="AA70">
            <v>1</v>
          </cell>
          <cell r="AB70">
            <v>0</v>
          </cell>
          <cell r="AC70">
            <v>0</v>
          </cell>
          <cell r="AD70">
            <v>0</v>
          </cell>
          <cell r="AE70">
            <v>1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</row>
        <row r="71">
          <cell r="A71">
            <v>309260</v>
          </cell>
          <cell r="B71" t="str">
            <v>r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 t="str">
            <v>210236-A</v>
          </cell>
          <cell r="Q71" t="str">
            <v>SUPER OCTALIA ALLEGRO avec OPTIONS</v>
          </cell>
          <cell r="R71">
            <v>41064</v>
          </cell>
          <cell r="S71" t="str">
            <v>U3</v>
          </cell>
          <cell r="T71">
            <v>41064</v>
          </cell>
          <cell r="U71">
            <v>6</v>
          </cell>
          <cell r="V71">
            <v>2012</v>
          </cell>
          <cell r="W71">
            <v>0</v>
          </cell>
          <cell r="X71">
            <v>0</v>
          </cell>
          <cell r="Y71">
            <v>1</v>
          </cell>
          <cell r="Z71">
            <v>0</v>
          </cell>
          <cell r="AA71">
            <v>1</v>
          </cell>
          <cell r="AB71">
            <v>0</v>
          </cell>
          <cell r="AC71">
            <v>0</v>
          </cell>
          <cell r="AD71">
            <v>0</v>
          </cell>
          <cell r="AE71">
            <v>1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</row>
        <row r="72">
          <cell r="A72">
            <v>309261</v>
          </cell>
          <cell r="B72" t="str">
            <v>r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 t="str">
            <v>210236-A</v>
          </cell>
          <cell r="Q72" t="str">
            <v>SUPER OCTALIA ALLEGRO avec OPTIONS</v>
          </cell>
          <cell r="R72">
            <v>41064</v>
          </cell>
          <cell r="S72" t="str">
            <v>U3</v>
          </cell>
          <cell r="T72">
            <v>41064</v>
          </cell>
          <cell r="U72">
            <v>6</v>
          </cell>
          <cell r="V72">
            <v>2012</v>
          </cell>
          <cell r="W72">
            <v>0</v>
          </cell>
          <cell r="X72">
            <v>0</v>
          </cell>
          <cell r="Y72">
            <v>1</v>
          </cell>
          <cell r="Z72">
            <v>0</v>
          </cell>
          <cell r="AA72">
            <v>1</v>
          </cell>
          <cell r="AB72">
            <v>0</v>
          </cell>
          <cell r="AC72">
            <v>0</v>
          </cell>
          <cell r="AD72">
            <v>0</v>
          </cell>
          <cell r="AE72">
            <v>1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</row>
        <row r="73">
          <cell r="A73">
            <v>309262</v>
          </cell>
          <cell r="B73" t="str">
            <v>b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 t="str">
            <v>210236-A</v>
          </cell>
          <cell r="Q73" t="str">
            <v>SUPER OCTALIA ALLEGRO avec OPTIONS</v>
          </cell>
          <cell r="R73">
            <v>41064</v>
          </cell>
          <cell r="S73" t="str">
            <v>U3</v>
          </cell>
          <cell r="T73">
            <v>41064</v>
          </cell>
          <cell r="U73">
            <v>6</v>
          </cell>
          <cell r="V73">
            <v>2012</v>
          </cell>
          <cell r="W73">
            <v>0</v>
          </cell>
          <cell r="X73">
            <v>0</v>
          </cell>
          <cell r="Y73">
            <v>1</v>
          </cell>
          <cell r="Z73">
            <v>0</v>
          </cell>
          <cell r="AA73">
            <v>1</v>
          </cell>
          <cell r="AB73">
            <v>0</v>
          </cell>
          <cell r="AC73">
            <v>0</v>
          </cell>
          <cell r="AD73">
            <v>0</v>
          </cell>
          <cell r="AE73">
            <v>1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</row>
        <row r="74">
          <cell r="A74">
            <v>309263</v>
          </cell>
          <cell r="B74" t="str">
            <v>b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 t="str">
            <v>210236-A</v>
          </cell>
          <cell r="Q74" t="str">
            <v>SUPER OCTALIA ALLEGRO avec OPTIONS</v>
          </cell>
          <cell r="R74">
            <v>41064</v>
          </cell>
          <cell r="S74" t="str">
            <v>U3</v>
          </cell>
          <cell r="T74">
            <v>41064</v>
          </cell>
          <cell r="U74">
            <v>6</v>
          </cell>
          <cell r="V74">
            <v>2012</v>
          </cell>
          <cell r="W74">
            <v>0</v>
          </cell>
          <cell r="X74">
            <v>0</v>
          </cell>
          <cell r="Y74">
            <v>1</v>
          </cell>
          <cell r="Z74">
            <v>0</v>
          </cell>
          <cell r="AA74">
            <v>1</v>
          </cell>
          <cell r="AB74">
            <v>0</v>
          </cell>
          <cell r="AC74">
            <v>0</v>
          </cell>
          <cell r="AD74">
            <v>0</v>
          </cell>
          <cell r="AE74">
            <v>1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</row>
        <row r="75">
          <cell r="A75">
            <v>309264</v>
          </cell>
          <cell r="B75" t="str">
            <v>r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 t="str">
            <v>210236-A</v>
          </cell>
          <cell r="Q75" t="str">
            <v>SUPER OCTALIA ALLEGRO avec OPTIONS</v>
          </cell>
          <cell r="R75">
            <v>41064</v>
          </cell>
          <cell r="S75" t="str">
            <v>U3</v>
          </cell>
          <cell r="T75">
            <v>41064</v>
          </cell>
          <cell r="U75">
            <v>6</v>
          </cell>
          <cell r="V75">
            <v>2012</v>
          </cell>
          <cell r="W75">
            <v>0</v>
          </cell>
          <cell r="X75">
            <v>0</v>
          </cell>
          <cell r="Y75">
            <v>1</v>
          </cell>
          <cell r="Z75">
            <v>0</v>
          </cell>
          <cell r="AA75">
            <v>1</v>
          </cell>
          <cell r="AB75">
            <v>0</v>
          </cell>
          <cell r="AC75">
            <v>0</v>
          </cell>
          <cell r="AD75">
            <v>0</v>
          </cell>
          <cell r="AE75">
            <v>1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</row>
        <row r="76">
          <cell r="A76">
            <v>309265</v>
          </cell>
          <cell r="B76" t="str">
            <v>r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 t="str">
            <v>210236-A</v>
          </cell>
          <cell r="Q76" t="str">
            <v>SUPER OCTALIA ALLEGRO avec OPTIONS</v>
          </cell>
          <cell r="R76">
            <v>41064</v>
          </cell>
          <cell r="S76" t="str">
            <v>U3</v>
          </cell>
          <cell r="T76">
            <v>41064</v>
          </cell>
          <cell r="U76">
            <v>6</v>
          </cell>
          <cell r="V76">
            <v>2012</v>
          </cell>
          <cell r="W76">
            <v>0</v>
          </cell>
          <cell r="X76">
            <v>0</v>
          </cell>
          <cell r="Y76">
            <v>1</v>
          </cell>
          <cell r="Z76">
            <v>0</v>
          </cell>
          <cell r="AA76">
            <v>1</v>
          </cell>
          <cell r="AB76">
            <v>0</v>
          </cell>
          <cell r="AC76">
            <v>0</v>
          </cell>
          <cell r="AD76">
            <v>0</v>
          </cell>
          <cell r="AE76">
            <v>1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</row>
        <row r="77">
          <cell r="A77">
            <v>309266</v>
          </cell>
          <cell r="B77" t="str">
            <v>r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 t="str">
            <v>210236-A</v>
          </cell>
          <cell r="Q77" t="str">
            <v>SUPER OCTALIA ALLEGRO avec OPTIONS</v>
          </cell>
          <cell r="R77">
            <v>41064</v>
          </cell>
          <cell r="S77" t="str">
            <v>U3</v>
          </cell>
          <cell r="T77">
            <v>41064</v>
          </cell>
          <cell r="U77">
            <v>6</v>
          </cell>
          <cell r="V77">
            <v>2012</v>
          </cell>
          <cell r="W77">
            <v>0</v>
          </cell>
          <cell r="X77">
            <v>0</v>
          </cell>
          <cell r="Y77">
            <v>1</v>
          </cell>
          <cell r="Z77">
            <v>0</v>
          </cell>
          <cell r="AA77">
            <v>1</v>
          </cell>
          <cell r="AB77">
            <v>0</v>
          </cell>
          <cell r="AC77">
            <v>0</v>
          </cell>
          <cell r="AD77">
            <v>0</v>
          </cell>
          <cell r="AE77">
            <v>1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</row>
        <row r="78">
          <cell r="A78">
            <v>309267</v>
          </cell>
          <cell r="B78" t="str">
            <v>r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 t="str">
            <v>210236-A</v>
          </cell>
          <cell r="Q78" t="str">
            <v>SUPER OCTALIA ALLEGRO avec OPTIONS</v>
          </cell>
          <cell r="R78">
            <v>41065</v>
          </cell>
          <cell r="S78" t="str">
            <v>U3</v>
          </cell>
          <cell r="T78">
            <v>41065</v>
          </cell>
          <cell r="U78">
            <v>6</v>
          </cell>
          <cell r="V78">
            <v>2012</v>
          </cell>
          <cell r="W78">
            <v>0</v>
          </cell>
          <cell r="X78">
            <v>0</v>
          </cell>
          <cell r="Y78">
            <v>1</v>
          </cell>
          <cell r="Z78">
            <v>0</v>
          </cell>
          <cell r="AA78">
            <v>1</v>
          </cell>
          <cell r="AB78">
            <v>0</v>
          </cell>
          <cell r="AC78">
            <v>0</v>
          </cell>
          <cell r="AD78">
            <v>0</v>
          </cell>
          <cell r="AE78">
            <v>1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</row>
        <row r="79">
          <cell r="A79">
            <v>309268</v>
          </cell>
          <cell r="B79" t="str">
            <v>r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 t="str">
            <v>210236-A</v>
          </cell>
          <cell r="Q79" t="str">
            <v>SUPER OCTALIA ALLEGRO avec OPTIONS</v>
          </cell>
          <cell r="R79">
            <v>41065</v>
          </cell>
          <cell r="S79" t="str">
            <v>U3</v>
          </cell>
          <cell r="T79">
            <v>41065</v>
          </cell>
          <cell r="U79">
            <v>6</v>
          </cell>
          <cell r="V79">
            <v>2012</v>
          </cell>
          <cell r="W79">
            <v>0</v>
          </cell>
          <cell r="X79">
            <v>0</v>
          </cell>
          <cell r="Y79">
            <v>1</v>
          </cell>
          <cell r="Z79">
            <v>0</v>
          </cell>
          <cell r="AA79">
            <v>1</v>
          </cell>
          <cell r="AB79">
            <v>0</v>
          </cell>
          <cell r="AC79">
            <v>0</v>
          </cell>
          <cell r="AD79">
            <v>0</v>
          </cell>
          <cell r="AE79">
            <v>1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</row>
        <row r="80">
          <cell r="A80">
            <v>309277</v>
          </cell>
          <cell r="B80" t="str">
            <v>r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 t="str">
            <v>210279-SMF</v>
          </cell>
          <cell r="Q80" t="str">
            <v>SUPER TITANIA 3 FRANCE LOC FAR avec OPTIONS</v>
          </cell>
          <cell r="R80">
            <v>41067</v>
          </cell>
          <cell r="S80" t="str">
            <v>U3</v>
          </cell>
          <cell r="T80">
            <v>41067</v>
          </cell>
          <cell r="U80">
            <v>6</v>
          </cell>
          <cell r="V80">
            <v>2012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</row>
        <row r="81">
          <cell r="A81">
            <v>309278</v>
          </cell>
          <cell r="B81" t="str">
            <v>r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 t="str">
            <v>210279-SMF</v>
          </cell>
          <cell r="Q81" t="str">
            <v>SUPER TITANIA 3 FRANCE LOC FAR avec OPTIONS</v>
          </cell>
          <cell r="R81">
            <v>41067</v>
          </cell>
          <cell r="S81" t="str">
            <v>U3</v>
          </cell>
          <cell r="T81">
            <v>41067</v>
          </cell>
          <cell r="U81">
            <v>6</v>
          </cell>
          <cell r="V81">
            <v>2012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</row>
        <row r="82">
          <cell r="A82">
            <v>309286</v>
          </cell>
          <cell r="B82" t="str">
            <v>r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 t="str">
            <v>210279-SMF</v>
          </cell>
          <cell r="Q82" t="str">
            <v>SUPER TITANIA 3 FRANCE LOC FAR avec OPTIONS</v>
          </cell>
          <cell r="R82">
            <v>41072</v>
          </cell>
          <cell r="S82" t="str">
            <v>U3</v>
          </cell>
          <cell r="T82">
            <v>41072</v>
          </cell>
          <cell r="U82">
            <v>6</v>
          </cell>
          <cell r="V82">
            <v>2012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</row>
        <row r="83">
          <cell r="A83">
            <v>309287</v>
          </cell>
          <cell r="B83" t="str">
            <v>r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 t="str">
            <v>210279-SMF</v>
          </cell>
          <cell r="Q83" t="str">
            <v>SUPER TITANIA 3 FRANCE LOC FAR avec OPTIONS</v>
          </cell>
          <cell r="R83">
            <v>41072</v>
          </cell>
          <cell r="S83" t="str">
            <v>U3</v>
          </cell>
          <cell r="T83">
            <v>41072</v>
          </cell>
          <cell r="U83">
            <v>6</v>
          </cell>
          <cell r="V83">
            <v>2012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</row>
        <row r="84">
          <cell r="A84">
            <v>309288</v>
          </cell>
          <cell r="B84" t="str">
            <v>r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 t="str">
            <v>210279-SMF</v>
          </cell>
          <cell r="Q84" t="str">
            <v>SUPER TITANIA 3 FRANCE LOC FAR avec OPTIONS</v>
          </cell>
          <cell r="R84">
            <v>41072</v>
          </cell>
          <cell r="S84" t="str">
            <v>U3</v>
          </cell>
          <cell r="T84">
            <v>41072</v>
          </cell>
          <cell r="U84">
            <v>6</v>
          </cell>
          <cell r="V84">
            <v>2012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</row>
        <row r="85">
          <cell r="A85">
            <v>309319</v>
          </cell>
          <cell r="B85" t="str">
            <v>r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 t="str">
            <v>210286-B</v>
          </cell>
          <cell r="Q85" t="str">
            <v>SUPER MERCURE BLEU NUAGE</v>
          </cell>
          <cell r="R85">
            <v>41079</v>
          </cell>
          <cell r="S85" t="str">
            <v>U3</v>
          </cell>
          <cell r="T85">
            <v>41079</v>
          </cell>
          <cell r="U85">
            <v>6</v>
          </cell>
          <cell r="V85">
            <v>2012</v>
          </cell>
          <cell r="W85">
            <v>1</v>
          </cell>
          <cell r="X85">
            <v>0</v>
          </cell>
          <cell r="Y85">
            <v>0</v>
          </cell>
          <cell r="Z85">
            <v>0</v>
          </cell>
          <cell r="AA85">
            <v>1</v>
          </cell>
          <cell r="AB85">
            <v>1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</row>
        <row r="86">
          <cell r="A86">
            <v>309320</v>
          </cell>
          <cell r="B86" t="str">
            <v>v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 t="str">
            <v>210286-B</v>
          </cell>
          <cell r="Q86" t="str">
            <v>SUPER MERCURE BLEU NUAGE</v>
          </cell>
          <cell r="R86">
            <v>41079</v>
          </cell>
          <cell r="S86" t="str">
            <v>U3</v>
          </cell>
          <cell r="T86">
            <v>41079</v>
          </cell>
          <cell r="U86">
            <v>6</v>
          </cell>
          <cell r="V86">
            <v>2012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</row>
        <row r="87">
          <cell r="A87">
            <v>309321</v>
          </cell>
          <cell r="B87" t="str">
            <v>v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 t="str">
            <v>210286-B</v>
          </cell>
          <cell r="Q87" t="str">
            <v>SUPER MERCURE BLEU NUAGE</v>
          </cell>
          <cell r="R87">
            <v>41081</v>
          </cell>
          <cell r="S87" t="str">
            <v>U3</v>
          </cell>
          <cell r="T87">
            <v>41081</v>
          </cell>
          <cell r="U87">
            <v>6</v>
          </cell>
          <cell r="V87">
            <v>2012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</row>
        <row r="88">
          <cell r="A88">
            <v>309322</v>
          </cell>
          <cell r="B88" t="str">
            <v>v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 t="str">
            <v>210286-B</v>
          </cell>
          <cell r="Q88" t="str">
            <v>SUPER MERCURE BLEU NUAGE</v>
          </cell>
          <cell r="R88">
            <v>41081</v>
          </cell>
          <cell r="S88" t="str">
            <v>U3</v>
          </cell>
          <cell r="T88">
            <v>41081</v>
          </cell>
          <cell r="U88">
            <v>6</v>
          </cell>
          <cell r="V88">
            <v>2012</v>
          </cell>
          <cell r="W88">
            <v>1</v>
          </cell>
          <cell r="X88">
            <v>0</v>
          </cell>
          <cell r="Y88">
            <v>1</v>
          </cell>
          <cell r="Z88">
            <v>0</v>
          </cell>
          <cell r="AA88">
            <v>1</v>
          </cell>
          <cell r="AB88">
            <v>1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</row>
        <row r="89">
          <cell r="A89">
            <v>309323</v>
          </cell>
          <cell r="B89" t="str">
            <v>v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 t="str">
            <v>210286-B</v>
          </cell>
          <cell r="Q89" t="str">
            <v>SUPER MERCURE BLEU NUAGE</v>
          </cell>
          <cell r="R89">
            <v>41081</v>
          </cell>
          <cell r="S89" t="str">
            <v>U3</v>
          </cell>
          <cell r="T89">
            <v>41081</v>
          </cell>
          <cell r="U89">
            <v>6</v>
          </cell>
          <cell r="V89">
            <v>2012</v>
          </cell>
          <cell r="W89">
            <v>1</v>
          </cell>
          <cell r="X89">
            <v>0</v>
          </cell>
          <cell r="Y89">
            <v>1</v>
          </cell>
          <cell r="Z89">
            <v>0</v>
          </cell>
          <cell r="AA89">
            <v>1</v>
          </cell>
          <cell r="AB89">
            <v>1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</row>
        <row r="90">
          <cell r="A90">
            <v>309324</v>
          </cell>
          <cell r="B90" t="str">
            <v>v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 t="str">
            <v>210286-L</v>
          </cell>
          <cell r="Q90" t="str">
            <v>SUPER MERCURE LAVANDE</v>
          </cell>
          <cell r="R90">
            <v>41081</v>
          </cell>
          <cell r="S90" t="str">
            <v>U3</v>
          </cell>
          <cell r="T90">
            <v>41081</v>
          </cell>
          <cell r="U90">
            <v>6</v>
          </cell>
          <cell r="V90">
            <v>2012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</row>
        <row r="91">
          <cell r="A91">
            <v>309325</v>
          </cell>
          <cell r="B91" t="str">
            <v>v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 t="str">
            <v>210286-L</v>
          </cell>
          <cell r="Q91" t="str">
            <v>SUPER MERCURE LAVANDE</v>
          </cell>
          <cell r="R91">
            <v>41081</v>
          </cell>
          <cell r="S91" t="str">
            <v>U3</v>
          </cell>
          <cell r="T91">
            <v>41081</v>
          </cell>
          <cell r="U91">
            <v>6</v>
          </cell>
          <cell r="V91">
            <v>2012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</row>
        <row r="92">
          <cell r="A92">
            <v>309327</v>
          </cell>
          <cell r="B92" t="str">
            <v>v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 t="str">
            <v>210286-L</v>
          </cell>
          <cell r="Q92" t="str">
            <v>SUPER MERCURE LAVANDE</v>
          </cell>
          <cell r="R92">
            <v>41081</v>
          </cell>
          <cell r="S92" t="str">
            <v>U3</v>
          </cell>
          <cell r="T92">
            <v>41081</v>
          </cell>
          <cell r="U92">
            <v>6</v>
          </cell>
          <cell r="V92">
            <v>2012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</row>
        <row r="93">
          <cell r="A93">
            <v>309328</v>
          </cell>
          <cell r="B93" t="str">
            <v>v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 t="str">
            <v>210286-L</v>
          </cell>
          <cell r="Q93" t="str">
            <v>SUPER MERCURE LAVANDE</v>
          </cell>
          <cell r="R93">
            <v>41081</v>
          </cell>
          <cell r="S93" t="str">
            <v>U3</v>
          </cell>
          <cell r="T93">
            <v>41081</v>
          </cell>
          <cell r="U93">
            <v>6</v>
          </cell>
          <cell r="V93">
            <v>2012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</row>
        <row r="94">
          <cell r="A94">
            <v>309329</v>
          </cell>
          <cell r="B94" t="str">
            <v>v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 t="str">
            <v>210292-B</v>
          </cell>
          <cell r="Q94" t="str">
            <v>SUPER TITANIA BLEU NUAGE</v>
          </cell>
          <cell r="R94">
            <v>41081</v>
          </cell>
          <cell r="S94" t="str">
            <v>U3</v>
          </cell>
          <cell r="T94">
            <v>41081</v>
          </cell>
          <cell r="U94">
            <v>6</v>
          </cell>
          <cell r="V94">
            <v>2012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</row>
        <row r="95">
          <cell r="A95">
            <v>309333</v>
          </cell>
          <cell r="B95" t="str">
            <v>b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 t="str">
            <v>210292-B</v>
          </cell>
          <cell r="Q95" t="str">
            <v>SUPER TITANIA BLEU NUAGE</v>
          </cell>
          <cell r="R95">
            <v>41082</v>
          </cell>
          <cell r="S95" t="str">
            <v>U3</v>
          </cell>
          <cell r="T95">
            <v>41082</v>
          </cell>
          <cell r="U95">
            <v>6</v>
          </cell>
          <cell r="V95">
            <v>2012</v>
          </cell>
          <cell r="W95">
            <v>1</v>
          </cell>
          <cell r="X95">
            <v>0</v>
          </cell>
          <cell r="Y95">
            <v>1</v>
          </cell>
          <cell r="Z95">
            <v>0</v>
          </cell>
          <cell r="AA95">
            <v>1</v>
          </cell>
          <cell r="AB95">
            <v>1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</row>
        <row r="96">
          <cell r="A96">
            <v>309335</v>
          </cell>
          <cell r="B96" t="str">
            <v>v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 t="str">
            <v>210292-B</v>
          </cell>
          <cell r="Q96" t="str">
            <v>SUPER TITANIA BLEU NUAGE</v>
          </cell>
          <cell r="R96">
            <v>41082</v>
          </cell>
          <cell r="S96" t="str">
            <v>U3</v>
          </cell>
          <cell r="T96">
            <v>41082</v>
          </cell>
          <cell r="U96">
            <v>6</v>
          </cell>
          <cell r="V96">
            <v>2012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</row>
        <row r="97">
          <cell r="A97">
            <v>309336</v>
          </cell>
          <cell r="B97" t="str">
            <v>b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 t="str">
            <v>210292-B</v>
          </cell>
          <cell r="Q97" t="str">
            <v>SUPER TITANIA BLEU NUAGE</v>
          </cell>
          <cell r="R97">
            <v>41085</v>
          </cell>
          <cell r="S97" t="str">
            <v>U3</v>
          </cell>
          <cell r="T97">
            <v>41085</v>
          </cell>
          <cell r="U97">
            <v>6</v>
          </cell>
          <cell r="V97">
            <v>2012</v>
          </cell>
          <cell r="W97">
            <v>1</v>
          </cell>
          <cell r="X97">
            <v>0</v>
          </cell>
          <cell r="Y97">
            <v>1</v>
          </cell>
          <cell r="Z97">
            <v>0</v>
          </cell>
          <cell r="AA97">
            <v>1</v>
          </cell>
          <cell r="AB97">
            <v>1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</row>
        <row r="98">
          <cell r="A98">
            <v>309340</v>
          </cell>
          <cell r="B98" t="str">
            <v>r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 t="str">
            <v>210292-L</v>
          </cell>
          <cell r="Q98" t="str">
            <v>SUPER TITANIA LAVANDE</v>
          </cell>
          <cell r="R98">
            <v>41085</v>
          </cell>
          <cell r="S98" t="str">
            <v>U3</v>
          </cell>
          <cell r="T98">
            <v>41085</v>
          </cell>
          <cell r="U98">
            <v>6</v>
          </cell>
          <cell r="V98">
            <v>2012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</row>
        <row r="99">
          <cell r="A99">
            <v>309342</v>
          </cell>
          <cell r="B99" t="str">
            <v>v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 t="str">
            <v>210292-L</v>
          </cell>
          <cell r="Q99" t="str">
            <v>SUPER TITANIA LAVANDE</v>
          </cell>
          <cell r="R99">
            <v>41087</v>
          </cell>
          <cell r="S99" t="str">
            <v>U3</v>
          </cell>
          <cell r="T99">
            <v>41087</v>
          </cell>
          <cell r="U99">
            <v>6</v>
          </cell>
          <cell r="V99">
            <v>2012</v>
          </cell>
          <cell r="W99">
            <v>1</v>
          </cell>
          <cell r="X99">
            <v>0</v>
          </cell>
          <cell r="Y99">
            <v>1</v>
          </cell>
          <cell r="Z99">
            <v>0</v>
          </cell>
          <cell r="AA99">
            <v>1</v>
          </cell>
          <cell r="AB99">
            <v>1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</row>
        <row r="100">
          <cell r="A100">
            <v>309343</v>
          </cell>
          <cell r="B100" t="str">
            <v>v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 t="str">
            <v>210292-L</v>
          </cell>
          <cell r="Q100" t="str">
            <v>SUPER TITANIA LAVANDE</v>
          </cell>
          <cell r="R100">
            <v>41087</v>
          </cell>
          <cell r="S100" t="str">
            <v>U3</v>
          </cell>
          <cell r="T100">
            <v>41087</v>
          </cell>
          <cell r="U100">
            <v>6</v>
          </cell>
          <cell r="V100">
            <v>2012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</row>
        <row r="101">
          <cell r="A101">
            <v>309344</v>
          </cell>
          <cell r="B101" t="str">
            <v>r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 t="str">
            <v>210292-L</v>
          </cell>
          <cell r="Q101" t="str">
            <v>SUPER TITANIA LAVANDE</v>
          </cell>
          <cell r="R101">
            <v>41087</v>
          </cell>
          <cell r="S101" t="str">
            <v>U3</v>
          </cell>
          <cell r="T101">
            <v>41087</v>
          </cell>
          <cell r="U101">
            <v>6</v>
          </cell>
          <cell r="V101">
            <v>2012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</row>
        <row r="102">
          <cell r="A102">
            <v>309345</v>
          </cell>
          <cell r="B102" t="str">
            <v>v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 t="str">
            <v>210292-L</v>
          </cell>
          <cell r="Q102" t="str">
            <v>SUPER TITANIA LAVANDE</v>
          </cell>
          <cell r="R102">
            <v>41087</v>
          </cell>
          <cell r="S102" t="str">
            <v>U3</v>
          </cell>
          <cell r="T102">
            <v>41087</v>
          </cell>
          <cell r="U102">
            <v>6</v>
          </cell>
          <cell r="V102">
            <v>2012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</row>
        <row r="103">
          <cell r="A103">
            <v>309346</v>
          </cell>
          <cell r="B103" t="str">
            <v>v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 t="str">
            <v>210292-L</v>
          </cell>
          <cell r="Q103" t="str">
            <v>SUPER TITANIA LAVANDE</v>
          </cell>
          <cell r="R103">
            <v>41087</v>
          </cell>
          <cell r="S103" t="str">
            <v>U3</v>
          </cell>
          <cell r="T103">
            <v>41087</v>
          </cell>
          <cell r="U103">
            <v>6</v>
          </cell>
          <cell r="V103">
            <v>2012</v>
          </cell>
          <cell r="W103">
            <v>1</v>
          </cell>
          <cell r="X103">
            <v>0</v>
          </cell>
          <cell r="Y103">
            <v>1</v>
          </cell>
          <cell r="Z103">
            <v>0</v>
          </cell>
          <cell r="AA103">
            <v>1</v>
          </cell>
          <cell r="AB103">
            <v>1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</row>
        <row r="104">
          <cell r="A104">
            <v>309347</v>
          </cell>
          <cell r="B104" t="str">
            <v>r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 t="str">
            <v>210292-L</v>
          </cell>
          <cell r="Q104" t="str">
            <v>SUPER TITANIA LAVANDE</v>
          </cell>
          <cell r="R104">
            <v>41087</v>
          </cell>
          <cell r="S104" t="str">
            <v>U3</v>
          </cell>
          <cell r="T104">
            <v>41087</v>
          </cell>
          <cell r="U104">
            <v>6</v>
          </cell>
          <cell r="V104">
            <v>2012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</row>
        <row r="105">
          <cell r="A105">
            <v>309348</v>
          </cell>
          <cell r="B105" t="str">
            <v>v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 t="str">
            <v>210292-L</v>
          </cell>
          <cell r="Q105" t="str">
            <v>SUPER TITANIA LAVANDE</v>
          </cell>
          <cell r="R105">
            <v>41087</v>
          </cell>
          <cell r="S105" t="str">
            <v>U3</v>
          </cell>
          <cell r="T105">
            <v>41087</v>
          </cell>
          <cell r="U105">
            <v>6</v>
          </cell>
          <cell r="V105">
            <v>2012</v>
          </cell>
          <cell r="W105">
            <v>1</v>
          </cell>
          <cell r="X105">
            <v>0</v>
          </cell>
          <cell r="Y105">
            <v>1</v>
          </cell>
          <cell r="Z105">
            <v>0</v>
          </cell>
          <cell r="AA105">
            <v>1</v>
          </cell>
          <cell r="AB105">
            <v>1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</row>
        <row r="106">
          <cell r="A106">
            <v>309350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 t="str">
            <v>210295-B</v>
          </cell>
          <cell r="Q106" t="str">
            <v>SUPER CORDELIA BLEU NUAGE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1</v>
          </cell>
          <cell r="X106">
            <v>0</v>
          </cell>
          <cell r="Y106">
            <v>1</v>
          </cell>
          <cell r="Z106">
            <v>0</v>
          </cell>
          <cell r="AA106">
            <v>1</v>
          </cell>
          <cell r="AB106">
            <v>1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</row>
        <row r="107">
          <cell r="A107">
            <v>309351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 t="str">
            <v>210295-B</v>
          </cell>
          <cell r="Q107" t="str">
            <v>SUPER CORDELIA BLEU NUAGE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1</v>
          </cell>
          <cell r="X107">
            <v>0</v>
          </cell>
          <cell r="Y107">
            <v>1</v>
          </cell>
          <cell r="Z107">
            <v>0</v>
          </cell>
          <cell r="AA107">
            <v>1</v>
          </cell>
          <cell r="AB107">
            <v>1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</row>
        <row r="108">
          <cell r="A108">
            <v>309352</v>
          </cell>
          <cell r="B108" t="str">
            <v>v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 t="str">
            <v>210295-B</v>
          </cell>
          <cell r="Q108" t="str">
            <v>SUPER CORDELIA BLEU NUAGE</v>
          </cell>
          <cell r="R108">
            <v>41088</v>
          </cell>
          <cell r="S108" t="str">
            <v>U3</v>
          </cell>
          <cell r="T108">
            <v>41088</v>
          </cell>
          <cell r="U108">
            <v>6</v>
          </cell>
          <cell r="V108">
            <v>2012</v>
          </cell>
          <cell r="W108">
            <v>1</v>
          </cell>
          <cell r="X108">
            <v>0</v>
          </cell>
          <cell r="Y108">
            <v>1</v>
          </cell>
          <cell r="Z108">
            <v>0</v>
          </cell>
          <cell r="AA108">
            <v>1</v>
          </cell>
          <cell r="AB108">
            <v>1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</row>
        <row r="109">
          <cell r="A109">
            <v>309353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 t="str">
            <v>210295-B</v>
          </cell>
          <cell r="Q109" t="str">
            <v>SUPER CORDELIA BLEU NUAGE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1</v>
          </cell>
          <cell r="X109">
            <v>0</v>
          </cell>
          <cell r="Y109">
            <v>1</v>
          </cell>
          <cell r="Z109">
            <v>0</v>
          </cell>
          <cell r="AA109">
            <v>1</v>
          </cell>
          <cell r="AB109">
            <v>1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</row>
        <row r="110">
          <cell r="A110">
            <v>309354</v>
          </cell>
          <cell r="B110" t="str">
            <v>v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 t="str">
            <v>210295-B</v>
          </cell>
          <cell r="Q110" t="str">
            <v>SUPER CORDELIA BLEU NUAGE</v>
          </cell>
          <cell r="R110">
            <v>41089</v>
          </cell>
          <cell r="S110" t="str">
            <v>U3</v>
          </cell>
          <cell r="T110">
            <v>41089</v>
          </cell>
          <cell r="U110">
            <v>6</v>
          </cell>
          <cell r="V110">
            <v>2012</v>
          </cell>
          <cell r="W110">
            <v>1</v>
          </cell>
          <cell r="X110">
            <v>0</v>
          </cell>
          <cell r="Y110">
            <v>1</v>
          </cell>
          <cell r="Z110">
            <v>0</v>
          </cell>
          <cell r="AA110">
            <v>1</v>
          </cell>
          <cell r="AB110">
            <v>1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</row>
        <row r="111">
          <cell r="A111">
            <v>309355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 t="str">
            <v>210295-B</v>
          </cell>
          <cell r="Q111" t="str">
            <v>SUPER CORDELIA BLEU NUAGE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1</v>
          </cell>
          <cell r="X111">
            <v>0</v>
          </cell>
          <cell r="Y111">
            <v>1</v>
          </cell>
          <cell r="Z111">
            <v>0</v>
          </cell>
          <cell r="AA111">
            <v>1</v>
          </cell>
          <cell r="AB111">
            <v>1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</row>
        <row r="112">
          <cell r="A112">
            <v>309356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 t="str">
            <v>210295-B</v>
          </cell>
          <cell r="Q112" t="str">
            <v>SUPER CORDELIA BLEU NUAGE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1</v>
          </cell>
          <cell r="X112">
            <v>0</v>
          </cell>
          <cell r="Y112">
            <v>1</v>
          </cell>
          <cell r="Z112">
            <v>0</v>
          </cell>
          <cell r="AA112">
            <v>1</v>
          </cell>
          <cell r="AB112">
            <v>1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</row>
        <row r="113">
          <cell r="A113">
            <v>309357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 t="str">
            <v>210295-B</v>
          </cell>
          <cell r="Q113" t="str">
            <v>SUPER CORDELIA BLEU NUAGE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1</v>
          </cell>
          <cell r="X113">
            <v>0</v>
          </cell>
          <cell r="Y113">
            <v>1</v>
          </cell>
          <cell r="Z113">
            <v>0</v>
          </cell>
          <cell r="AA113">
            <v>1</v>
          </cell>
          <cell r="AB113">
            <v>1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</row>
        <row r="114">
          <cell r="A114">
            <v>309358</v>
          </cell>
          <cell r="B114" t="str">
            <v>v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 t="str">
            <v>210295-L</v>
          </cell>
          <cell r="Q114" t="str">
            <v>SUPER CORDELIA LAVANDE</v>
          </cell>
          <cell r="R114">
            <v>41158</v>
          </cell>
          <cell r="S114" t="str">
            <v>U3</v>
          </cell>
          <cell r="T114">
            <v>41158</v>
          </cell>
          <cell r="U114">
            <v>9</v>
          </cell>
          <cell r="V114">
            <v>2012</v>
          </cell>
          <cell r="W114">
            <v>1</v>
          </cell>
          <cell r="X114">
            <v>0</v>
          </cell>
          <cell r="Y114">
            <v>1</v>
          </cell>
          <cell r="Z114">
            <v>0</v>
          </cell>
          <cell r="AA114">
            <v>1</v>
          </cell>
          <cell r="AB114">
            <v>1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</row>
        <row r="115">
          <cell r="A115">
            <v>309359</v>
          </cell>
          <cell r="B115" t="str">
            <v>v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 t="str">
            <v>210295-L</v>
          </cell>
          <cell r="Q115" t="str">
            <v>SUPER CORDELIA LAVANDE</v>
          </cell>
          <cell r="R115">
            <v>41158</v>
          </cell>
          <cell r="S115" t="str">
            <v>U3</v>
          </cell>
          <cell r="T115">
            <v>41158</v>
          </cell>
          <cell r="U115">
            <v>9</v>
          </cell>
          <cell r="V115">
            <v>2012</v>
          </cell>
          <cell r="W115">
            <v>1</v>
          </cell>
          <cell r="X115">
            <v>0</v>
          </cell>
          <cell r="Y115">
            <v>1</v>
          </cell>
          <cell r="Z115">
            <v>0</v>
          </cell>
          <cell r="AA115">
            <v>1</v>
          </cell>
          <cell r="AB115">
            <v>1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</row>
        <row r="116">
          <cell r="A116">
            <v>309360</v>
          </cell>
          <cell r="B116" t="str">
            <v>v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 t="str">
            <v>210295-L</v>
          </cell>
          <cell r="Q116" t="str">
            <v>SUPER CORDELIA LAVANDE</v>
          </cell>
          <cell r="R116">
            <v>41158</v>
          </cell>
          <cell r="S116" t="str">
            <v>U3</v>
          </cell>
          <cell r="T116">
            <v>41158</v>
          </cell>
          <cell r="U116">
            <v>9</v>
          </cell>
          <cell r="V116">
            <v>2012</v>
          </cell>
          <cell r="W116">
            <v>1</v>
          </cell>
          <cell r="X116">
            <v>0</v>
          </cell>
          <cell r="Y116">
            <v>1</v>
          </cell>
          <cell r="Z116">
            <v>0</v>
          </cell>
          <cell r="AA116">
            <v>1</v>
          </cell>
          <cell r="AB116">
            <v>1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</row>
        <row r="117">
          <cell r="A117">
            <v>309361</v>
          </cell>
          <cell r="B117" t="str">
            <v>v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 t="str">
            <v>210295-L</v>
          </cell>
          <cell r="Q117" t="str">
            <v>SUPER CORDELIA LAVANDE</v>
          </cell>
          <cell r="R117">
            <v>41158</v>
          </cell>
          <cell r="S117" t="str">
            <v>U3</v>
          </cell>
          <cell r="T117">
            <v>41158</v>
          </cell>
          <cell r="U117">
            <v>9</v>
          </cell>
          <cell r="V117">
            <v>2012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</row>
        <row r="118">
          <cell r="A118">
            <v>309362</v>
          </cell>
          <cell r="B118" t="str">
            <v>v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 t="str">
            <v>210295-L</v>
          </cell>
          <cell r="Q118" t="str">
            <v>SUPER CORDELIA LAVANDE</v>
          </cell>
          <cell r="R118">
            <v>41158</v>
          </cell>
          <cell r="S118" t="str">
            <v>U3</v>
          </cell>
          <cell r="T118">
            <v>41158</v>
          </cell>
          <cell r="U118">
            <v>9</v>
          </cell>
          <cell r="V118">
            <v>2012</v>
          </cell>
          <cell r="W118">
            <v>1</v>
          </cell>
          <cell r="X118">
            <v>0</v>
          </cell>
          <cell r="Y118">
            <v>1</v>
          </cell>
          <cell r="Z118">
            <v>0</v>
          </cell>
          <cell r="AA118">
            <v>1</v>
          </cell>
          <cell r="AB118">
            <v>1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</row>
        <row r="119">
          <cell r="A119">
            <v>309365</v>
          </cell>
          <cell r="B119" t="str">
            <v>v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 t="str">
            <v>210295-L</v>
          </cell>
          <cell r="Q119" t="str">
            <v>SUPER CORDELIA LAVANDE</v>
          </cell>
          <cell r="R119">
            <v>41159</v>
          </cell>
          <cell r="S119" t="str">
            <v>U3</v>
          </cell>
          <cell r="T119">
            <v>41159</v>
          </cell>
          <cell r="U119">
            <v>9</v>
          </cell>
          <cell r="V119">
            <v>2012</v>
          </cell>
          <cell r="W119">
            <v>1</v>
          </cell>
          <cell r="X119">
            <v>0</v>
          </cell>
          <cell r="Y119">
            <v>1</v>
          </cell>
          <cell r="Z119">
            <v>0</v>
          </cell>
          <cell r="AA119">
            <v>1</v>
          </cell>
          <cell r="AB119">
            <v>1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</row>
        <row r="120">
          <cell r="A120">
            <v>309366</v>
          </cell>
          <cell r="B120" t="str">
            <v>v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 t="str">
            <v>210295-L</v>
          </cell>
          <cell r="Q120" t="str">
            <v>SUPER CORDELIA LAVANDE</v>
          </cell>
          <cell r="R120">
            <v>41159</v>
          </cell>
          <cell r="S120" t="str">
            <v>U3</v>
          </cell>
          <cell r="T120">
            <v>41159</v>
          </cell>
          <cell r="U120">
            <v>9</v>
          </cell>
          <cell r="V120">
            <v>2012</v>
          </cell>
          <cell r="W120">
            <v>1</v>
          </cell>
          <cell r="X120">
            <v>0</v>
          </cell>
          <cell r="Y120">
            <v>1</v>
          </cell>
          <cell r="Z120">
            <v>0</v>
          </cell>
          <cell r="AA120">
            <v>1</v>
          </cell>
          <cell r="AB120">
            <v>1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</row>
        <row r="121">
          <cell r="A121">
            <v>309367</v>
          </cell>
          <cell r="B121" t="str">
            <v>v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 t="str">
            <v>210295-L</v>
          </cell>
          <cell r="Q121" t="str">
            <v>SUPER CORDELIA LAVANDE</v>
          </cell>
          <cell r="R121">
            <v>41159</v>
          </cell>
          <cell r="S121" t="str">
            <v>U3</v>
          </cell>
          <cell r="T121">
            <v>41159</v>
          </cell>
          <cell r="U121">
            <v>9</v>
          </cell>
          <cell r="V121">
            <v>2012</v>
          </cell>
          <cell r="W121">
            <v>1</v>
          </cell>
          <cell r="X121">
            <v>0</v>
          </cell>
          <cell r="Y121">
            <v>1</v>
          </cell>
          <cell r="Z121">
            <v>0</v>
          </cell>
          <cell r="AA121">
            <v>1</v>
          </cell>
          <cell r="AB121">
            <v>1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</row>
        <row r="122">
          <cell r="A122">
            <v>309368</v>
          </cell>
          <cell r="B122" t="str">
            <v>v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 t="str">
            <v>210295-L</v>
          </cell>
          <cell r="Q122" t="str">
            <v>SUPER CORDELIA LAVANDE</v>
          </cell>
          <cell r="R122">
            <v>41162</v>
          </cell>
          <cell r="S122" t="str">
            <v>U3</v>
          </cell>
          <cell r="T122">
            <v>41162</v>
          </cell>
          <cell r="U122">
            <v>9</v>
          </cell>
          <cell r="V122">
            <v>2012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</row>
        <row r="123">
          <cell r="A123">
            <v>309369</v>
          </cell>
          <cell r="B123" t="str">
            <v>v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 t="str">
            <v>210295-L</v>
          </cell>
          <cell r="Q123" t="str">
            <v>SUPER CORDELIA LAVANDE</v>
          </cell>
          <cell r="R123">
            <v>41162</v>
          </cell>
          <cell r="S123" t="str">
            <v>U3</v>
          </cell>
          <cell r="T123">
            <v>41162</v>
          </cell>
          <cell r="U123">
            <v>9</v>
          </cell>
          <cell r="V123">
            <v>2012</v>
          </cell>
          <cell r="W123">
            <v>1</v>
          </cell>
          <cell r="X123">
            <v>0</v>
          </cell>
          <cell r="Y123">
            <v>1</v>
          </cell>
          <cell r="Z123">
            <v>0</v>
          </cell>
          <cell r="AA123">
            <v>1</v>
          </cell>
          <cell r="AB123">
            <v>1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</row>
        <row r="124">
          <cell r="A124">
            <v>309374</v>
          </cell>
          <cell r="B124" t="str">
            <v>v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 t="str">
            <v>210286-B</v>
          </cell>
          <cell r="Q124" t="str">
            <v>SUPER MERCURE BLEU NUAGE</v>
          </cell>
          <cell r="R124">
            <v>41163</v>
          </cell>
          <cell r="S124" t="str">
            <v>U3</v>
          </cell>
          <cell r="T124">
            <v>41163</v>
          </cell>
          <cell r="U124">
            <v>9</v>
          </cell>
          <cell r="V124">
            <v>2012</v>
          </cell>
          <cell r="W124">
            <v>1</v>
          </cell>
          <cell r="X124">
            <v>0</v>
          </cell>
          <cell r="Y124">
            <v>1</v>
          </cell>
          <cell r="Z124">
            <v>0</v>
          </cell>
          <cell r="AA124">
            <v>1</v>
          </cell>
          <cell r="AB124">
            <v>1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</row>
        <row r="125">
          <cell r="A125">
            <v>309375</v>
          </cell>
          <cell r="B125" t="str">
            <v>v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 t="str">
            <v>210286-B</v>
          </cell>
          <cell r="Q125" t="str">
            <v>SUPER MERCURE BLEU NUAGE</v>
          </cell>
          <cell r="R125">
            <v>41163</v>
          </cell>
          <cell r="S125" t="str">
            <v>U3</v>
          </cell>
          <cell r="T125">
            <v>41163</v>
          </cell>
          <cell r="U125">
            <v>9</v>
          </cell>
          <cell r="V125">
            <v>2012</v>
          </cell>
          <cell r="W125">
            <v>1</v>
          </cell>
          <cell r="X125">
            <v>0</v>
          </cell>
          <cell r="Y125">
            <v>1</v>
          </cell>
          <cell r="Z125">
            <v>0</v>
          </cell>
          <cell r="AA125">
            <v>1</v>
          </cell>
          <cell r="AB125">
            <v>1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</row>
        <row r="126">
          <cell r="A126">
            <v>309376</v>
          </cell>
          <cell r="B126" t="str">
            <v>v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 t="str">
            <v>210286-B</v>
          </cell>
          <cell r="Q126" t="str">
            <v>SUPER MERCURE BLEU NUAGE</v>
          </cell>
          <cell r="R126">
            <v>41165</v>
          </cell>
          <cell r="S126" t="str">
            <v>U3</v>
          </cell>
          <cell r="T126">
            <v>41165</v>
          </cell>
          <cell r="U126">
            <v>9</v>
          </cell>
          <cell r="V126">
            <v>2012</v>
          </cell>
          <cell r="W126">
            <v>1</v>
          </cell>
          <cell r="X126">
            <v>0</v>
          </cell>
          <cell r="Y126">
            <v>1</v>
          </cell>
          <cell r="Z126">
            <v>0</v>
          </cell>
          <cell r="AA126">
            <v>1</v>
          </cell>
          <cell r="AB126">
            <v>1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</row>
        <row r="127">
          <cell r="A127">
            <v>309377</v>
          </cell>
          <cell r="B127" t="str">
            <v>v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 t="str">
            <v>210286-B</v>
          </cell>
          <cell r="Q127" t="str">
            <v>SUPER MERCURE BLEU NUAGE</v>
          </cell>
          <cell r="R127">
            <v>41165</v>
          </cell>
          <cell r="S127" t="str">
            <v>U3</v>
          </cell>
          <cell r="T127">
            <v>41165</v>
          </cell>
          <cell r="U127">
            <v>9</v>
          </cell>
          <cell r="V127">
            <v>2012</v>
          </cell>
          <cell r="W127">
            <v>1</v>
          </cell>
          <cell r="X127">
            <v>0</v>
          </cell>
          <cell r="Y127">
            <v>1</v>
          </cell>
          <cell r="Z127">
            <v>0</v>
          </cell>
          <cell r="AA127">
            <v>1</v>
          </cell>
          <cell r="AB127">
            <v>1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0</v>
          </cell>
          <cell r="AK127">
            <v>0</v>
          </cell>
          <cell r="AL127">
            <v>0</v>
          </cell>
          <cell r="AM127">
            <v>0</v>
          </cell>
        </row>
        <row r="128">
          <cell r="A128">
            <v>309378</v>
          </cell>
          <cell r="B128" t="str">
            <v>v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 t="str">
            <v>210286-B</v>
          </cell>
          <cell r="Q128" t="str">
            <v>SUPER MERCURE BLEU NUAGE</v>
          </cell>
          <cell r="R128">
            <v>41165</v>
          </cell>
          <cell r="S128" t="str">
            <v>U3</v>
          </cell>
          <cell r="T128">
            <v>41165</v>
          </cell>
          <cell r="U128">
            <v>9</v>
          </cell>
          <cell r="V128">
            <v>2012</v>
          </cell>
          <cell r="W128">
            <v>1</v>
          </cell>
          <cell r="X128">
            <v>0</v>
          </cell>
          <cell r="Y128">
            <v>1</v>
          </cell>
          <cell r="Z128">
            <v>0</v>
          </cell>
          <cell r="AA128">
            <v>1</v>
          </cell>
          <cell r="AB128">
            <v>1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</row>
        <row r="129">
          <cell r="A129">
            <v>309379</v>
          </cell>
          <cell r="B129" t="str">
            <v>v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 t="str">
            <v>210286-B</v>
          </cell>
          <cell r="Q129" t="str">
            <v>SUPER MERCURE BLEU NUAGE</v>
          </cell>
          <cell r="R129">
            <v>41165</v>
          </cell>
          <cell r="S129" t="str">
            <v>U3</v>
          </cell>
          <cell r="T129">
            <v>41165</v>
          </cell>
          <cell r="U129">
            <v>9</v>
          </cell>
          <cell r="V129">
            <v>2012</v>
          </cell>
          <cell r="W129">
            <v>1</v>
          </cell>
          <cell r="X129">
            <v>0</v>
          </cell>
          <cell r="Y129">
            <v>1</v>
          </cell>
          <cell r="Z129">
            <v>0</v>
          </cell>
          <cell r="AA129">
            <v>1</v>
          </cell>
          <cell r="AB129">
            <v>1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</row>
        <row r="130">
          <cell r="A130">
            <v>309380</v>
          </cell>
          <cell r="B130" t="str">
            <v>v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 t="str">
            <v>210286-B</v>
          </cell>
          <cell r="Q130" t="str">
            <v>SUPER MERCURE BLEU NUAGE</v>
          </cell>
          <cell r="R130">
            <v>41165</v>
          </cell>
          <cell r="S130" t="str">
            <v>U3</v>
          </cell>
          <cell r="T130">
            <v>41165</v>
          </cell>
          <cell r="U130">
            <v>9</v>
          </cell>
          <cell r="V130">
            <v>2012</v>
          </cell>
          <cell r="W130">
            <v>1</v>
          </cell>
          <cell r="X130">
            <v>0</v>
          </cell>
          <cell r="Y130">
            <v>1</v>
          </cell>
          <cell r="Z130">
            <v>0</v>
          </cell>
          <cell r="AA130">
            <v>1</v>
          </cell>
          <cell r="AB130">
            <v>1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</row>
        <row r="131">
          <cell r="A131">
            <v>309381</v>
          </cell>
          <cell r="B131" t="str">
            <v>v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 t="str">
            <v>210286-B</v>
          </cell>
          <cell r="Q131" t="str">
            <v>SUPER MERCURE BLEU NUAGE</v>
          </cell>
          <cell r="R131">
            <v>41165</v>
          </cell>
          <cell r="S131" t="str">
            <v>U3</v>
          </cell>
          <cell r="T131">
            <v>41165</v>
          </cell>
          <cell r="U131">
            <v>9</v>
          </cell>
          <cell r="V131">
            <v>2012</v>
          </cell>
          <cell r="W131">
            <v>1</v>
          </cell>
          <cell r="X131">
            <v>0</v>
          </cell>
          <cell r="Y131">
            <v>1</v>
          </cell>
          <cell r="Z131">
            <v>0</v>
          </cell>
          <cell r="AA131">
            <v>1</v>
          </cell>
          <cell r="AB131">
            <v>1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</row>
        <row r="132">
          <cell r="A132">
            <v>309382</v>
          </cell>
          <cell r="B132" t="str">
            <v>v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 t="str">
            <v>210286-B</v>
          </cell>
          <cell r="Q132" t="str">
            <v>SUPER MERCURE BLEU NUAGE</v>
          </cell>
          <cell r="R132">
            <v>41165</v>
          </cell>
          <cell r="S132" t="str">
            <v>U3</v>
          </cell>
          <cell r="T132">
            <v>41165</v>
          </cell>
          <cell r="U132">
            <v>9</v>
          </cell>
          <cell r="V132">
            <v>2012</v>
          </cell>
          <cell r="W132">
            <v>1</v>
          </cell>
          <cell r="X132">
            <v>0</v>
          </cell>
          <cell r="Y132">
            <v>1</v>
          </cell>
          <cell r="Z132">
            <v>0</v>
          </cell>
          <cell r="AA132">
            <v>1</v>
          </cell>
          <cell r="AB132">
            <v>1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</row>
        <row r="133">
          <cell r="A133">
            <v>309383</v>
          </cell>
          <cell r="B133" t="str">
            <v>v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 t="str">
            <v>210286-B</v>
          </cell>
          <cell r="Q133" t="str">
            <v>SUPER MERCURE BLEU NUAGE</v>
          </cell>
          <cell r="R133">
            <v>41165</v>
          </cell>
          <cell r="S133" t="str">
            <v>U3</v>
          </cell>
          <cell r="T133">
            <v>41165</v>
          </cell>
          <cell r="U133">
            <v>9</v>
          </cell>
          <cell r="V133">
            <v>2012</v>
          </cell>
          <cell r="W133">
            <v>1</v>
          </cell>
          <cell r="X133">
            <v>0</v>
          </cell>
          <cell r="Y133">
            <v>1</v>
          </cell>
          <cell r="Z133">
            <v>0</v>
          </cell>
          <cell r="AA133">
            <v>1</v>
          </cell>
          <cell r="AB133">
            <v>1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</row>
        <row r="134">
          <cell r="A134">
            <v>309384</v>
          </cell>
          <cell r="B134" t="str">
            <v>v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 t="str">
            <v>210286-B</v>
          </cell>
          <cell r="Q134" t="str">
            <v>SUPER MERCURE BLEU NUAGE</v>
          </cell>
          <cell r="R134">
            <v>41166</v>
          </cell>
          <cell r="S134" t="str">
            <v>U3</v>
          </cell>
          <cell r="T134">
            <v>41166</v>
          </cell>
          <cell r="U134">
            <v>9</v>
          </cell>
          <cell r="V134">
            <v>2012</v>
          </cell>
          <cell r="W134">
            <v>1</v>
          </cell>
          <cell r="X134">
            <v>0</v>
          </cell>
          <cell r="Y134">
            <v>1</v>
          </cell>
          <cell r="Z134">
            <v>0</v>
          </cell>
          <cell r="AA134">
            <v>1</v>
          </cell>
          <cell r="AB134">
            <v>1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</row>
        <row r="135">
          <cell r="A135">
            <v>309385</v>
          </cell>
          <cell r="B135" t="str">
            <v>v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 t="str">
            <v>210286-B</v>
          </cell>
          <cell r="Q135" t="str">
            <v>SUPER MERCURE BLEU NUAGE</v>
          </cell>
          <cell r="R135">
            <v>41166</v>
          </cell>
          <cell r="S135" t="str">
            <v>U3</v>
          </cell>
          <cell r="T135">
            <v>41166</v>
          </cell>
          <cell r="U135">
            <v>9</v>
          </cell>
          <cell r="V135">
            <v>2012</v>
          </cell>
          <cell r="W135">
            <v>1</v>
          </cell>
          <cell r="X135">
            <v>0</v>
          </cell>
          <cell r="Y135">
            <v>1</v>
          </cell>
          <cell r="Z135">
            <v>0</v>
          </cell>
          <cell r="AA135">
            <v>1</v>
          </cell>
          <cell r="AB135">
            <v>1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</row>
        <row r="136">
          <cell r="A136">
            <v>309386</v>
          </cell>
          <cell r="B136" t="str">
            <v>v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 t="str">
            <v>210286-L</v>
          </cell>
          <cell r="Q136" t="str">
            <v>SUPER MERCURE LAVANDE</v>
          </cell>
          <cell r="R136">
            <v>41166</v>
          </cell>
          <cell r="S136" t="str">
            <v>U3</v>
          </cell>
          <cell r="T136">
            <v>41166</v>
          </cell>
          <cell r="U136">
            <v>9</v>
          </cell>
          <cell r="V136">
            <v>2012</v>
          </cell>
          <cell r="W136">
            <v>1</v>
          </cell>
          <cell r="X136">
            <v>0</v>
          </cell>
          <cell r="Y136">
            <v>1</v>
          </cell>
          <cell r="Z136">
            <v>0</v>
          </cell>
          <cell r="AA136">
            <v>1</v>
          </cell>
          <cell r="AB136">
            <v>1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</row>
        <row r="137">
          <cell r="A137">
            <v>309387</v>
          </cell>
          <cell r="B137" t="str">
            <v>v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 t="str">
            <v>210286-L</v>
          </cell>
          <cell r="Q137" t="str">
            <v>SUPER MERCURE LAVANDE</v>
          </cell>
          <cell r="R137">
            <v>41166</v>
          </cell>
          <cell r="S137" t="str">
            <v>U3</v>
          </cell>
          <cell r="T137">
            <v>41166</v>
          </cell>
          <cell r="U137">
            <v>9</v>
          </cell>
          <cell r="V137">
            <v>2012</v>
          </cell>
          <cell r="W137">
            <v>1</v>
          </cell>
          <cell r="X137">
            <v>0</v>
          </cell>
          <cell r="Y137">
            <v>1</v>
          </cell>
          <cell r="Z137">
            <v>0</v>
          </cell>
          <cell r="AA137">
            <v>1</v>
          </cell>
          <cell r="AB137">
            <v>1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</row>
        <row r="138">
          <cell r="A138">
            <v>309388</v>
          </cell>
          <cell r="B138" t="str">
            <v>v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 t="str">
            <v>210286-L</v>
          </cell>
          <cell r="Q138" t="str">
            <v>SUPER MERCURE LAVANDE</v>
          </cell>
          <cell r="R138">
            <v>41170</v>
          </cell>
          <cell r="S138" t="str">
            <v>U3</v>
          </cell>
          <cell r="T138">
            <v>41170</v>
          </cell>
          <cell r="U138">
            <v>9</v>
          </cell>
          <cell r="V138">
            <v>2012</v>
          </cell>
          <cell r="W138">
            <v>1</v>
          </cell>
          <cell r="X138">
            <v>0</v>
          </cell>
          <cell r="Y138">
            <v>1</v>
          </cell>
          <cell r="Z138">
            <v>0</v>
          </cell>
          <cell r="AA138">
            <v>1</v>
          </cell>
          <cell r="AB138">
            <v>1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  <cell r="AJ138">
            <v>0</v>
          </cell>
          <cell r="AK138">
            <v>0</v>
          </cell>
          <cell r="AL138">
            <v>0</v>
          </cell>
          <cell r="AM138">
            <v>0</v>
          </cell>
        </row>
        <row r="139">
          <cell r="A139">
            <v>309389</v>
          </cell>
          <cell r="B139" t="str">
            <v>v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 t="str">
            <v>210286-L</v>
          </cell>
          <cell r="Q139" t="str">
            <v>SUPER MERCURE LAVANDE</v>
          </cell>
          <cell r="R139">
            <v>41170</v>
          </cell>
          <cell r="S139" t="str">
            <v>U3</v>
          </cell>
          <cell r="T139">
            <v>41170</v>
          </cell>
          <cell r="U139">
            <v>9</v>
          </cell>
          <cell r="V139">
            <v>2012</v>
          </cell>
          <cell r="W139">
            <v>1</v>
          </cell>
          <cell r="X139">
            <v>0</v>
          </cell>
          <cell r="Y139">
            <v>1</v>
          </cell>
          <cell r="Z139">
            <v>0</v>
          </cell>
          <cell r="AA139">
            <v>1</v>
          </cell>
          <cell r="AB139">
            <v>1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</row>
        <row r="140">
          <cell r="A140">
            <v>309390</v>
          </cell>
          <cell r="B140" t="str">
            <v>v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 t="str">
            <v>210286-L</v>
          </cell>
          <cell r="Q140" t="str">
            <v>SUPER MERCURE LAVANDE</v>
          </cell>
          <cell r="R140">
            <v>41170</v>
          </cell>
          <cell r="S140" t="str">
            <v>U3</v>
          </cell>
          <cell r="T140">
            <v>41170</v>
          </cell>
          <cell r="U140">
            <v>9</v>
          </cell>
          <cell r="V140">
            <v>2012</v>
          </cell>
          <cell r="W140">
            <v>1</v>
          </cell>
          <cell r="X140">
            <v>0</v>
          </cell>
          <cell r="Y140">
            <v>1</v>
          </cell>
          <cell r="Z140">
            <v>0</v>
          </cell>
          <cell r="AA140">
            <v>1</v>
          </cell>
          <cell r="AB140">
            <v>1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</row>
        <row r="141">
          <cell r="A141">
            <v>309391</v>
          </cell>
          <cell r="B141" t="str">
            <v>v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 t="str">
            <v>210286-L</v>
          </cell>
          <cell r="Q141" t="str">
            <v>SUPER MERCURE LAVANDE</v>
          </cell>
          <cell r="R141">
            <v>41170</v>
          </cell>
          <cell r="S141" t="str">
            <v>U3</v>
          </cell>
          <cell r="T141">
            <v>41170</v>
          </cell>
          <cell r="U141">
            <v>9</v>
          </cell>
          <cell r="V141">
            <v>2012</v>
          </cell>
          <cell r="W141">
            <v>1</v>
          </cell>
          <cell r="X141">
            <v>0</v>
          </cell>
          <cell r="Y141">
            <v>1</v>
          </cell>
          <cell r="Z141">
            <v>0</v>
          </cell>
          <cell r="AA141">
            <v>1</v>
          </cell>
          <cell r="AB141">
            <v>1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</row>
        <row r="142">
          <cell r="A142">
            <v>309392</v>
          </cell>
          <cell r="B142" t="str">
            <v>v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 t="str">
            <v>210286-L</v>
          </cell>
          <cell r="Q142" t="str">
            <v>SUPER MERCURE LAVANDE</v>
          </cell>
          <cell r="R142">
            <v>41170</v>
          </cell>
          <cell r="S142" t="str">
            <v>U3</v>
          </cell>
          <cell r="T142">
            <v>41170</v>
          </cell>
          <cell r="U142">
            <v>9</v>
          </cell>
          <cell r="V142">
            <v>2012</v>
          </cell>
          <cell r="W142">
            <v>1</v>
          </cell>
          <cell r="X142">
            <v>0</v>
          </cell>
          <cell r="Y142">
            <v>1</v>
          </cell>
          <cell r="Z142">
            <v>0</v>
          </cell>
          <cell r="AA142">
            <v>1</v>
          </cell>
          <cell r="AB142">
            <v>1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</row>
        <row r="143">
          <cell r="A143">
            <v>309393</v>
          </cell>
          <cell r="B143" t="str">
            <v>v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 t="str">
            <v>210286-L</v>
          </cell>
          <cell r="Q143" t="str">
            <v>SUPER MERCURE LAVANDE</v>
          </cell>
          <cell r="R143">
            <v>41170</v>
          </cell>
          <cell r="S143" t="str">
            <v>U3</v>
          </cell>
          <cell r="T143">
            <v>41170</v>
          </cell>
          <cell r="U143">
            <v>9</v>
          </cell>
          <cell r="V143">
            <v>2012</v>
          </cell>
          <cell r="W143">
            <v>1</v>
          </cell>
          <cell r="X143">
            <v>0</v>
          </cell>
          <cell r="Y143">
            <v>1</v>
          </cell>
          <cell r="Z143">
            <v>0</v>
          </cell>
          <cell r="AA143">
            <v>1</v>
          </cell>
          <cell r="AB143">
            <v>1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</row>
        <row r="144">
          <cell r="A144">
            <v>309394</v>
          </cell>
          <cell r="B144" t="str">
            <v>v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 t="str">
            <v>210286-L</v>
          </cell>
          <cell r="Q144" t="str">
            <v>SUPER MERCURE LAVANDE</v>
          </cell>
          <cell r="R144">
            <v>41170</v>
          </cell>
          <cell r="S144" t="str">
            <v>U3</v>
          </cell>
          <cell r="T144">
            <v>41170</v>
          </cell>
          <cell r="U144">
            <v>9</v>
          </cell>
          <cell r="V144">
            <v>2012</v>
          </cell>
          <cell r="W144">
            <v>1</v>
          </cell>
          <cell r="X144">
            <v>0</v>
          </cell>
          <cell r="Y144">
            <v>1</v>
          </cell>
          <cell r="Z144">
            <v>0</v>
          </cell>
          <cell r="AA144">
            <v>1</v>
          </cell>
          <cell r="AB144">
            <v>1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</row>
        <row r="145">
          <cell r="A145">
            <v>309395</v>
          </cell>
          <cell r="B145" t="str">
            <v>v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 t="str">
            <v>210286-L</v>
          </cell>
          <cell r="Q145" t="str">
            <v>SUPER MERCURE LAVANDE</v>
          </cell>
          <cell r="R145">
            <v>41170</v>
          </cell>
          <cell r="S145" t="str">
            <v>U3</v>
          </cell>
          <cell r="T145">
            <v>41170</v>
          </cell>
          <cell r="U145">
            <v>9</v>
          </cell>
          <cell r="V145">
            <v>2012</v>
          </cell>
          <cell r="W145">
            <v>1</v>
          </cell>
          <cell r="X145">
            <v>0</v>
          </cell>
          <cell r="Y145">
            <v>1</v>
          </cell>
          <cell r="Z145">
            <v>0</v>
          </cell>
          <cell r="AA145">
            <v>1</v>
          </cell>
          <cell r="AB145">
            <v>1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</row>
        <row r="146">
          <cell r="A146">
            <v>309396</v>
          </cell>
          <cell r="B146" t="str">
            <v>v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 t="str">
            <v>210286-L</v>
          </cell>
          <cell r="Q146" t="str">
            <v>SUPER MERCURE LAVANDE</v>
          </cell>
          <cell r="R146">
            <v>41170</v>
          </cell>
          <cell r="S146" t="str">
            <v>U3</v>
          </cell>
          <cell r="T146">
            <v>41170</v>
          </cell>
          <cell r="U146">
            <v>9</v>
          </cell>
          <cell r="V146">
            <v>2012</v>
          </cell>
          <cell r="W146">
            <v>1</v>
          </cell>
          <cell r="X146">
            <v>0</v>
          </cell>
          <cell r="Y146">
            <v>1</v>
          </cell>
          <cell r="Z146">
            <v>0</v>
          </cell>
          <cell r="AA146">
            <v>1</v>
          </cell>
          <cell r="AB146">
            <v>1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</row>
        <row r="147">
          <cell r="A147">
            <v>309397</v>
          </cell>
          <cell r="B147" t="str">
            <v>v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 t="str">
            <v>210286-L</v>
          </cell>
          <cell r="Q147" t="str">
            <v>SUPER MERCURE LAVANDE</v>
          </cell>
          <cell r="R147">
            <v>41172</v>
          </cell>
          <cell r="S147" t="str">
            <v>U3</v>
          </cell>
          <cell r="T147">
            <v>41172</v>
          </cell>
          <cell r="U147">
            <v>9</v>
          </cell>
          <cell r="V147">
            <v>2012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</row>
        <row r="148">
          <cell r="A148">
            <v>309398</v>
          </cell>
          <cell r="B148" t="str">
            <v>v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 t="str">
            <v>210286-L</v>
          </cell>
          <cell r="Q148" t="str">
            <v>SUPER MERCURE LAVANDE</v>
          </cell>
          <cell r="R148">
            <v>41172</v>
          </cell>
          <cell r="S148" t="str">
            <v>U3</v>
          </cell>
          <cell r="T148">
            <v>41172</v>
          </cell>
          <cell r="U148">
            <v>9</v>
          </cell>
          <cell r="V148">
            <v>2012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</row>
        <row r="149">
          <cell r="A149">
            <v>309400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 t="str">
            <v>210292-B</v>
          </cell>
          <cell r="Q149" t="str">
            <v>SUPER TITANIA BLEU NUAGE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1</v>
          </cell>
          <cell r="X149">
            <v>0</v>
          </cell>
          <cell r="Y149">
            <v>1</v>
          </cell>
          <cell r="Z149">
            <v>0</v>
          </cell>
          <cell r="AA149">
            <v>1</v>
          </cell>
          <cell r="AB149">
            <v>1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</row>
        <row r="150">
          <cell r="A150">
            <v>309402</v>
          </cell>
          <cell r="B150" t="str">
            <v>v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 t="str">
            <v>210292-B</v>
          </cell>
          <cell r="Q150" t="str">
            <v>SUPER TITANIA BLEU NUAGE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</row>
        <row r="151">
          <cell r="A151">
            <v>309403</v>
          </cell>
          <cell r="B151" t="str">
            <v>r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 t="str">
            <v>210292-B</v>
          </cell>
          <cell r="Q151" t="str">
            <v>SUPER TITANIA BLEU NUAGE</v>
          </cell>
          <cell r="R151">
            <v>41172</v>
          </cell>
          <cell r="S151" t="str">
            <v>U3</v>
          </cell>
          <cell r="T151">
            <v>41172</v>
          </cell>
          <cell r="U151">
            <v>9</v>
          </cell>
          <cell r="V151">
            <v>2012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</row>
        <row r="152">
          <cell r="A152">
            <v>309404</v>
          </cell>
          <cell r="B152" t="str">
            <v>v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 t="str">
            <v>210292-B</v>
          </cell>
          <cell r="Q152" t="str">
            <v>SUPER TITANIA BLEU NUAGE</v>
          </cell>
          <cell r="R152">
            <v>41172</v>
          </cell>
          <cell r="S152" t="str">
            <v>U3</v>
          </cell>
          <cell r="T152">
            <v>41172</v>
          </cell>
          <cell r="U152">
            <v>9</v>
          </cell>
          <cell r="V152">
            <v>2012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</row>
        <row r="153">
          <cell r="A153">
            <v>309405</v>
          </cell>
          <cell r="B153" t="str">
            <v>v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 t="str">
            <v>210292-B</v>
          </cell>
          <cell r="Q153" t="str">
            <v>SUPER TITANIA BLEU NUAGE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</row>
        <row r="154">
          <cell r="A154">
            <v>309406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 t="str">
            <v>210292-B</v>
          </cell>
          <cell r="Q154" t="str">
            <v>SUPER TITANIA BLEU NUAGE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</row>
        <row r="155">
          <cell r="A155">
            <v>309407</v>
          </cell>
          <cell r="B155" t="str">
            <v>b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 t="str">
            <v>210292-B</v>
          </cell>
          <cell r="Q155" t="str">
            <v>SUPER TITANIA BLEU NUAGE</v>
          </cell>
          <cell r="R155">
            <v>41177</v>
          </cell>
          <cell r="S155" t="str">
            <v>U3</v>
          </cell>
          <cell r="T155">
            <v>41177</v>
          </cell>
          <cell r="U155">
            <v>9</v>
          </cell>
          <cell r="V155">
            <v>2012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</row>
        <row r="156">
          <cell r="A156">
            <v>309408</v>
          </cell>
          <cell r="B156" t="str">
            <v>b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 t="str">
            <v>210292-B</v>
          </cell>
          <cell r="Q156" t="str">
            <v>SUPER TITANIA BLEU NUAGE</v>
          </cell>
          <cell r="R156">
            <v>41177</v>
          </cell>
          <cell r="S156" t="str">
            <v>U3</v>
          </cell>
          <cell r="T156">
            <v>41177</v>
          </cell>
          <cell r="U156">
            <v>9</v>
          </cell>
          <cell r="V156">
            <v>2012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</row>
        <row r="157">
          <cell r="A157">
            <v>309409</v>
          </cell>
          <cell r="B157" t="str">
            <v>v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 t="str">
            <v>210292-B</v>
          </cell>
          <cell r="Q157" t="str">
            <v>SUPER TITANIA BLEU NUAGE</v>
          </cell>
          <cell r="R157">
            <v>41177</v>
          </cell>
          <cell r="S157" t="str">
            <v>U3</v>
          </cell>
          <cell r="T157">
            <v>41177</v>
          </cell>
          <cell r="U157">
            <v>9</v>
          </cell>
          <cell r="V157">
            <v>2012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</row>
        <row r="158">
          <cell r="A158">
            <v>309410</v>
          </cell>
          <cell r="B158" t="str">
            <v>v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 t="str">
            <v>210292-B</v>
          </cell>
          <cell r="Q158" t="str">
            <v>SUPER TITANIA BLEU NUAGE</v>
          </cell>
          <cell r="R158">
            <v>41177</v>
          </cell>
          <cell r="S158" t="str">
            <v>U3</v>
          </cell>
          <cell r="T158">
            <v>41177</v>
          </cell>
          <cell r="U158">
            <v>9</v>
          </cell>
          <cell r="V158">
            <v>2012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</row>
        <row r="159">
          <cell r="A159">
            <v>309411</v>
          </cell>
          <cell r="B159" t="str">
            <v>v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 t="str">
            <v>210292-L</v>
          </cell>
          <cell r="Q159" t="str">
            <v>SUPER TITANIA LAVANDE</v>
          </cell>
          <cell r="R159">
            <v>41177</v>
          </cell>
          <cell r="S159" t="str">
            <v>U3</v>
          </cell>
          <cell r="T159">
            <v>41177</v>
          </cell>
          <cell r="U159">
            <v>9</v>
          </cell>
          <cell r="V159">
            <v>2012</v>
          </cell>
          <cell r="W159">
            <v>1</v>
          </cell>
          <cell r="X159">
            <v>0</v>
          </cell>
          <cell r="Y159">
            <v>0</v>
          </cell>
          <cell r="Z159">
            <v>0</v>
          </cell>
          <cell r="AA159">
            <v>1</v>
          </cell>
          <cell r="AB159">
            <v>1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</row>
        <row r="160">
          <cell r="A160">
            <v>309412</v>
          </cell>
          <cell r="B160" t="str">
            <v>v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 t="str">
            <v>210292-L</v>
          </cell>
          <cell r="Q160" t="str">
            <v>SUPER TITANIA LAVANDE</v>
          </cell>
          <cell r="R160">
            <v>41177</v>
          </cell>
          <cell r="S160" t="str">
            <v>U3</v>
          </cell>
          <cell r="T160">
            <v>41177</v>
          </cell>
          <cell r="U160">
            <v>9</v>
          </cell>
          <cell r="V160">
            <v>2012</v>
          </cell>
          <cell r="W160">
            <v>1</v>
          </cell>
          <cell r="X160">
            <v>0</v>
          </cell>
          <cell r="Y160">
            <v>0</v>
          </cell>
          <cell r="Z160">
            <v>0</v>
          </cell>
          <cell r="AA160">
            <v>1</v>
          </cell>
          <cell r="AB160">
            <v>1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</row>
        <row r="161">
          <cell r="A161">
            <v>309413</v>
          </cell>
          <cell r="B161" t="str">
            <v>v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 t="str">
            <v>210292-L</v>
          </cell>
          <cell r="Q161" t="str">
            <v>SUPER TITANIA LAVANDE</v>
          </cell>
          <cell r="R161">
            <v>41177</v>
          </cell>
          <cell r="S161" t="str">
            <v>U3</v>
          </cell>
          <cell r="T161">
            <v>41177</v>
          </cell>
          <cell r="U161">
            <v>9</v>
          </cell>
          <cell r="V161">
            <v>2012</v>
          </cell>
          <cell r="W161">
            <v>1</v>
          </cell>
          <cell r="X161">
            <v>0</v>
          </cell>
          <cell r="Y161">
            <v>0</v>
          </cell>
          <cell r="Z161">
            <v>0</v>
          </cell>
          <cell r="AA161">
            <v>1</v>
          </cell>
          <cell r="AB161">
            <v>1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</row>
        <row r="162">
          <cell r="A162">
            <v>309414</v>
          </cell>
          <cell r="B162" t="str">
            <v>v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 t="str">
            <v>210292-L</v>
          </cell>
          <cell r="Q162" t="str">
            <v>SUPER TITANIA LAVANDE</v>
          </cell>
          <cell r="R162">
            <v>41177</v>
          </cell>
          <cell r="S162" t="str">
            <v>U3</v>
          </cell>
          <cell r="T162">
            <v>41177</v>
          </cell>
          <cell r="U162">
            <v>9</v>
          </cell>
          <cell r="V162">
            <v>2012</v>
          </cell>
          <cell r="W162">
            <v>1</v>
          </cell>
          <cell r="X162">
            <v>0</v>
          </cell>
          <cell r="Y162">
            <v>0</v>
          </cell>
          <cell r="Z162">
            <v>0</v>
          </cell>
          <cell r="AA162">
            <v>1</v>
          </cell>
          <cell r="AB162">
            <v>1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</row>
        <row r="163">
          <cell r="A163">
            <v>309415</v>
          </cell>
          <cell r="B163" t="str">
            <v>v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 t="str">
            <v>210292-L</v>
          </cell>
          <cell r="Q163" t="str">
            <v>SUPER TITANIA LAVANDE</v>
          </cell>
          <cell r="R163">
            <v>41177</v>
          </cell>
          <cell r="S163" t="str">
            <v>U3</v>
          </cell>
          <cell r="T163">
            <v>41177</v>
          </cell>
          <cell r="U163">
            <v>9</v>
          </cell>
          <cell r="V163">
            <v>2012</v>
          </cell>
          <cell r="W163">
            <v>1</v>
          </cell>
          <cell r="X163">
            <v>0</v>
          </cell>
          <cell r="Y163">
            <v>0</v>
          </cell>
          <cell r="Z163">
            <v>0</v>
          </cell>
          <cell r="AA163">
            <v>1</v>
          </cell>
          <cell r="AB163">
            <v>1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</row>
        <row r="164">
          <cell r="A164">
            <v>309416</v>
          </cell>
          <cell r="B164" t="str">
            <v>v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 t="str">
            <v>210292-L</v>
          </cell>
          <cell r="Q164" t="str">
            <v>SUPER TITANIA LAVANDE</v>
          </cell>
          <cell r="R164">
            <v>41177</v>
          </cell>
          <cell r="S164" t="str">
            <v>U3</v>
          </cell>
          <cell r="T164">
            <v>41177</v>
          </cell>
          <cell r="U164">
            <v>9</v>
          </cell>
          <cell r="V164">
            <v>2012</v>
          </cell>
          <cell r="W164">
            <v>1</v>
          </cell>
          <cell r="X164">
            <v>0</v>
          </cell>
          <cell r="Y164">
            <v>0</v>
          </cell>
          <cell r="Z164">
            <v>0</v>
          </cell>
          <cell r="AA164">
            <v>1</v>
          </cell>
          <cell r="AB164">
            <v>1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</row>
        <row r="165">
          <cell r="A165">
            <v>309417</v>
          </cell>
          <cell r="B165" t="str">
            <v>v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 t="str">
            <v>210292-L</v>
          </cell>
          <cell r="Q165" t="str">
            <v>SUPER TITANIA LAVANDE</v>
          </cell>
          <cell r="R165">
            <v>41179</v>
          </cell>
          <cell r="S165" t="str">
            <v>U3</v>
          </cell>
          <cell r="T165">
            <v>41179</v>
          </cell>
          <cell r="U165">
            <v>9</v>
          </cell>
          <cell r="V165">
            <v>2012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L165">
            <v>0</v>
          </cell>
          <cell r="AM165">
            <v>0</v>
          </cell>
        </row>
        <row r="166">
          <cell r="A166">
            <v>309418</v>
          </cell>
          <cell r="B166" t="str">
            <v>v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 t="str">
            <v>210292-L</v>
          </cell>
          <cell r="Q166" t="str">
            <v>SUPER TITANIA LAVANDE</v>
          </cell>
          <cell r="R166">
            <v>41179</v>
          </cell>
          <cell r="S166" t="str">
            <v>U3</v>
          </cell>
          <cell r="T166">
            <v>41179</v>
          </cell>
          <cell r="U166">
            <v>9</v>
          </cell>
          <cell r="V166">
            <v>2012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</row>
        <row r="167">
          <cell r="A167">
            <v>309419</v>
          </cell>
          <cell r="B167" t="str">
            <v>v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 t="str">
            <v>210292-L</v>
          </cell>
          <cell r="Q167" t="str">
            <v>SUPER TITANIA LAVANDE</v>
          </cell>
          <cell r="R167">
            <v>41179</v>
          </cell>
          <cell r="S167" t="str">
            <v>U3</v>
          </cell>
          <cell r="T167">
            <v>41179</v>
          </cell>
          <cell r="U167">
            <v>9</v>
          </cell>
          <cell r="V167">
            <v>2012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</row>
        <row r="168">
          <cell r="A168">
            <v>309420</v>
          </cell>
          <cell r="B168" t="str">
            <v>v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 t="str">
            <v>210292-L</v>
          </cell>
          <cell r="Q168" t="str">
            <v>SUPER TITANIA LAVANDE</v>
          </cell>
          <cell r="R168">
            <v>41179</v>
          </cell>
          <cell r="S168" t="str">
            <v>U3</v>
          </cell>
          <cell r="T168">
            <v>41179</v>
          </cell>
          <cell r="U168">
            <v>9</v>
          </cell>
          <cell r="V168">
            <v>2012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</row>
        <row r="169">
          <cell r="A169">
            <v>309421</v>
          </cell>
          <cell r="B169" t="str">
            <v>v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 t="str">
            <v>210292-L</v>
          </cell>
          <cell r="Q169" t="str">
            <v>SUPER TITANIA LAVANDE</v>
          </cell>
          <cell r="R169">
            <v>41179</v>
          </cell>
          <cell r="S169" t="str">
            <v>U3</v>
          </cell>
          <cell r="T169">
            <v>41179</v>
          </cell>
          <cell r="U169">
            <v>9</v>
          </cell>
          <cell r="V169">
            <v>2012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</row>
        <row r="170">
          <cell r="A170">
            <v>309422</v>
          </cell>
          <cell r="B170" t="str">
            <v>v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 t="str">
            <v>210292-L</v>
          </cell>
          <cell r="Q170" t="str">
            <v>SUPER TITANIA LAVANDE</v>
          </cell>
          <cell r="R170">
            <v>41179</v>
          </cell>
          <cell r="S170" t="str">
            <v>U3</v>
          </cell>
          <cell r="T170">
            <v>41179</v>
          </cell>
          <cell r="U170">
            <v>9</v>
          </cell>
          <cell r="V170">
            <v>2012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</row>
        <row r="171">
          <cell r="A171">
            <v>309423</v>
          </cell>
          <cell r="B171" t="str">
            <v>v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 t="str">
            <v>210292-L</v>
          </cell>
          <cell r="Q171" t="str">
            <v>SUPER TITANIA LAVANDE</v>
          </cell>
          <cell r="R171">
            <v>41179</v>
          </cell>
          <cell r="S171" t="str">
            <v>U3</v>
          </cell>
          <cell r="T171">
            <v>41179</v>
          </cell>
          <cell r="U171">
            <v>9</v>
          </cell>
          <cell r="V171">
            <v>2012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</row>
        <row r="172">
          <cell r="A172">
            <v>309424</v>
          </cell>
          <cell r="B172" t="str">
            <v>v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 t="str">
            <v>210301-B</v>
          </cell>
          <cell r="Q172" t="str">
            <v>SUPER OCTALIA BLEU NUAGE</v>
          </cell>
          <cell r="R172">
            <v>41179</v>
          </cell>
          <cell r="S172" t="str">
            <v>U3</v>
          </cell>
          <cell r="T172">
            <v>41179</v>
          </cell>
          <cell r="U172">
            <v>9</v>
          </cell>
          <cell r="V172">
            <v>2012</v>
          </cell>
          <cell r="W172">
            <v>1</v>
          </cell>
          <cell r="X172">
            <v>0</v>
          </cell>
          <cell r="Y172">
            <v>0</v>
          </cell>
          <cell r="Z172">
            <v>0</v>
          </cell>
          <cell r="AA172">
            <v>1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</row>
        <row r="173">
          <cell r="A173">
            <v>309426</v>
          </cell>
          <cell r="B173" t="str">
            <v>v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 t="str">
            <v>210301-B</v>
          </cell>
          <cell r="Q173" t="str">
            <v>SUPER OCTALIA BLEU NUAGE</v>
          </cell>
          <cell r="R173">
            <v>41180</v>
          </cell>
          <cell r="S173" t="str">
            <v>U3</v>
          </cell>
          <cell r="T173">
            <v>41180</v>
          </cell>
          <cell r="U173">
            <v>9</v>
          </cell>
          <cell r="V173">
            <v>2012</v>
          </cell>
          <cell r="W173">
            <v>1</v>
          </cell>
          <cell r="X173">
            <v>0</v>
          </cell>
          <cell r="Y173">
            <v>0</v>
          </cell>
          <cell r="Z173">
            <v>0</v>
          </cell>
          <cell r="AA173">
            <v>1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0</v>
          </cell>
          <cell r="AJ173">
            <v>0</v>
          </cell>
          <cell r="AK173">
            <v>0</v>
          </cell>
          <cell r="AL173">
            <v>0</v>
          </cell>
          <cell r="AM173">
            <v>0</v>
          </cell>
        </row>
        <row r="174">
          <cell r="A174">
            <v>309427</v>
          </cell>
          <cell r="B174" t="str">
            <v>v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 t="str">
            <v>210301-B</v>
          </cell>
          <cell r="Q174" t="str">
            <v>SUPER OCTALIA BLEU NUAGE</v>
          </cell>
          <cell r="R174">
            <v>41180</v>
          </cell>
          <cell r="S174" t="str">
            <v>U3</v>
          </cell>
          <cell r="T174">
            <v>41180</v>
          </cell>
          <cell r="U174">
            <v>9</v>
          </cell>
          <cell r="V174">
            <v>2012</v>
          </cell>
          <cell r="W174">
            <v>1</v>
          </cell>
          <cell r="X174">
            <v>0</v>
          </cell>
          <cell r="Y174">
            <v>0</v>
          </cell>
          <cell r="Z174">
            <v>0</v>
          </cell>
          <cell r="AA174">
            <v>1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</row>
        <row r="175">
          <cell r="A175">
            <v>309428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 t="str">
            <v>210301-B</v>
          </cell>
          <cell r="Q175" t="str">
            <v>SUPER OCTALIA BLEU NUAGE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1</v>
          </cell>
          <cell r="X175">
            <v>0</v>
          </cell>
          <cell r="Y175">
            <v>0</v>
          </cell>
          <cell r="Z175">
            <v>0</v>
          </cell>
          <cell r="AA175">
            <v>1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</row>
        <row r="176">
          <cell r="A176">
            <v>309429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 t="str">
            <v>210301-B</v>
          </cell>
          <cell r="Q176" t="str">
            <v>SUPER OCTALIA BLEU NUAGE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1</v>
          </cell>
          <cell r="X176">
            <v>0</v>
          </cell>
          <cell r="Y176">
            <v>0</v>
          </cell>
          <cell r="Z176">
            <v>0</v>
          </cell>
          <cell r="AA176">
            <v>1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</row>
        <row r="177">
          <cell r="A177">
            <v>309430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 t="str">
            <v>210301-B</v>
          </cell>
          <cell r="Q177" t="str">
            <v>SUPER OCTALIA BLEU NUAGE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1</v>
          </cell>
          <cell r="X177">
            <v>0</v>
          </cell>
          <cell r="Y177">
            <v>0</v>
          </cell>
          <cell r="Z177">
            <v>0</v>
          </cell>
          <cell r="AA177">
            <v>1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</row>
        <row r="178">
          <cell r="A178">
            <v>309431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 t="str">
            <v>210301-B</v>
          </cell>
          <cell r="Q178" t="str">
            <v>SUPER OCTALIA BLEU NUAGE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1</v>
          </cell>
          <cell r="X178">
            <v>0</v>
          </cell>
          <cell r="Y178">
            <v>0</v>
          </cell>
          <cell r="Z178">
            <v>0</v>
          </cell>
          <cell r="AA178">
            <v>1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</row>
        <row r="179">
          <cell r="A179">
            <v>309432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 t="str">
            <v>210301-B</v>
          </cell>
          <cell r="Q179" t="str">
            <v>SUPER OCTALIA BLEU NUAGE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1</v>
          </cell>
          <cell r="X179">
            <v>0</v>
          </cell>
          <cell r="Y179">
            <v>0</v>
          </cell>
          <cell r="Z179">
            <v>0</v>
          </cell>
          <cell r="AA179">
            <v>1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</row>
        <row r="180">
          <cell r="A180">
            <v>309435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 t="str">
            <v>210301-B</v>
          </cell>
          <cell r="Q180" t="str">
            <v>SUPER OCTALIA BLEU NUAGE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1</v>
          </cell>
          <cell r="X180">
            <v>0</v>
          </cell>
          <cell r="Y180">
            <v>0</v>
          </cell>
          <cell r="Z180">
            <v>0</v>
          </cell>
          <cell r="AA180">
            <v>1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</row>
        <row r="181">
          <cell r="A181">
            <v>309433</v>
          </cell>
          <cell r="B181" t="str">
            <v>r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 t="str">
            <v>210301-B</v>
          </cell>
          <cell r="Q181" t="str">
            <v>SUPER OCTALIA BLEU NUAGE</v>
          </cell>
          <cell r="R181">
            <v>41184</v>
          </cell>
          <cell r="S181" t="str">
            <v>U3</v>
          </cell>
          <cell r="T181">
            <v>41184</v>
          </cell>
          <cell r="U181">
            <v>10</v>
          </cell>
          <cell r="V181">
            <v>2012</v>
          </cell>
          <cell r="W181">
            <v>1</v>
          </cell>
          <cell r="X181">
            <v>0</v>
          </cell>
          <cell r="Y181">
            <v>0</v>
          </cell>
          <cell r="Z181">
            <v>0</v>
          </cell>
          <cell r="AA181">
            <v>1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</row>
        <row r="182">
          <cell r="A182">
            <v>309436</v>
          </cell>
          <cell r="B182" t="str">
            <v>v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 t="str">
            <v>210301-L</v>
          </cell>
          <cell r="Q182" t="str">
            <v>SUPER OCTALIA LAVANDE</v>
          </cell>
          <cell r="R182">
            <v>41185</v>
          </cell>
          <cell r="S182" t="str">
            <v>U3</v>
          </cell>
          <cell r="T182">
            <v>41185</v>
          </cell>
          <cell r="U182">
            <v>10</v>
          </cell>
          <cell r="V182">
            <v>2012</v>
          </cell>
          <cell r="W182">
            <v>1</v>
          </cell>
          <cell r="X182">
            <v>0</v>
          </cell>
          <cell r="Y182">
            <v>0</v>
          </cell>
          <cell r="Z182">
            <v>0</v>
          </cell>
          <cell r="AA182">
            <v>1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</row>
        <row r="183">
          <cell r="A183">
            <v>309437</v>
          </cell>
          <cell r="B183" t="str">
            <v>v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 t="str">
            <v>210301-L</v>
          </cell>
          <cell r="Q183" t="str">
            <v>SUPER OCTALIA LAVANDE</v>
          </cell>
          <cell r="R183">
            <v>41185</v>
          </cell>
          <cell r="S183" t="str">
            <v>U3</v>
          </cell>
          <cell r="T183">
            <v>41185</v>
          </cell>
          <cell r="U183">
            <v>10</v>
          </cell>
          <cell r="V183">
            <v>2012</v>
          </cell>
          <cell r="W183">
            <v>1</v>
          </cell>
          <cell r="X183">
            <v>0</v>
          </cell>
          <cell r="Y183">
            <v>0</v>
          </cell>
          <cell r="Z183">
            <v>0</v>
          </cell>
          <cell r="AA183">
            <v>1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</row>
        <row r="184">
          <cell r="A184">
            <v>309438</v>
          </cell>
          <cell r="B184" t="str">
            <v>v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 t="str">
            <v>210301-L</v>
          </cell>
          <cell r="Q184" t="str">
            <v>SUPER OCTALIA LAVANDE</v>
          </cell>
          <cell r="R184">
            <v>41185</v>
          </cell>
          <cell r="S184" t="str">
            <v>U3</v>
          </cell>
          <cell r="T184">
            <v>41185</v>
          </cell>
          <cell r="U184">
            <v>10</v>
          </cell>
          <cell r="V184">
            <v>2012</v>
          </cell>
          <cell r="W184">
            <v>1</v>
          </cell>
          <cell r="X184">
            <v>0</v>
          </cell>
          <cell r="Y184">
            <v>0</v>
          </cell>
          <cell r="Z184">
            <v>0</v>
          </cell>
          <cell r="AA184">
            <v>1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</row>
        <row r="185">
          <cell r="A185">
            <v>309439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 t="str">
            <v>210301-L</v>
          </cell>
          <cell r="Q185" t="str">
            <v>SUPER OCTALIA LAVANDE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1</v>
          </cell>
          <cell r="X185">
            <v>0</v>
          </cell>
          <cell r="Y185">
            <v>0</v>
          </cell>
          <cell r="Z185">
            <v>0</v>
          </cell>
          <cell r="AA185">
            <v>1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</row>
        <row r="186">
          <cell r="A186">
            <v>309440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 t="str">
            <v>210301-L</v>
          </cell>
          <cell r="Q186" t="str">
            <v>SUPER OCTALIA LAVANDE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1</v>
          </cell>
          <cell r="X186">
            <v>0</v>
          </cell>
          <cell r="Y186">
            <v>0</v>
          </cell>
          <cell r="Z186">
            <v>0</v>
          </cell>
          <cell r="AA186">
            <v>1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</row>
        <row r="187">
          <cell r="A187">
            <v>309441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 t="str">
            <v>210301-L</v>
          </cell>
          <cell r="Q187" t="str">
            <v>SUPER OCTALIA LAVANDE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1</v>
          </cell>
          <cell r="X187">
            <v>0</v>
          </cell>
          <cell r="Y187">
            <v>0</v>
          </cell>
          <cell r="Z187">
            <v>0</v>
          </cell>
          <cell r="AA187">
            <v>1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</row>
        <row r="188">
          <cell r="A188">
            <v>309442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 t="str">
            <v>210301-L</v>
          </cell>
          <cell r="Q188" t="str">
            <v>SUPER OCTALIA LAVANDE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1</v>
          </cell>
          <cell r="X188">
            <v>0</v>
          </cell>
          <cell r="Y188">
            <v>0</v>
          </cell>
          <cell r="Z188">
            <v>0</v>
          </cell>
          <cell r="AA188">
            <v>1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</row>
        <row r="189">
          <cell r="A189">
            <v>309443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 t="str">
            <v>210301-L</v>
          </cell>
          <cell r="Q189" t="str">
            <v>SUPER OCTALIA LAVANDE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1</v>
          </cell>
          <cell r="X189">
            <v>0</v>
          </cell>
          <cell r="Y189">
            <v>0</v>
          </cell>
          <cell r="Z189">
            <v>0</v>
          </cell>
          <cell r="AA189">
            <v>1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</row>
        <row r="190">
          <cell r="A190">
            <v>309444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 t="str">
            <v>210301-L</v>
          </cell>
          <cell r="Q190" t="str">
            <v>SUPER OCTALIA LAVANDE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1</v>
          </cell>
          <cell r="X190">
            <v>0</v>
          </cell>
          <cell r="Y190">
            <v>0</v>
          </cell>
          <cell r="Z190">
            <v>0</v>
          </cell>
          <cell r="AA190">
            <v>1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</row>
        <row r="191">
          <cell r="A191">
            <v>309445</v>
          </cell>
          <cell r="B191" t="str">
            <v>v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 t="str">
            <v>210301-L</v>
          </cell>
          <cell r="Q191" t="str">
            <v>SUPER OCTALIA LAVANDE</v>
          </cell>
          <cell r="R191">
            <v>41190</v>
          </cell>
          <cell r="S191" t="str">
            <v>U3</v>
          </cell>
          <cell r="T191">
            <v>41190</v>
          </cell>
          <cell r="U191">
            <v>10</v>
          </cell>
          <cell r="V191">
            <v>2012</v>
          </cell>
          <cell r="W191">
            <v>1</v>
          </cell>
          <cell r="X191">
            <v>0</v>
          </cell>
          <cell r="Y191">
            <v>0</v>
          </cell>
          <cell r="Z191">
            <v>0</v>
          </cell>
          <cell r="AA191">
            <v>1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</row>
        <row r="192">
          <cell r="A192">
            <v>309446</v>
          </cell>
          <cell r="B192" t="str">
            <v>v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 t="str">
            <v>210301-L</v>
          </cell>
          <cell r="Q192" t="str">
            <v>SUPER OCTALIA LAVANDE</v>
          </cell>
          <cell r="R192">
            <v>41190</v>
          </cell>
          <cell r="S192" t="str">
            <v>U3</v>
          </cell>
          <cell r="T192">
            <v>41190</v>
          </cell>
          <cell r="U192">
            <v>10</v>
          </cell>
          <cell r="V192">
            <v>2012</v>
          </cell>
          <cell r="W192">
            <v>1</v>
          </cell>
          <cell r="X192">
            <v>0</v>
          </cell>
          <cell r="Y192">
            <v>0</v>
          </cell>
          <cell r="Z192">
            <v>0</v>
          </cell>
          <cell r="AA192">
            <v>1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</row>
        <row r="193">
          <cell r="A193">
            <v>309447</v>
          </cell>
          <cell r="B193" t="str">
            <v>v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 t="str">
            <v>210301-L</v>
          </cell>
          <cell r="Q193" t="str">
            <v>SUPER OCTALIA LAVANDE</v>
          </cell>
          <cell r="R193">
            <v>41190</v>
          </cell>
          <cell r="S193" t="str">
            <v>U3</v>
          </cell>
          <cell r="T193">
            <v>41190</v>
          </cell>
          <cell r="U193">
            <v>10</v>
          </cell>
          <cell r="V193">
            <v>2012</v>
          </cell>
          <cell r="W193">
            <v>1</v>
          </cell>
          <cell r="X193">
            <v>0</v>
          </cell>
          <cell r="Y193">
            <v>0</v>
          </cell>
          <cell r="Z193">
            <v>0</v>
          </cell>
          <cell r="AA193">
            <v>1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</row>
        <row r="194">
          <cell r="A194">
            <v>309449</v>
          </cell>
          <cell r="B194" t="str">
            <v>v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 t="str">
            <v>210311-T</v>
          </cell>
          <cell r="Q194" t="str">
            <v>APOLLON RIVIERA TAUPE</v>
          </cell>
          <cell r="R194">
            <v>41192</v>
          </cell>
          <cell r="S194" t="str">
            <v>U3</v>
          </cell>
          <cell r="T194">
            <v>41192</v>
          </cell>
          <cell r="U194">
            <v>10</v>
          </cell>
          <cell r="V194">
            <v>2012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</row>
        <row r="195">
          <cell r="A195">
            <v>309452</v>
          </cell>
          <cell r="B195" t="str">
            <v>v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 t="str">
            <v>210311-T</v>
          </cell>
          <cell r="Q195" t="str">
            <v>APOLLON RIVIERA TAUPE</v>
          </cell>
          <cell r="R195">
            <v>41193</v>
          </cell>
          <cell r="S195" t="str">
            <v>U3</v>
          </cell>
          <cell r="T195">
            <v>41193</v>
          </cell>
          <cell r="U195">
            <v>10</v>
          </cell>
          <cell r="V195">
            <v>2012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</row>
        <row r="196">
          <cell r="A196">
            <v>309453</v>
          </cell>
          <cell r="B196" t="str">
            <v>v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 t="str">
            <v>210311-T</v>
          </cell>
          <cell r="Q196" t="str">
            <v>APOLLON RIVIERA TAUPE</v>
          </cell>
          <cell r="R196">
            <v>41193</v>
          </cell>
          <cell r="S196" t="str">
            <v>U3</v>
          </cell>
          <cell r="T196">
            <v>41193</v>
          </cell>
          <cell r="U196">
            <v>10</v>
          </cell>
          <cell r="V196">
            <v>2012</v>
          </cell>
          <cell r="W196">
            <v>1</v>
          </cell>
          <cell r="X196">
            <v>0</v>
          </cell>
          <cell r="Y196">
            <v>0</v>
          </cell>
          <cell r="Z196">
            <v>0</v>
          </cell>
          <cell r="AA196">
            <v>1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1</v>
          </cell>
          <cell r="AL196">
            <v>0</v>
          </cell>
          <cell r="AM196">
            <v>0</v>
          </cell>
        </row>
        <row r="197">
          <cell r="A197">
            <v>309454</v>
          </cell>
          <cell r="B197" t="str">
            <v>v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 t="str">
            <v>210311-RH</v>
          </cell>
          <cell r="Q197" t="str">
            <v>APOLLON RIVIERA ROUGE HERMES</v>
          </cell>
          <cell r="R197">
            <v>41193</v>
          </cell>
          <cell r="S197" t="str">
            <v>U3</v>
          </cell>
          <cell r="T197">
            <v>41193</v>
          </cell>
          <cell r="U197">
            <v>10</v>
          </cell>
          <cell r="V197">
            <v>2012</v>
          </cell>
          <cell r="W197">
            <v>1</v>
          </cell>
          <cell r="X197">
            <v>0</v>
          </cell>
          <cell r="Y197">
            <v>0</v>
          </cell>
          <cell r="Z197">
            <v>0</v>
          </cell>
          <cell r="AA197">
            <v>1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1</v>
          </cell>
          <cell r="AL197">
            <v>0</v>
          </cell>
          <cell r="AM197">
            <v>0</v>
          </cell>
        </row>
        <row r="198">
          <cell r="A198">
            <v>309455</v>
          </cell>
          <cell r="B198" t="str">
            <v>v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 t="str">
            <v>210311-RH</v>
          </cell>
          <cell r="Q198" t="str">
            <v>APOLLON RIVIERA ROUGE HERMES</v>
          </cell>
          <cell r="R198">
            <v>41194</v>
          </cell>
          <cell r="S198" t="str">
            <v>U3</v>
          </cell>
          <cell r="T198">
            <v>41194</v>
          </cell>
          <cell r="U198">
            <v>10</v>
          </cell>
          <cell r="V198">
            <v>2012</v>
          </cell>
          <cell r="W198">
            <v>1</v>
          </cell>
          <cell r="X198">
            <v>0</v>
          </cell>
          <cell r="Y198">
            <v>0</v>
          </cell>
          <cell r="Z198">
            <v>0</v>
          </cell>
          <cell r="AA198">
            <v>1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1</v>
          </cell>
          <cell r="AL198">
            <v>0</v>
          </cell>
          <cell r="AM198">
            <v>0</v>
          </cell>
        </row>
        <row r="199">
          <cell r="A199">
            <v>309456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 t="str">
            <v>210311-RH</v>
          </cell>
          <cell r="Q199" t="str">
            <v>APOLLON RIVIERA ROUGE HERMES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1</v>
          </cell>
          <cell r="X199">
            <v>0</v>
          </cell>
          <cell r="Y199">
            <v>0</v>
          </cell>
          <cell r="Z199">
            <v>0</v>
          </cell>
          <cell r="AA199">
            <v>1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  <cell r="AJ199">
            <v>0</v>
          </cell>
          <cell r="AK199">
            <v>1</v>
          </cell>
          <cell r="AL199">
            <v>0</v>
          </cell>
          <cell r="AM199">
            <v>0</v>
          </cell>
        </row>
        <row r="200">
          <cell r="A200">
            <v>309457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 t="str">
            <v>210311-RH</v>
          </cell>
          <cell r="Q200" t="str">
            <v>APOLLON RIVIERA ROUGE HERMES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1</v>
          </cell>
          <cell r="X200">
            <v>0</v>
          </cell>
          <cell r="Y200">
            <v>0</v>
          </cell>
          <cell r="Z200">
            <v>0</v>
          </cell>
          <cell r="AA200">
            <v>1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1</v>
          </cell>
          <cell r="AL200">
            <v>0</v>
          </cell>
          <cell r="AM200">
            <v>0</v>
          </cell>
        </row>
        <row r="201">
          <cell r="A201">
            <v>309458</v>
          </cell>
          <cell r="B201" t="str">
            <v>v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 t="str">
            <v>210311-RH</v>
          </cell>
          <cell r="Q201" t="str">
            <v>APOLLON RIVIERA ROUGE HERMES</v>
          </cell>
          <cell r="R201">
            <v>41198</v>
          </cell>
          <cell r="S201" t="str">
            <v>U3</v>
          </cell>
          <cell r="T201">
            <v>41198</v>
          </cell>
          <cell r="U201">
            <v>10</v>
          </cell>
          <cell r="V201">
            <v>2012</v>
          </cell>
          <cell r="W201">
            <v>1</v>
          </cell>
          <cell r="X201">
            <v>0</v>
          </cell>
          <cell r="Y201">
            <v>0</v>
          </cell>
          <cell r="Z201">
            <v>0</v>
          </cell>
          <cell r="AA201">
            <v>1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1</v>
          </cell>
          <cell r="AL201">
            <v>0</v>
          </cell>
          <cell r="AM201">
            <v>0</v>
          </cell>
        </row>
        <row r="202">
          <cell r="A202">
            <v>309459</v>
          </cell>
          <cell r="B202" t="str">
            <v>v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 t="str">
            <v>210289-B</v>
          </cell>
          <cell r="Q202" t="str">
            <v>SUPER TITANIA 3 BLEU NUAGE</v>
          </cell>
          <cell r="R202">
            <v>41198</v>
          </cell>
          <cell r="S202" t="str">
            <v>U3</v>
          </cell>
          <cell r="T202">
            <v>41198</v>
          </cell>
          <cell r="U202">
            <v>10</v>
          </cell>
          <cell r="V202">
            <v>2012</v>
          </cell>
          <cell r="W202">
            <v>1</v>
          </cell>
          <cell r="X202">
            <v>0</v>
          </cell>
          <cell r="Y202">
            <v>0</v>
          </cell>
          <cell r="Z202">
            <v>1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</row>
        <row r="203">
          <cell r="A203">
            <v>309460</v>
          </cell>
          <cell r="B203" t="str">
            <v>v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 t="str">
            <v>210289-B</v>
          </cell>
          <cell r="Q203" t="str">
            <v>SUPER TITANIA 3 BLEU NUAGE</v>
          </cell>
          <cell r="R203">
            <v>41198</v>
          </cell>
          <cell r="S203" t="str">
            <v>U3</v>
          </cell>
          <cell r="T203">
            <v>41198</v>
          </cell>
          <cell r="U203">
            <v>10</v>
          </cell>
          <cell r="V203">
            <v>2012</v>
          </cell>
          <cell r="W203">
            <v>1</v>
          </cell>
          <cell r="X203">
            <v>0</v>
          </cell>
          <cell r="Y203">
            <v>0</v>
          </cell>
          <cell r="Z203">
            <v>1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</row>
        <row r="204">
          <cell r="A204">
            <v>309461</v>
          </cell>
          <cell r="B204" t="str">
            <v>v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 t="str">
            <v>210289-B</v>
          </cell>
          <cell r="Q204" t="str">
            <v>SUPER TITANIA 3 BLEU NUAGE</v>
          </cell>
          <cell r="R204">
            <v>41198</v>
          </cell>
          <cell r="S204" t="str">
            <v>U3</v>
          </cell>
          <cell r="T204">
            <v>41198</v>
          </cell>
          <cell r="U204">
            <v>10</v>
          </cell>
          <cell r="V204">
            <v>2012</v>
          </cell>
          <cell r="W204">
            <v>1</v>
          </cell>
          <cell r="X204">
            <v>0</v>
          </cell>
          <cell r="Y204">
            <v>0</v>
          </cell>
          <cell r="Z204">
            <v>1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</row>
        <row r="205">
          <cell r="A205">
            <v>309462</v>
          </cell>
          <cell r="B205" t="str">
            <v>v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 t="str">
            <v>210289-B</v>
          </cell>
          <cell r="Q205" t="str">
            <v>SUPER TITANIA 3 BLEU NUAGE</v>
          </cell>
          <cell r="R205">
            <v>41198</v>
          </cell>
          <cell r="S205" t="str">
            <v>U3</v>
          </cell>
          <cell r="T205">
            <v>41198</v>
          </cell>
          <cell r="U205">
            <v>10</v>
          </cell>
          <cell r="V205">
            <v>2012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</row>
        <row r="206">
          <cell r="A206">
            <v>309464</v>
          </cell>
          <cell r="B206" t="str">
            <v>v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 t="str">
            <v>210289-B</v>
          </cell>
          <cell r="Q206" t="str">
            <v>SUPER TITANIA 3 BLEU NUAGE</v>
          </cell>
          <cell r="R206">
            <v>41198</v>
          </cell>
          <cell r="S206" t="str">
            <v>U3</v>
          </cell>
          <cell r="T206">
            <v>41198</v>
          </cell>
          <cell r="U206">
            <v>10</v>
          </cell>
          <cell r="V206">
            <v>2012</v>
          </cell>
          <cell r="W206">
            <v>1</v>
          </cell>
          <cell r="X206">
            <v>0</v>
          </cell>
          <cell r="Y206">
            <v>0</v>
          </cell>
          <cell r="Z206">
            <v>1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</row>
        <row r="207">
          <cell r="A207">
            <v>309465</v>
          </cell>
          <cell r="B207" t="str">
            <v>v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 t="str">
            <v>210289-B</v>
          </cell>
          <cell r="Q207" t="str">
            <v>SUPER TITANIA 3 BLEU NUAGE</v>
          </cell>
          <cell r="R207">
            <v>41198</v>
          </cell>
          <cell r="S207" t="str">
            <v>U3</v>
          </cell>
          <cell r="T207">
            <v>41198</v>
          </cell>
          <cell r="U207">
            <v>10</v>
          </cell>
          <cell r="V207">
            <v>2012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</row>
        <row r="208">
          <cell r="A208">
            <v>309466</v>
          </cell>
          <cell r="B208" t="str">
            <v>v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 t="str">
            <v>210289-B</v>
          </cell>
          <cell r="Q208" t="str">
            <v>SUPER TITANIA 3 BLEU NUAGE</v>
          </cell>
          <cell r="R208">
            <v>41199</v>
          </cell>
          <cell r="S208" t="str">
            <v>U3</v>
          </cell>
          <cell r="T208">
            <v>41199</v>
          </cell>
          <cell r="U208">
            <v>10</v>
          </cell>
          <cell r="V208">
            <v>2012</v>
          </cell>
          <cell r="W208">
            <v>1</v>
          </cell>
          <cell r="X208">
            <v>0</v>
          </cell>
          <cell r="Y208">
            <v>0</v>
          </cell>
          <cell r="Z208">
            <v>1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</row>
        <row r="209">
          <cell r="A209">
            <v>309467</v>
          </cell>
          <cell r="B209" t="str">
            <v>v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 t="str">
            <v>210289-B</v>
          </cell>
          <cell r="Q209" t="str">
            <v>SUPER TITANIA 3 BLEU NUAGE</v>
          </cell>
          <cell r="R209">
            <v>41199</v>
          </cell>
          <cell r="S209" t="str">
            <v>U3</v>
          </cell>
          <cell r="T209">
            <v>41199</v>
          </cell>
          <cell r="U209">
            <v>10</v>
          </cell>
          <cell r="V209">
            <v>2012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</row>
        <row r="210">
          <cell r="A210">
            <v>309471</v>
          </cell>
          <cell r="B210" t="str">
            <v>v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 t="str">
            <v>210289-B</v>
          </cell>
          <cell r="Q210" t="str">
            <v>SUPER TITANIA 3 BLEU NUAGE</v>
          </cell>
          <cell r="R210">
            <v>41200</v>
          </cell>
          <cell r="S210" t="str">
            <v>U3</v>
          </cell>
          <cell r="T210">
            <v>41200</v>
          </cell>
          <cell r="U210">
            <v>10</v>
          </cell>
          <cell r="V210">
            <v>2012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</row>
        <row r="211">
          <cell r="A211">
            <v>309473</v>
          </cell>
          <cell r="B211" t="str">
            <v>v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 t="str">
            <v>210289-L</v>
          </cell>
          <cell r="Q211" t="str">
            <v>SUPER TITANIA 3 LAVANDE</v>
          </cell>
          <cell r="R211">
            <v>41200</v>
          </cell>
          <cell r="S211" t="str">
            <v>U3</v>
          </cell>
          <cell r="T211">
            <v>41200</v>
          </cell>
          <cell r="U211">
            <v>10</v>
          </cell>
          <cell r="V211">
            <v>2012</v>
          </cell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</row>
        <row r="212">
          <cell r="A212">
            <v>309474</v>
          </cell>
          <cell r="B212" t="str">
            <v>v</v>
          </cell>
          <cell r="C212" t="str">
            <v>Beiler Richard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 t="str">
            <v>210289-L</v>
          </cell>
          <cell r="Q212" t="str">
            <v>SUPER TITANIA 3 LAVANDE</v>
          </cell>
          <cell r="R212">
            <v>41201</v>
          </cell>
          <cell r="S212" t="str">
            <v>U3</v>
          </cell>
          <cell r="T212">
            <v>41201</v>
          </cell>
          <cell r="U212">
            <v>10</v>
          </cell>
          <cell r="V212">
            <v>2012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</row>
        <row r="213">
          <cell r="A213">
            <v>309475</v>
          </cell>
          <cell r="B213" t="str">
            <v>v</v>
          </cell>
          <cell r="C213" t="str">
            <v>Beiler Richard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 t="str">
            <v>210289-L</v>
          </cell>
          <cell r="Q213" t="str">
            <v>SUPER TITANIA 3 LAVANDE</v>
          </cell>
          <cell r="R213">
            <v>41201</v>
          </cell>
          <cell r="S213" t="str">
            <v>U3</v>
          </cell>
          <cell r="T213">
            <v>41201</v>
          </cell>
          <cell r="U213">
            <v>10</v>
          </cell>
          <cell r="V213">
            <v>2012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</row>
        <row r="214">
          <cell r="A214">
            <v>309476</v>
          </cell>
          <cell r="B214" t="str">
            <v>v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 t="str">
            <v>210289-L</v>
          </cell>
          <cell r="Q214" t="str">
            <v>SUPER TITANIA 3 LAVANDE</v>
          </cell>
          <cell r="R214">
            <v>41201</v>
          </cell>
          <cell r="S214" t="str">
            <v>U3</v>
          </cell>
          <cell r="T214">
            <v>41201</v>
          </cell>
          <cell r="U214">
            <v>10</v>
          </cell>
          <cell r="V214">
            <v>2012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</row>
        <row r="215">
          <cell r="A215">
            <v>309477</v>
          </cell>
          <cell r="B215" t="str">
            <v>v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 t="str">
            <v>210289-L</v>
          </cell>
          <cell r="Q215" t="str">
            <v>SUPER TITANIA 3 LAVANDE</v>
          </cell>
          <cell r="R215">
            <v>41201</v>
          </cell>
          <cell r="S215" t="str">
            <v>U3</v>
          </cell>
          <cell r="T215">
            <v>41201</v>
          </cell>
          <cell r="U215">
            <v>10</v>
          </cell>
          <cell r="V215">
            <v>2012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</row>
        <row r="216">
          <cell r="A216">
            <v>309478</v>
          </cell>
          <cell r="B216" t="str">
            <v>v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 t="str">
            <v>210289-L</v>
          </cell>
          <cell r="Q216" t="str">
            <v>SUPER TITANIA 3 LAVANDE</v>
          </cell>
          <cell r="R216">
            <v>41204</v>
          </cell>
          <cell r="S216" t="str">
            <v>U3</v>
          </cell>
          <cell r="T216">
            <v>41204</v>
          </cell>
          <cell r="U216">
            <v>10</v>
          </cell>
          <cell r="V216">
            <v>2012</v>
          </cell>
          <cell r="W216">
            <v>1</v>
          </cell>
          <cell r="X216">
            <v>0</v>
          </cell>
          <cell r="Y216">
            <v>0</v>
          </cell>
          <cell r="Z216">
            <v>1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</row>
        <row r="217">
          <cell r="A217">
            <v>309479</v>
          </cell>
          <cell r="B217" t="str">
            <v>v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 t="str">
            <v>210289-L</v>
          </cell>
          <cell r="Q217" t="str">
            <v>SUPER TITANIA 3 LAVANDE</v>
          </cell>
          <cell r="R217">
            <v>41204</v>
          </cell>
          <cell r="S217" t="str">
            <v>U3</v>
          </cell>
          <cell r="T217">
            <v>41204</v>
          </cell>
          <cell r="U217">
            <v>10</v>
          </cell>
          <cell r="V217">
            <v>2012</v>
          </cell>
          <cell r="W217">
            <v>1</v>
          </cell>
          <cell r="X217">
            <v>0</v>
          </cell>
          <cell r="Y217">
            <v>0</v>
          </cell>
          <cell r="Z217">
            <v>1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</row>
        <row r="218">
          <cell r="A218">
            <v>309480</v>
          </cell>
          <cell r="B218" t="str">
            <v>v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 t="str">
            <v>210289-L</v>
          </cell>
          <cell r="Q218" t="str">
            <v>SUPER TITANIA 3 LAVANDE</v>
          </cell>
          <cell r="R218">
            <v>41204</v>
          </cell>
          <cell r="S218" t="str">
            <v>U3</v>
          </cell>
          <cell r="T218">
            <v>41204</v>
          </cell>
          <cell r="U218">
            <v>10</v>
          </cell>
          <cell r="V218">
            <v>2012</v>
          </cell>
          <cell r="W218">
            <v>1</v>
          </cell>
          <cell r="X218">
            <v>0</v>
          </cell>
          <cell r="Y218">
            <v>0</v>
          </cell>
          <cell r="Z218">
            <v>1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  <cell r="AI218">
            <v>0</v>
          </cell>
          <cell r="AJ218">
            <v>0</v>
          </cell>
          <cell r="AK218">
            <v>0</v>
          </cell>
          <cell r="AL218">
            <v>0</v>
          </cell>
          <cell r="AM218">
            <v>0</v>
          </cell>
        </row>
        <row r="219">
          <cell r="A219">
            <v>309481</v>
          </cell>
          <cell r="B219" t="str">
            <v>v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 t="str">
            <v>210289-L</v>
          </cell>
          <cell r="Q219" t="str">
            <v>SUPER TITANIA 3 LAVANDE</v>
          </cell>
          <cell r="R219">
            <v>41204</v>
          </cell>
          <cell r="S219" t="str">
            <v>U3</v>
          </cell>
          <cell r="T219">
            <v>41204</v>
          </cell>
          <cell r="U219">
            <v>10</v>
          </cell>
          <cell r="V219">
            <v>2012</v>
          </cell>
          <cell r="W219">
            <v>1</v>
          </cell>
          <cell r="X219">
            <v>0</v>
          </cell>
          <cell r="Y219">
            <v>0</v>
          </cell>
          <cell r="Z219">
            <v>1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G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</row>
        <row r="220">
          <cell r="A220">
            <v>309483</v>
          </cell>
          <cell r="B220" t="str">
            <v>v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 t="str">
            <v>210289-L</v>
          </cell>
          <cell r="Q220" t="str">
            <v>SUPER TITANIA 3 LAVANDE</v>
          </cell>
          <cell r="R220">
            <v>41205</v>
          </cell>
          <cell r="S220" t="str">
            <v>U3</v>
          </cell>
          <cell r="T220">
            <v>41205</v>
          </cell>
          <cell r="U220">
            <v>10</v>
          </cell>
          <cell r="V220">
            <v>2012</v>
          </cell>
          <cell r="W220">
            <v>1</v>
          </cell>
          <cell r="X220">
            <v>0</v>
          </cell>
          <cell r="Y220">
            <v>0</v>
          </cell>
          <cell r="Z220">
            <v>1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</row>
        <row r="221">
          <cell r="A221">
            <v>309490</v>
          </cell>
          <cell r="B221" t="str">
            <v>r</v>
          </cell>
          <cell r="C221" t="str">
            <v>Wilmart Mickael</v>
          </cell>
          <cell r="D221">
            <v>41358</v>
          </cell>
          <cell r="E221" t="str">
            <v>oui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 t="str">
            <v>210282-B</v>
          </cell>
          <cell r="Q221" t="str">
            <v>ALTAIR BLEU NUAGE</v>
          </cell>
          <cell r="R221">
            <v>41206</v>
          </cell>
          <cell r="S221" t="str">
            <v>U3</v>
          </cell>
          <cell r="T221">
            <v>41206</v>
          </cell>
          <cell r="U221">
            <v>10</v>
          </cell>
          <cell r="V221">
            <v>2012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</row>
        <row r="222">
          <cell r="A222">
            <v>309491</v>
          </cell>
          <cell r="B222" t="str">
            <v>r</v>
          </cell>
          <cell r="C222" t="str">
            <v>Wilmart Mickael</v>
          </cell>
          <cell r="D222">
            <v>41358</v>
          </cell>
          <cell r="E222" t="str">
            <v>non</v>
          </cell>
          <cell r="F222">
            <v>0</v>
          </cell>
          <cell r="G222">
            <v>2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 t="str">
            <v>210282-L</v>
          </cell>
          <cell r="Q222" t="str">
            <v>ALTAIR LAVANDE</v>
          </cell>
          <cell r="R222">
            <v>41207</v>
          </cell>
          <cell r="S222" t="str">
            <v>U3</v>
          </cell>
          <cell r="T222">
            <v>41207</v>
          </cell>
          <cell r="U222">
            <v>10</v>
          </cell>
          <cell r="V222">
            <v>2012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F222">
            <v>0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</row>
        <row r="223">
          <cell r="A223">
            <v>309492</v>
          </cell>
          <cell r="B223" t="str">
            <v>r</v>
          </cell>
          <cell r="C223" t="str">
            <v>Wilmart Mickael</v>
          </cell>
          <cell r="D223">
            <v>41355</v>
          </cell>
          <cell r="E223" t="str">
            <v>oui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 t="str">
            <v>210282-L</v>
          </cell>
          <cell r="Q223" t="str">
            <v>ALTAIR LAVANDE</v>
          </cell>
          <cell r="R223">
            <v>41207</v>
          </cell>
          <cell r="S223" t="str">
            <v>U3</v>
          </cell>
          <cell r="T223">
            <v>41207</v>
          </cell>
          <cell r="U223">
            <v>10</v>
          </cell>
          <cell r="V223">
            <v>2012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</row>
        <row r="224">
          <cell r="A224">
            <v>309493</v>
          </cell>
          <cell r="B224" t="str">
            <v>r</v>
          </cell>
          <cell r="C224" t="str">
            <v>Wilmart Mickael</v>
          </cell>
          <cell r="D224">
            <v>41355</v>
          </cell>
          <cell r="E224" t="str">
            <v>oui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 t="str">
            <v>210282-L</v>
          </cell>
          <cell r="Q224" t="str">
            <v>ALTAIR LAVANDE</v>
          </cell>
          <cell r="R224">
            <v>41207</v>
          </cell>
          <cell r="S224" t="str">
            <v>U3</v>
          </cell>
          <cell r="T224">
            <v>41207</v>
          </cell>
          <cell r="U224">
            <v>10</v>
          </cell>
          <cell r="V224">
            <v>2012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</row>
        <row r="225">
          <cell r="A225">
            <v>309494</v>
          </cell>
          <cell r="B225" t="str">
            <v>v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 t="str">
            <v>210282-L</v>
          </cell>
          <cell r="Q225" t="str">
            <v>ALTAIR LAVANDE</v>
          </cell>
          <cell r="R225">
            <v>41207</v>
          </cell>
          <cell r="S225" t="str">
            <v>U3</v>
          </cell>
          <cell r="T225">
            <v>41207</v>
          </cell>
          <cell r="U225">
            <v>10</v>
          </cell>
          <cell r="V225">
            <v>2012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1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</row>
        <row r="226">
          <cell r="A226">
            <v>309495</v>
          </cell>
          <cell r="B226" t="str">
            <v>r</v>
          </cell>
          <cell r="C226" t="str">
            <v>Wilmart Mickael</v>
          </cell>
          <cell r="D226">
            <v>41355</v>
          </cell>
          <cell r="E226" t="str">
            <v>oui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 t="str">
            <v>210282-L</v>
          </cell>
          <cell r="Q226" t="str">
            <v>ALTAIR LAVANDE</v>
          </cell>
          <cell r="R226">
            <v>41208</v>
          </cell>
          <cell r="S226" t="str">
            <v>U3</v>
          </cell>
          <cell r="T226">
            <v>41208</v>
          </cell>
          <cell r="U226">
            <v>10</v>
          </cell>
          <cell r="V226">
            <v>2012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</row>
        <row r="227">
          <cell r="A227">
            <v>309496</v>
          </cell>
          <cell r="B227" t="str">
            <v>r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 t="str">
            <v>210282-L</v>
          </cell>
          <cell r="Q227" t="str">
            <v>ALTAIR LAVANDE</v>
          </cell>
          <cell r="R227">
            <v>41208</v>
          </cell>
          <cell r="S227" t="str">
            <v>U3</v>
          </cell>
          <cell r="T227">
            <v>41208</v>
          </cell>
          <cell r="U227">
            <v>10</v>
          </cell>
          <cell r="V227">
            <v>2012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</row>
        <row r="228">
          <cell r="A228">
            <v>309497</v>
          </cell>
          <cell r="B228" t="str">
            <v>r</v>
          </cell>
          <cell r="C228" t="str">
            <v>Wilmart Mickael</v>
          </cell>
          <cell r="D228">
            <v>41358</v>
          </cell>
          <cell r="E228" t="str">
            <v>non</v>
          </cell>
          <cell r="F228">
            <v>0</v>
          </cell>
          <cell r="G228">
            <v>2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 t="str">
            <v>210282-L</v>
          </cell>
          <cell r="Q228" t="str">
            <v>ALTAIR LAVANDE</v>
          </cell>
          <cell r="R228">
            <v>41208</v>
          </cell>
          <cell r="S228" t="str">
            <v>U3</v>
          </cell>
          <cell r="T228">
            <v>41208</v>
          </cell>
          <cell r="U228">
            <v>10</v>
          </cell>
          <cell r="V228">
            <v>2012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  <cell r="AI228">
            <v>0</v>
          </cell>
          <cell r="AJ228">
            <v>0</v>
          </cell>
          <cell r="AK228">
            <v>0</v>
          </cell>
          <cell r="AL228">
            <v>0</v>
          </cell>
          <cell r="AM228">
            <v>0</v>
          </cell>
        </row>
        <row r="229">
          <cell r="A229">
            <v>309498</v>
          </cell>
          <cell r="B229" t="str">
            <v>r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 t="str">
            <v>210282-L</v>
          </cell>
          <cell r="Q229" t="str">
            <v>ALTAIR LAVANDE</v>
          </cell>
          <cell r="R229">
            <v>41208</v>
          </cell>
          <cell r="S229" t="str">
            <v>U3</v>
          </cell>
          <cell r="T229">
            <v>41208</v>
          </cell>
          <cell r="U229">
            <v>10</v>
          </cell>
          <cell r="V229">
            <v>2012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</row>
        <row r="230">
          <cell r="A230">
            <v>309518</v>
          </cell>
          <cell r="B230" t="str">
            <v>b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 t="str">
            <v>210289-L</v>
          </cell>
          <cell r="Q230" t="str">
            <v>SUPER TITANIA 3 LAVANDE avec OPTIONS</v>
          </cell>
          <cell r="R230">
            <v>41220</v>
          </cell>
          <cell r="S230" t="str">
            <v>U3</v>
          </cell>
          <cell r="T230">
            <v>41220</v>
          </cell>
          <cell r="U230">
            <v>11</v>
          </cell>
          <cell r="V230">
            <v>2012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</row>
        <row r="231">
          <cell r="A231">
            <v>309519</v>
          </cell>
          <cell r="B231" t="str">
            <v>b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 t="str">
            <v>210289-L</v>
          </cell>
          <cell r="Q231" t="str">
            <v>SUPER TITANIA 3 LAVANDE avec OPTIONS</v>
          </cell>
          <cell r="R231">
            <v>41220</v>
          </cell>
          <cell r="S231" t="str">
            <v>U3</v>
          </cell>
          <cell r="T231">
            <v>41220</v>
          </cell>
          <cell r="U231">
            <v>11</v>
          </cell>
          <cell r="V231">
            <v>2012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</row>
        <row r="232">
          <cell r="A232">
            <v>309521</v>
          </cell>
          <cell r="B232" t="str">
            <v>v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 t="str">
            <v>210289-L</v>
          </cell>
          <cell r="Q232" t="str">
            <v>SUPER TITANIA 3 LAVANDE</v>
          </cell>
          <cell r="R232">
            <v>41220</v>
          </cell>
          <cell r="S232" t="str">
            <v>U3</v>
          </cell>
          <cell r="T232">
            <v>41220</v>
          </cell>
          <cell r="U232">
            <v>11</v>
          </cell>
          <cell r="V232">
            <v>2012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</row>
        <row r="233">
          <cell r="A233">
            <v>309538</v>
          </cell>
          <cell r="B233" t="str">
            <v>v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 t="str">
            <v>210287-L</v>
          </cell>
          <cell r="Q233" t="str">
            <v>SUPER MERCURE ACCESS LAVANDE</v>
          </cell>
          <cell r="R233">
            <v>41227</v>
          </cell>
          <cell r="S233" t="str">
            <v>U3</v>
          </cell>
          <cell r="T233">
            <v>41227</v>
          </cell>
          <cell r="U233">
            <v>11</v>
          </cell>
          <cell r="V233">
            <v>2012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1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</row>
        <row r="234">
          <cell r="A234">
            <v>309539</v>
          </cell>
          <cell r="B234" t="str">
            <v>v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 t="str">
            <v>210287-L</v>
          </cell>
          <cell r="Q234" t="str">
            <v>SUPER MERCURE ACCESS LAVANDE</v>
          </cell>
          <cell r="R234">
            <v>41227</v>
          </cell>
          <cell r="S234" t="str">
            <v>U3</v>
          </cell>
          <cell r="T234">
            <v>41227</v>
          </cell>
          <cell r="U234">
            <v>11</v>
          </cell>
          <cell r="V234">
            <v>2012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1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</row>
        <row r="235">
          <cell r="A235">
            <v>309540</v>
          </cell>
          <cell r="B235" t="str">
            <v>v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 t="str">
            <v>210287-L</v>
          </cell>
          <cell r="Q235" t="str">
            <v>SUPER MERCURE ACCESS LAVANDE</v>
          </cell>
          <cell r="R235">
            <v>41227</v>
          </cell>
          <cell r="S235" t="str">
            <v>U3</v>
          </cell>
          <cell r="T235">
            <v>41227</v>
          </cell>
          <cell r="U235">
            <v>11</v>
          </cell>
          <cell r="V235">
            <v>2012</v>
          </cell>
          <cell r="W235">
            <v>0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1</v>
          </cell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</row>
        <row r="236">
          <cell r="A236">
            <v>309541</v>
          </cell>
          <cell r="B236" t="str">
            <v>v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 t="str">
            <v>210287-L</v>
          </cell>
          <cell r="Q236" t="str">
            <v>SUPER MERCURE ACCESS LAVANDE</v>
          </cell>
          <cell r="R236">
            <v>41227</v>
          </cell>
          <cell r="S236" t="str">
            <v>U3</v>
          </cell>
          <cell r="T236">
            <v>41227</v>
          </cell>
          <cell r="U236">
            <v>11</v>
          </cell>
          <cell r="V236">
            <v>2012</v>
          </cell>
          <cell r="W236">
            <v>0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  <cell r="AF236">
            <v>0</v>
          </cell>
          <cell r="AG236">
            <v>0</v>
          </cell>
          <cell r="AH236">
            <v>1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</row>
        <row r="237">
          <cell r="A237">
            <v>309542</v>
          </cell>
          <cell r="B237" t="str">
            <v>v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 t="str">
            <v>210287-L</v>
          </cell>
          <cell r="Q237" t="str">
            <v>SUPER MERCURE ACCESS LAVANDE</v>
          </cell>
          <cell r="R237">
            <v>41227</v>
          </cell>
          <cell r="S237" t="str">
            <v>U3</v>
          </cell>
          <cell r="T237">
            <v>41227</v>
          </cell>
          <cell r="U237">
            <v>11</v>
          </cell>
          <cell r="V237">
            <v>2012</v>
          </cell>
          <cell r="W237">
            <v>0</v>
          </cell>
          <cell r="X237">
            <v>0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1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</row>
        <row r="238">
          <cell r="A238">
            <v>309543</v>
          </cell>
          <cell r="B238" t="str">
            <v>v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 t="str">
            <v>210287-L</v>
          </cell>
          <cell r="Q238" t="str">
            <v>SUPER MERCURE ACCESS LAVANDE</v>
          </cell>
          <cell r="R238">
            <v>41227</v>
          </cell>
          <cell r="S238" t="str">
            <v>U3</v>
          </cell>
          <cell r="T238">
            <v>41227</v>
          </cell>
          <cell r="U238">
            <v>11</v>
          </cell>
          <cell r="V238">
            <v>2012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1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</row>
        <row r="239">
          <cell r="A239">
            <v>309544</v>
          </cell>
          <cell r="B239" t="str">
            <v>v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 t="str">
            <v>210287-L</v>
          </cell>
          <cell r="Q239" t="str">
            <v>SUPER MERCURE ACCESS LAVANDE</v>
          </cell>
          <cell r="R239">
            <v>41227</v>
          </cell>
          <cell r="S239" t="str">
            <v>U3</v>
          </cell>
          <cell r="T239">
            <v>41227</v>
          </cell>
          <cell r="U239">
            <v>11</v>
          </cell>
          <cell r="V239">
            <v>2012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1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</row>
        <row r="240">
          <cell r="A240">
            <v>309546</v>
          </cell>
          <cell r="B240" t="str">
            <v>v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 t="str">
            <v>210287-L</v>
          </cell>
          <cell r="Q240" t="str">
            <v>SUPER MERCURE ACCESS LAVANDE</v>
          </cell>
          <cell r="R240">
            <v>41228</v>
          </cell>
          <cell r="S240" t="str">
            <v>U3</v>
          </cell>
          <cell r="T240">
            <v>41228</v>
          </cell>
          <cell r="U240">
            <v>11</v>
          </cell>
          <cell r="V240">
            <v>2012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1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</row>
        <row r="241">
          <cell r="A241">
            <v>309552</v>
          </cell>
          <cell r="B241" t="str">
            <v>v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 t="str">
            <v>210300-L</v>
          </cell>
          <cell r="Q241" t="str">
            <v>SUPER SELENIA LAVANDE</v>
          </cell>
          <cell r="R241">
            <v>41232</v>
          </cell>
          <cell r="S241" t="str">
            <v>U3</v>
          </cell>
          <cell r="T241">
            <v>41232</v>
          </cell>
          <cell r="U241">
            <v>11</v>
          </cell>
          <cell r="V241">
            <v>2012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</row>
        <row r="242">
          <cell r="A242">
            <v>309553</v>
          </cell>
          <cell r="B242" t="str">
            <v>v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 t="str">
            <v>210300-L</v>
          </cell>
          <cell r="Q242" t="str">
            <v>SUPER SELENIA LAVANDE</v>
          </cell>
          <cell r="R242">
            <v>41232</v>
          </cell>
          <cell r="S242" t="str">
            <v>U3</v>
          </cell>
          <cell r="T242">
            <v>41232</v>
          </cell>
          <cell r="U242">
            <v>11</v>
          </cell>
          <cell r="V242">
            <v>2012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</row>
        <row r="243">
          <cell r="A243">
            <v>309554</v>
          </cell>
          <cell r="B243" t="str">
            <v>v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 t="str">
            <v>210300-L</v>
          </cell>
          <cell r="Q243" t="str">
            <v>SUPER SELENIA LAVANDE</v>
          </cell>
          <cell r="R243">
            <v>41232</v>
          </cell>
          <cell r="S243" t="str">
            <v>U3</v>
          </cell>
          <cell r="T243">
            <v>41232</v>
          </cell>
          <cell r="U243">
            <v>11</v>
          </cell>
          <cell r="V243">
            <v>2012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</row>
        <row r="244">
          <cell r="A244">
            <v>309555</v>
          </cell>
          <cell r="B244" t="str">
            <v>v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 t="str">
            <v>210300-L</v>
          </cell>
          <cell r="Q244" t="str">
            <v>SUPER SELENIA LAVANDE</v>
          </cell>
          <cell r="R244">
            <v>41232</v>
          </cell>
          <cell r="S244" t="str">
            <v>U3</v>
          </cell>
          <cell r="T244">
            <v>41232</v>
          </cell>
          <cell r="U244">
            <v>11</v>
          </cell>
          <cell r="V244">
            <v>2012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</row>
        <row r="245">
          <cell r="A245">
            <v>309556</v>
          </cell>
          <cell r="B245" t="str">
            <v>v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 t="str">
            <v>210300-L</v>
          </cell>
          <cell r="Q245" t="str">
            <v>SUPER SELENIA LAVANDE</v>
          </cell>
          <cell r="R245">
            <v>41232</v>
          </cell>
          <cell r="S245" t="str">
            <v>U3</v>
          </cell>
          <cell r="T245">
            <v>41232</v>
          </cell>
          <cell r="U245">
            <v>11</v>
          </cell>
          <cell r="V245">
            <v>2012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</row>
        <row r="246">
          <cell r="A246">
            <v>309557</v>
          </cell>
          <cell r="B246" t="str">
            <v>v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 t="str">
            <v>210300-L</v>
          </cell>
          <cell r="Q246" t="str">
            <v>SUPER SELENIA LAVANDE</v>
          </cell>
          <cell r="R246">
            <v>41232</v>
          </cell>
          <cell r="S246" t="str">
            <v>U3</v>
          </cell>
          <cell r="T246">
            <v>41232</v>
          </cell>
          <cell r="U246">
            <v>11</v>
          </cell>
          <cell r="V246">
            <v>2012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</row>
        <row r="247">
          <cell r="A247">
            <v>309558</v>
          </cell>
          <cell r="B247" t="str">
            <v>v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 t="str">
            <v>210300-L</v>
          </cell>
          <cell r="Q247" t="str">
            <v>SUPER SELENIA LAVANDE</v>
          </cell>
          <cell r="R247">
            <v>41233</v>
          </cell>
          <cell r="S247" t="str">
            <v>U3</v>
          </cell>
          <cell r="T247">
            <v>41233</v>
          </cell>
          <cell r="U247">
            <v>11</v>
          </cell>
          <cell r="V247">
            <v>2012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</row>
        <row r="248">
          <cell r="A248">
            <v>309559</v>
          </cell>
          <cell r="B248" t="str">
            <v>v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 t="str">
            <v>210300-L</v>
          </cell>
          <cell r="Q248" t="str">
            <v>SUPER SELENIA LAVANDE</v>
          </cell>
          <cell r="R248">
            <v>41233</v>
          </cell>
          <cell r="S248" t="str">
            <v>U3</v>
          </cell>
          <cell r="T248">
            <v>41233</v>
          </cell>
          <cell r="U248">
            <v>11</v>
          </cell>
          <cell r="V248">
            <v>2012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</row>
        <row r="249">
          <cell r="A249">
            <v>309560</v>
          </cell>
          <cell r="B249" t="str">
            <v>v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 t="str">
            <v>210300-L</v>
          </cell>
          <cell r="Q249" t="str">
            <v>SUPER SELENIA LAVANDE</v>
          </cell>
          <cell r="R249">
            <v>41233</v>
          </cell>
          <cell r="S249" t="str">
            <v>U3</v>
          </cell>
          <cell r="T249">
            <v>41233</v>
          </cell>
          <cell r="U249">
            <v>11</v>
          </cell>
          <cell r="V249">
            <v>2012</v>
          </cell>
          <cell r="W249">
            <v>0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</row>
        <row r="250">
          <cell r="A250">
            <v>309561</v>
          </cell>
          <cell r="B250" t="str">
            <v>v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 t="str">
            <v>210300-L</v>
          </cell>
          <cell r="Q250" t="str">
            <v>SUPER SELENIA LAVANDE</v>
          </cell>
          <cell r="R250">
            <v>41233</v>
          </cell>
          <cell r="S250" t="str">
            <v>U3</v>
          </cell>
          <cell r="T250">
            <v>41233</v>
          </cell>
          <cell r="U250">
            <v>11</v>
          </cell>
          <cell r="V250">
            <v>2012</v>
          </cell>
          <cell r="W250">
            <v>0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</row>
        <row r="251">
          <cell r="A251">
            <v>309562</v>
          </cell>
          <cell r="B251" t="str">
            <v>v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 t="str">
            <v>210300-L</v>
          </cell>
          <cell r="Q251" t="str">
            <v>SUPER SELENIA LAVANDE</v>
          </cell>
          <cell r="R251">
            <v>41235</v>
          </cell>
          <cell r="S251" t="str">
            <v>U3</v>
          </cell>
          <cell r="T251">
            <v>41235</v>
          </cell>
          <cell r="U251">
            <v>11</v>
          </cell>
          <cell r="V251">
            <v>2012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</row>
        <row r="252">
          <cell r="A252">
            <v>309563</v>
          </cell>
          <cell r="B252" t="str">
            <v>v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 t="str">
            <v>210300-L</v>
          </cell>
          <cell r="Q252" t="str">
            <v>SUPER SELENIA LAVANDE</v>
          </cell>
          <cell r="R252">
            <v>41235</v>
          </cell>
          <cell r="S252" t="str">
            <v>U3</v>
          </cell>
          <cell r="T252">
            <v>41235</v>
          </cell>
          <cell r="U252">
            <v>11</v>
          </cell>
          <cell r="V252">
            <v>2012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</row>
        <row r="253">
          <cell r="A253">
            <v>309564</v>
          </cell>
          <cell r="B253" t="str">
            <v>v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 t="str">
            <v>210300-L</v>
          </cell>
          <cell r="Q253" t="str">
            <v>SUPER SELENIA LAVANDE</v>
          </cell>
          <cell r="R253">
            <v>41235</v>
          </cell>
          <cell r="S253" t="str">
            <v>U3</v>
          </cell>
          <cell r="T253">
            <v>41235</v>
          </cell>
          <cell r="U253">
            <v>11</v>
          </cell>
          <cell r="V253">
            <v>2012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</row>
        <row r="254">
          <cell r="A254">
            <v>309565</v>
          </cell>
          <cell r="B254" t="str">
            <v>v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 t="str">
            <v>210300-L</v>
          </cell>
          <cell r="Q254" t="str">
            <v>SUPER SELENIA LAVANDE</v>
          </cell>
          <cell r="R254">
            <v>41235</v>
          </cell>
          <cell r="S254" t="str">
            <v>U3</v>
          </cell>
          <cell r="T254">
            <v>41235</v>
          </cell>
          <cell r="U254">
            <v>11</v>
          </cell>
          <cell r="V254">
            <v>2012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</row>
        <row r="255">
          <cell r="A255">
            <v>309566</v>
          </cell>
          <cell r="B255" t="str">
            <v>v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 t="str">
            <v>210300-L</v>
          </cell>
          <cell r="Q255" t="str">
            <v>SUPER SELENIA LAVANDE</v>
          </cell>
          <cell r="R255">
            <v>41235</v>
          </cell>
          <cell r="S255" t="str">
            <v>U3</v>
          </cell>
          <cell r="T255">
            <v>41235</v>
          </cell>
          <cell r="U255">
            <v>11</v>
          </cell>
          <cell r="V255">
            <v>2012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</row>
        <row r="256">
          <cell r="A256">
            <v>309567</v>
          </cell>
          <cell r="B256" t="str">
            <v>r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 t="str">
            <v>210309-T</v>
          </cell>
          <cell r="Q256" t="str">
            <v>CONSTELLATION TAUPE</v>
          </cell>
          <cell r="R256">
            <v>41235</v>
          </cell>
          <cell r="S256" t="str">
            <v>U3</v>
          </cell>
          <cell r="T256">
            <v>41235</v>
          </cell>
          <cell r="U256">
            <v>11</v>
          </cell>
          <cell r="V256">
            <v>2012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</row>
        <row r="257">
          <cell r="A257">
            <v>309568</v>
          </cell>
          <cell r="B257" t="str">
            <v>v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 t="str">
            <v>210309-T</v>
          </cell>
          <cell r="Q257" t="str">
            <v>CONSTELLATION TAUPE</v>
          </cell>
          <cell r="R257">
            <v>41235</v>
          </cell>
          <cell r="S257" t="str">
            <v>U3</v>
          </cell>
          <cell r="T257">
            <v>41235</v>
          </cell>
          <cell r="U257">
            <v>11</v>
          </cell>
          <cell r="V257">
            <v>2012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</row>
        <row r="258">
          <cell r="A258">
            <v>309569</v>
          </cell>
          <cell r="B258" t="str">
            <v>v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 t="str">
            <v>210309-T</v>
          </cell>
          <cell r="Q258" t="str">
            <v>CONSTELLATION TAUPE</v>
          </cell>
          <cell r="R258">
            <v>41239</v>
          </cell>
          <cell r="S258" t="str">
            <v>U3</v>
          </cell>
          <cell r="T258">
            <v>41239</v>
          </cell>
          <cell r="U258">
            <v>11</v>
          </cell>
          <cell r="V258">
            <v>2012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L258">
            <v>0</v>
          </cell>
          <cell r="AM258">
            <v>0</v>
          </cell>
        </row>
        <row r="259">
          <cell r="A259">
            <v>309571</v>
          </cell>
          <cell r="B259" t="str">
            <v>v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 t="str">
            <v>210309-T</v>
          </cell>
          <cell r="Q259" t="str">
            <v>CONSTELLATION TAUPE</v>
          </cell>
          <cell r="R259">
            <v>41239</v>
          </cell>
          <cell r="S259" t="str">
            <v>U3</v>
          </cell>
          <cell r="T259">
            <v>41239</v>
          </cell>
          <cell r="U259">
            <v>11</v>
          </cell>
          <cell r="V259">
            <v>2012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</row>
        <row r="260">
          <cell r="A260">
            <v>309572</v>
          </cell>
          <cell r="B260" t="str">
            <v>v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 t="str">
            <v>210309-RH</v>
          </cell>
          <cell r="Q260" t="str">
            <v>CONSTELLATION ROUGE HERMES</v>
          </cell>
          <cell r="R260">
            <v>41239</v>
          </cell>
          <cell r="S260" t="str">
            <v>U3</v>
          </cell>
          <cell r="T260">
            <v>41239</v>
          </cell>
          <cell r="U260">
            <v>11</v>
          </cell>
          <cell r="V260">
            <v>2012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</row>
        <row r="261">
          <cell r="A261">
            <v>309573</v>
          </cell>
          <cell r="B261" t="str">
            <v>v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 t="str">
            <v>210309-RH</v>
          </cell>
          <cell r="Q261" t="str">
            <v>CONSTELLATION ROUGE HERMES</v>
          </cell>
          <cell r="R261">
            <v>41239</v>
          </cell>
          <cell r="S261" t="str">
            <v>U3</v>
          </cell>
          <cell r="T261">
            <v>41239</v>
          </cell>
          <cell r="U261">
            <v>11</v>
          </cell>
          <cell r="V261">
            <v>2012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</row>
        <row r="262">
          <cell r="A262">
            <v>309574</v>
          </cell>
          <cell r="B262" t="str">
            <v>v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 t="str">
            <v>210309-RH</v>
          </cell>
          <cell r="Q262" t="str">
            <v>CONSTELLATION ROUGE HERMES</v>
          </cell>
          <cell r="R262">
            <v>41239</v>
          </cell>
          <cell r="S262" t="str">
            <v>U3</v>
          </cell>
          <cell r="T262">
            <v>41239</v>
          </cell>
          <cell r="U262">
            <v>11</v>
          </cell>
          <cell r="V262">
            <v>2012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</row>
        <row r="263">
          <cell r="A263">
            <v>309575</v>
          </cell>
          <cell r="B263" t="str">
            <v>v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 t="str">
            <v>210309-RH</v>
          </cell>
          <cell r="Q263" t="str">
            <v>CONSTELLATION ROUGE HERMES</v>
          </cell>
          <cell r="R263">
            <v>41241</v>
          </cell>
          <cell r="S263" t="str">
            <v>U3</v>
          </cell>
          <cell r="T263">
            <v>41241</v>
          </cell>
          <cell r="U263">
            <v>11</v>
          </cell>
          <cell r="V263">
            <v>2012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</row>
        <row r="264">
          <cell r="A264">
            <v>309576</v>
          </cell>
          <cell r="B264" t="str">
            <v>v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 t="str">
            <v>210309-RH</v>
          </cell>
          <cell r="Q264" t="str">
            <v>CONSTELLATION ROUGE HERMES</v>
          </cell>
          <cell r="R264">
            <v>41241</v>
          </cell>
          <cell r="S264" t="str">
            <v>U3</v>
          </cell>
          <cell r="T264">
            <v>41241</v>
          </cell>
          <cell r="U264">
            <v>11</v>
          </cell>
          <cell r="V264">
            <v>2012</v>
          </cell>
          <cell r="W264">
            <v>0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</row>
        <row r="265">
          <cell r="A265">
            <v>309588</v>
          </cell>
          <cell r="B265" t="str">
            <v>v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 t="str">
            <v>210311-T</v>
          </cell>
          <cell r="Q265" t="str">
            <v>APOLLON RIVIERA TAUPE</v>
          </cell>
          <cell r="R265">
            <v>41248</v>
          </cell>
          <cell r="S265" t="str">
            <v>U3</v>
          </cell>
          <cell r="T265">
            <v>41248</v>
          </cell>
          <cell r="U265">
            <v>12</v>
          </cell>
          <cell r="V265">
            <v>2012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1</v>
          </cell>
          <cell r="AJ265">
            <v>0</v>
          </cell>
          <cell r="AK265">
            <v>1</v>
          </cell>
          <cell r="AL265">
            <v>0</v>
          </cell>
          <cell r="AM265">
            <v>0</v>
          </cell>
        </row>
        <row r="266">
          <cell r="A266">
            <v>309589</v>
          </cell>
          <cell r="B266" t="str">
            <v>r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 t="str">
            <v>210311-T</v>
          </cell>
          <cell r="Q266" t="str">
            <v>APOLLON RIVIERA TAUPE avec OPTIONS</v>
          </cell>
          <cell r="R266">
            <v>41248</v>
          </cell>
          <cell r="S266" t="str">
            <v>U3</v>
          </cell>
          <cell r="T266">
            <v>41248</v>
          </cell>
          <cell r="U266">
            <v>12</v>
          </cell>
          <cell r="V266">
            <v>2012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</row>
        <row r="267">
          <cell r="A267">
            <v>309592</v>
          </cell>
          <cell r="B267" t="str">
            <v>v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 t="str">
            <v>210311-T</v>
          </cell>
          <cell r="Q267" t="str">
            <v>APOLLON RIVIERA TAUPE</v>
          </cell>
          <cell r="R267">
            <v>41249</v>
          </cell>
          <cell r="S267" t="str">
            <v>U3</v>
          </cell>
          <cell r="T267">
            <v>41249</v>
          </cell>
          <cell r="U267">
            <v>12</v>
          </cell>
          <cell r="V267">
            <v>2012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</row>
        <row r="268">
          <cell r="A268">
            <v>309593</v>
          </cell>
          <cell r="B268" t="str">
            <v>v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 t="str">
            <v>210311-T</v>
          </cell>
          <cell r="Q268" t="str">
            <v>APOLLON RIVIERA TAUPE</v>
          </cell>
          <cell r="R268">
            <v>41249</v>
          </cell>
          <cell r="S268" t="str">
            <v>U3</v>
          </cell>
          <cell r="T268">
            <v>41249</v>
          </cell>
          <cell r="U268">
            <v>12</v>
          </cell>
          <cell r="V268">
            <v>2012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</row>
        <row r="269">
          <cell r="A269">
            <v>309594</v>
          </cell>
          <cell r="B269" t="str">
            <v>v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 t="str">
            <v>210311-T</v>
          </cell>
          <cell r="Q269" t="str">
            <v>APOLLON RIVIERA TAUPE</v>
          </cell>
          <cell r="R269">
            <v>41250</v>
          </cell>
          <cell r="S269" t="str">
            <v>U3</v>
          </cell>
          <cell r="T269">
            <v>41250</v>
          </cell>
          <cell r="U269">
            <v>12</v>
          </cell>
          <cell r="V269">
            <v>2012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1</v>
          </cell>
          <cell r="AJ269">
            <v>0</v>
          </cell>
          <cell r="AK269">
            <v>1</v>
          </cell>
          <cell r="AL269">
            <v>0</v>
          </cell>
          <cell r="AM269">
            <v>0</v>
          </cell>
        </row>
        <row r="270">
          <cell r="A270">
            <v>309595</v>
          </cell>
          <cell r="B270" t="str">
            <v>v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 t="str">
            <v>210311-T</v>
          </cell>
          <cell r="Q270" t="str">
            <v>APOLLON RIVIERA TAUPE</v>
          </cell>
          <cell r="R270">
            <v>41250</v>
          </cell>
          <cell r="S270" t="str">
            <v>U3</v>
          </cell>
          <cell r="T270">
            <v>41250</v>
          </cell>
          <cell r="U270">
            <v>12</v>
          </cell>
          <cell r="V270">
            <v>2012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1</v>
          </cell>
          <cell r="AJ270">
            <v>0</v>
          </cell>
          <cell r="AK270">
            <v>1</v>
          </cell>
          <cell r="AL270">
            <v>0</v>
          </cell>
          <cell r="AM270">
            <v>0</v>
          </cell>
        </row>
        <row r="271">
          <cell r="A271">
            <v>309596</v>
          </cell>
          <cell r="B271" t="str">
            <v>v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 t="str">
            <v>210311-T</v>
          </cell>
          <cell r="Q271" t="str">
            <v>APOLLON RIVIERA TAUPE</v>
          </cell>
          <cell r="R271">
            <v>41250</v>
          </cell>
          <cell r="S271" t="str">
            <v>U3</v>
          </cell>
          <cell r="T271">
            <v>41250</v>
          </cell>
          <cell r="U271">
            <v>12</v>
          </cell>
          <cell r="V271">
            <v>2012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  <cell r="AI271">
            <v>1</v>
          </cell>
          <cell r="AJ271">
            <v>0</v>
          </cell>
          <cell r="AK271">
            <v>1</v>
          </cell>
          <cell r="AL271">
            <v>0</v>
          </cell>
          <cell r="AM271">
            <v>0</v>
          </cell>
        </row>
        <row r="272">
          <cell r="A272">
            <v>309597</v>
          </cell>
          <cell r="B272" t="str">
            <v>r</v>
          </cell>
          <cell r="C272" t="str">
            <v>Wilmart Mickael</v>
          </cell>
          <cell r="D272">
            <v>41356</v>
          </cell>
          <cell r="E272" t="str">
            <v>non</v>
          </cell>
          <cell r="F272">
            <v>0</v>
          </cell>
          <cell r="G272">
            <v>8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 t="str">
            <v>210311-T</v>
          </cell>
          <cell r="Q272" t="str">
            <v>APOLLON RIVIERA TAUPE</v>
          </cell>
          <cell r="R272">
            <v>41253</v>
          </cell>
          <cell r="S272" t="str">
            <v>U3</v>
          </cell>
          <cell r="T272">
            <v>41253</v>
          </cell>
          <cell r="U272">
            <v>12</v>
          </cell>
          <cell r="V272">
            <v>2012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</row>
        <row r="273">
          <cell r="A273">
            <v>309598</v>
          </cell>
          <cell r="B273" t="str">
            <v>v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 t="str">
            <v>210311-RH</v>
          </cell>
          <cell r="Q273" t="str">
            <v>APOLLON RIVIERA ROUGE HERMES</v>
          </cell>
          <cell r="R273">
            <v>41253</v>
          </cell>
          <cell r="S273" t="str">
            <v>U3</v>
          </cell>
          <cell r="T273">
            <v>41253</v>
          </cell>
          <cell r="U273">
            <v>12</v>
          </cell>
          <cell r="V273">
            <v>2012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  <cell r="AI273">
            <v>1</v>
          </cell>
          <cell r="AJ273">
            <v>0</v>
          </cell>
          <cell r="AK273">
            <v>1</v>
          </cell>
          <cell r="AL273">
            <v>0</v>
          </cell>
          <cell r="AM273">
            <v>0</v>
          </cell>
        </row>
        <row r="274">
          <cell r="A274">
            <v>309599</v>
          </cell>
          <cell r="B274" t="str">
            <v>v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 t="str">
            <v>210311-RH</v>
          </cell>
          <cell r="Q274" t="str">
            <v>APOLLON RIVIERA ROUGE HERMES</v>
          </cell>
          <cell r="R274">
            <v>41254</v>
          </cell>
          <cell r="S274" t="str">
            <v>U3</v>
          </cell>
          <cell r="T274">
            <v>41254</v>
          </cell>
          <cell r="U274">
            <v>12</v>
          </cell>
          <cell r="V274">
            <v>2012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  <cell r="AI274">
            <v>1</v>
          </cell>
          <cell r="AJ274">
            <v>0</v>
          </cell>
          <cell r="AK274">
            <v>1</v>
          </cell>
          <cell r="AL274">
            <v>0</v>
          </cell>
          <cell r="AM274">
            <v>0</v>
          </cell>
        </row>
        <row r="275">
          <cell r="A275">
            <v>309600</v>
          </cell>
          <cell r="B275" t="str">
            <v>v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 t="str">
            <v>210311-RH</v>
          </cell>
          <cell r="Q275" t="str">
            <v>APOLLON RIVIERA ROUGE HERMES</v>
          </cell>
          <cell r="R275">
            <v>41254</v>
          </cell>
          <cell r="S275" t="str">
            <v>U3</v>
          </cell>
          <cell r="T275">
            <v>41254</v>
          </cell>
          <cell r="U275">
            <v>12</v>
          </cell>
          <cell r="V275">
            <v>2012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1</v>
          </cell>
          <cell r="AJ275">
            <v>0</v>
          </cell>
          <cell r="AK275">
            <v>1</v>
          </cell>
          <cell r="AL275">
            <v>0</v>
          </cell>
          <cell r="AM275">
            <v>0</v>
          </cell>
        </row>
        <row r="276">
          <cell r="A276">
            <v>309601</v>
          </cell>
          <cell r="B276" t="str">
            <v>v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 t="str">
            <v>210311-RH</v>
          </cell>
          <cell r="Q276" t="str">
            <v>APOLLON RIVIERA ROUGE HERMES</v>
          </cell>
          <cell r="R276">
            <v>41254</v>
          </cell>
          <cell r="S276" t="str">
            <v>U3</v>
          </cell>
          <cell r="T276">
            <v>41254</v>
          </cell>
          <cell r="U276">
            <v>12</v>
          </cell>
          <cell r="V276">
            <v>2012</v>
          </cell>
          <cell r="W276">
            <v>0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  <cell r="AI276">
            <v>1</v>
          </cell>
          <cell r="AJ276">
            <v>0</v>
          </cell>
          <cell r="AK276">
            <v>1</v>
          </cell>
          <cell r="AL276">
            <v>0</v>
          </cell>
          <cell r="AM276">
            <v>0</v>
          </cell>
        </row>
        <row r="277">
          <cell r="A277">
            <v>309602</v>
          </cell>
          <cell r="B277" t="str">
            <v>v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 t="str">
            <v>210311-RH</v>
          </cell>
          <cell r="Q277" t="str">
            <v>APOLLON RIVIERA ROUGE HERMES</v>
          </cell>
          <cell r="R277">
            <v>41255</v>
          </cell>
          <cell r="S277" t="str">
            <v>U3</v>
          </cell>
          <cell r="T277">
            <v>41255</v>
          </cell>
          <cell r="U277">
            <v>12</v>
          </cell>
          <cell r="V277">
            <v>2012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  <cell r="AI277">
            <v>1</v>
          </cell>
          <cell r="AJ277">
            <v>0</v>
          </cell>
          <cell r="AK277">
            <v>1</v>
          </cell>
          <cell r="AL277">
            <v>0</v>
          </cell>
          <cell r="AM277">
            <v>0</v>
          </cell>
        </row>
        <row r="278">
          <cell r="A278">
            <v>309603</v>
          </cell>
          <cell r="B278" t="str">
            <v>v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 t="str">
            <v>210311-RH</v>
          </cell>
          <cell r="Q278" t="str">
            <v>APOLLON RIVIERA ROUGE HERMES</v>
          </cell>
          <cell r="R278">
            <v>41255</v>
          </cell>
          <cell r="S278" t="str">
            <v>U3</v>
          </cell>
          <cell r="T278">
            <v>41255</v>
          </cell>
          <cell r="U278">
            <v>12</v>
          </cell>
          <cell r="V278">
            <v>2012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  <cell r="AI278">
            <v>1</v>
          </cell>
          <cell r="AJ278">
            <v>0</v>
          </cell>
          <cell r="AK278">
            <v>1</v>
          </cell>
          <cell r="AL278">
            <v>0</v>
          </cell>
          <cell r="AM278">
            <v>0</v>
          </cell>
        </row>
        <row r="279">
          <cell r="A279">
            <v>309604</v>
          </cell>
          <cell r="B279" t="str">
            <v>v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 t="str">
            <v>210311-RH</v>
          </cell>
          <cell r="Q279" t="str">
            <v>APOLLON RIVIERA ROUGE HERMES</v>
          </cell>
          <cell r="R279">
            <v>41255</v>
          </cell>
          <cell r="S279" t="str">
            <v>U3</v>
          </cell>
          <cell r="T279">
            <v>41255</v>
          </cell>
          <cell r="U279">
            <v>12</v>
          </cell>
          <cell r="V279">
            <v>2012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  <cell r="AI279">
            <v>1</v>
          </cell>
          <cell r="AJ279">
            <v>0</v>
          </cell>
          <cell r="AK279">
            <v>1</v>
          </cell>
          <cell r="AL279">
            <v>0</v>
          </cell>
          <cell r="AM279">
            <v>0</v>
          </cell>
        </row>
        <row r="280">
          <cell r="A280">
            <v>309605</v>
          </cell>
          <cell r="B280" t="str">
            <v>v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 t="str">
            <v>210311-RH</v>
          </cell>
          <cell r="Q280" t="str">
            <v>APOLLON RIVIERA ROUGE HERMES</v>
          </cell>
          <cell r="R280">
            <v>41256</v>
          </cell>
          <cell r="S280" t="str">
            <v>U3</v>
          </cell>
          <cell r="T280">
            <v>41256</v>
          </cell>
          <cell r="U280">
            <v>12</v>
          </cell>
          <cell r="V280">
            <v>2012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1</v>
          </cell>
          <cell r="AJ280">
            <v>0</v>
          </cell>
          <cell r="AK280">
            <v>1</v>
          </cell>
          <cell r="AL280">
            <v>0</v>
          </cell>
          <cell r="AM280">
            <v>0</v>
          </cell>
        </row>
        <row r="281">
          <cell r="A281">
            <v>309606</v>
          </cell>
          <cell r="B281" t="str">
            <v>v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 t="str">
            <v>210311-RH</v>
          </cell>
          <cell r="Q281" t="str">
            <v>APOLLON RIVIERA ROUGE HERMES</v>
          </cell>
          <cell r="R281">
            <v>41256</v>
          </cell>
          <cell r="S281" t="str">
            <v>U3</v>
          </cell>
          <cell r="T281">
            <v>41256</v>
          </cell>
          <cell r="U281">
            <v>12</v>
          </cell>
          <cell r="V281">
            <v>2012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</row>
        <row r="282">
          <cell r="A282">
            <v>309607</v>
          </cell>
          <cell r="B282" t="str">
            <v>v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 t="str">
            <v>210311-RH</v>
          </cell>
          <cell r="Q282" t="str">
            <v>APOLLON RIVIERA ROUGE HERMES</v>
          </cell>
          <cell r="R282">
            <v>41257</v>
          </cell>
          <cell r="S282" t="str">
            <v>U3</v>
          </cell>
          <cell r="T282">
            <v>41257</v>
          </cell>
          <cell r="U282">
            <v>12</v>
          </cell>
          <cell r="V282">
            <v>2012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1</v>
          </cell>
          <cell r="AJ282">
            <v>0</v>
          </cell>
          <cell r="AK282">
            <v>1</v>
          </cell>
          <cell r="AL282">
            <v>0</v>
          </cell>
          <cell r="AM282">
            <v>0</v>
          </cell>
        </row>
        <row r="283">
          <cell r="A283">
            <v>309608</v>
          </cell>
          <cell r="B283" t="str">
            <v>v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 t="str">
            <v>210313-T</v>
          </cell>
          <cell r="Q283" t="str">
            <v>EMERAUDE TAUPE</v>
          </cell>
          <cell r="R283">
            <v>41257</v>
          </cell>
          <cell r="S283" t="str">
            <v>U3</v>
          </cell>
          <cell r="T283">
            <v>41257</v>
          </cell>
          <cell r="U283">
            <v>12</v>
          </cell>
          <cell r="V283">
            <v>2012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1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1</v>
          </cell>
          <cell r="AJ283">
            <v>1</v>
          </cell>
          <cell r="AK283">
            <v>0</v>
          </cell>
          <cell r="AL283">
            <v>0</v>
          </cell>
          <cell r="AM283">
            <v>0</v>
          </cell>
        </row>
        <row r="284">
          <cell r="A284">
            <v>309610</v>
          </cell>
          <cell r="B284" t="str">
            <v>v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 t="str">
            <v>210313-T</v>
          </cell>
          <cell r="Q284" t="str">
            <v>EMERAUDE TAUPE</v>
          </cell>
          <cell r="R284">
            <v>41260</v>
          </cell>
          <cell r="S284" t="str">
            <v>U3</v>
          </cell>
          <cell r="T284">
            <v>41260</v>
          </cell>
          <cell r="U284">
            <v>12</v>
          </cell>
          <cell r="V284">
            <v>2012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1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1</v>
          </cell>
          <cell r="AJ284">
            <v>1</v>
          </cell>
          <cell r="AK284">
            <v>0</v>
          </cell>
          <cell r="AL284">
            <v>0</v>
          </cell>
          <cell r="AM284">
            <v>0</v>
          </cell>
        </row>
        <row r="285">
          <cell r="A285">
            <v>309611</v>
          </cell>
          <cell r="B285" t="str">
            <v>v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 t="str">
            <v>210313-T</v>
          </cell>
          <cell r="Q285" t="str">
            <v>EMERAUDE TAUPE</v>
          </cell>
          <cell r="R285">
            <v>41260</v>
          </cell>
          <cell r="S285" t="str">
            <v>U3</v>
          </cell>
          <cell r="T285">
            <v>41260</v>
          </cell>
          <cell r="U285">
            <v>12</v>
          </cell>
          <cell r="V285">
            <v>2012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1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1</v>
          </cell>
          <cell r="AJ285">
            <v>1</v>
          </cell>
          <cell r="AK285">
            <v>0</v>
          </cell>
          <cell r="AL285">
            <v>0</v>
          </cell>
          <cell r="AM285">
            <v>0</v>
          </cell>
        </row>
        <row r="286">
          <cell r="A286">
            <v>309612</v>
          </cell>
          <cell r="B286" t="str">
            <v>v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 t="str">
            <v>210313-T</v>
          </cell>
          <cell r="Q286" t="str">
            <v>EMERAUDE TAUPE</v>
          </cell>
          <cell r="R286">
            <v>41263</v>
          </cell>
          <cell r="S286" t="str">
            <v>U3</v>
          </cell>
          <cell r="T286">
            <v>41263</v>
          </cell>
          <cell r="U286">
            <v>12</v>
          </cell>
          <cell r="V286">
            <v>2012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1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1</v>
          </cell>
          <cell r="AJ286">
            <v>1</v>
          </cell>
          <cell r="AK286">
            <v>0</v>
          </cell>
          <cell r="AL286">
            <v>0</v>
          </cell>
          <cell r="AM286">
            <v>0</v>
          </cell>
        </row>
        <row r="287">
          <cell r="A287">
            <v>309613</v>
          </cell>
          <cell r="B287" t="str">
            <v>v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 t="str">
            <v>210313-T</v>
          </cell>
          <cell r="Q287" t="str">
            <v>EMERAUDE TAUPE</v>
          </cell>
          <cell r="R287">
            <v>41262</v>
          </cell>
          <cell r="S287" t="str">
            <v>U3</v>
          </cell>
          <cell r="T287">
            <v>41262</v>
          </cell>
          <cell r="U287">
            <v>12</v>
          </cell>
          <cell r="V287">
            <v>2012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1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1</v>
          </cell>
          <cell r="AJ287">
            <v>1</v>
          </cell>
          <cell r="AK287">
            <v>0</v>
          </cell>
          <cell r="AL287">
            <v>0</v>
          </cell>
          <cell r="AM287">
            <v>0</v>
          </cell>
        </row>
        <row r="288">
          <cell r="A288">
            <v>309614</v>
          </cell>
          <cell r="B288" t="str">
            <v>v</v>
          </cell>
          <cell r="C288" t="str">
            <v>Wilmart Mickael</v>
          </cell>
          <cell r="D288">
            <v>41354</v>
          </cell>
          <cell r="E288">
            <v>0</v>
          </cell>
          <cell r="F288">
            <v>0</v>
          </cell>
          <cell r="G288">
            <v>2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 t="str">
            <v>210313-T</v>
          </cell>
          <cell r="Q288" t="str">
            <v>EMERAUDE TAUPE</v>
          </cell>
          <cell r="R288">
            <v>41262</v>
          </cell>
          <cell r="S288" t="str">
            <v>U3</v>
          </cell>
          <cell r="T288">
            <v>41262</v>
          </cell>
          <cell r="U288">
            <v>12</v>
          </cell>
          <cell r="V288">
            <v>2012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1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1</v>
          </cell>
          <cell r="AJ288">
            <v>1</v>
          </cell>
          <cell r="AK288">
            <v>0</v>
          </cell>
          <cell r="AL288">
            <v>0</v>
          </cell>
          <cell r="AM288">
            <v>0</v>
          </cell>
        </row>
        <row r="289">
          <cell r="A289">
            <v>309615</v>
          </cell>
          <cell r="B289" t="str">
            <v>v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 t="str">
            <v>210313-T</v>
          </cell>
          <cell r="Q289" t="str">
            <v>EMERAUDE TAUPE</v>
          </cell>
          <cell r="R289">
            <v>41263</v>
          </cell>
          <cell r="S289" t="str">
            <v>U3</v>
          </cell>
          <cell r="T289">
            <v>41263</v>
          </cell>
          <cell r="U289">
            <v>12</v>
          </cell>
          <cell r="V289">
            <v>2012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</row>
        <row r="290">
          <cell r="A290">
            <v>309616</v>
          </cell>
          <cell r="B290" t="str">
            <v>v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 t="str">
            <v>210313-RH</v>
          </cell>
          <cell r="Q290" t="str">
            <v>EMERAUDE ROUGE HERMES</v>
          </cell>
          <cell r="R290">
            <v>41263</v>
          </cell>
          <cell r="S290" t="str">
            <v>U3</v>
          </cell>
          <cell r="T290">
            <v>41263</v>
          </cell>
          <cell r="U290">
            <v>12</v>
          </cell>
          <cell r="V290">
            <v>2012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1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1</v>
          </cell>
          <cell r="AJ290">
            <v>1</v>
          </cell>
          <cell r="AK290">
            <v>0</v>
          </cell>
          <cell r="AL290">
            <v>0</v>
          </cell>
          <cell r="AM290">
            <v>0</v>
          </cell>
        </row>
        <row r="291">
          <cell r="A291">
            <v>309617</v>
          </cell>
          <cell r="B291" t="str">
            <v>v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 t="str">
            <v>210313-RH</v>
          </cell>
          <cell r="Q291" t="str">
            <v>EMERAUDE ROUGE HERMES</v>
          </cell>
          <cell r="R291">
            <v>41263</v>
          </cell>
          <cell r="S291" t="str">
            <v>U3</v>
          </cell>
          <cell r="T291">
            <v>41263</v>
          </cell>
          <cell r="U291">
            <v>12</v>
          </cell>
          <cell r="V291">
            <v>2012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1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1</v>
          </cell>
          <cell r="AJ291">
            <v>1</v>
          </cell>
          <cell r="AK291">
            <v>0</v>
          </cell>
          <cell r="AL291">
            <v>0</v>
          </cell>
          <cell r="AM291">
            <v>0</v>
          </cell>
        </row>
        <row r="292">
          <cell r="A292">
            <v>309618</v>
          </cell>
          <cell r="B292" t="str">
            <v>v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 t="str">
            <v>210313-RH</v>
          </cell>
          <cell r="Q292" t="str">
            <v>EMERAUDE ROUGE HERMES</v>
          </cell>
          <cell r="R292">
            <v>41263</v>
          </cell>
          <cell r="S292" t="str">
            <v>U3</v>
          </cell>
          <cell r="T292">
            <v>41263</v>
          </cell>
          <cell r="U292">
            <v>12</v>
          </cell>
          <cell r="V292">
            <v>2012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1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1</v>
          </cell>
          <cell r="AJ292">
            <v>1</v>
          </cell>
          <cell r="AK292">
            <v>0</v>
          </cell>
          <cell r="AL292">
            <v>0</v>
          </cell>
          <cell r="AM292">
            <v>0</v>
          </cell>
        </row>
        <row r="293">
          <cell r="A293">
            <v>309619</v>
          </cell>
          <cell r="B293" t="str">
            <v>v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 t="str">
            <v>210313-RH</v>
          </cell>
          <cell r="Q293" t="str">
            <v>EMERAUDE ROUGE HERMES</v>
          </cell>
          <cell r="R293">
            <v>41263</v>
          </cell>
          <cell r="S293" t="str">
            <v>U3</v>
          </cell>
          <cell r="T293">
            <v>41263</v>
          </cell>
          <cell r="U293">
            <v>12</v>
          </cell>
          <cell r="V293">
            <v>2012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1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1</v>
          </cell>
          <cell r="AJ293">
            <v>1</v>
          </cell>
          <cell r="AK293">
            <v>0</v>
          </cell>
          <cell r="AL293">
            <v>0</v>
          </cell>
          <cell r="AM293">
            <v>0</v>
          </cell>
        </row>
        <row r="294">
          <cell r="A294">
            <v>309620</v>
          </cell>
          <cell r="B294" t="str">
            <v>v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 t="str">
            <v>210313-RH</v>
          </cell>
          <cell r="Q294" t="str">
            <v>EMERAUDE ROUGE HERMES</v>
          </cell>
          <cell r="R294">
            <v>41264</v>
          </cell>
          <cell r="S294" t="str">
            <v>U3</v>
          </cell>
          <cell r="T294">
            <v>41264</v>
          </cell>
          <cell r="U294">
            <v>12</v>
          </cell>
          <cell r="V294">
            <v>2012</v>
          </cell>
          <cell r="W294">
            <v>0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1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  <cell r="AI294">
            <v>1</v>
          </cell>
          <cell r="AJ294">
            <v>1</v>
          </cell>
          <cell r="AK294">
            <v>0</v>
          </cell>
          <cell r="AL294">
            <v>0</v>
          </cell>
          <cell r="AM294">
            <v>0</v>
          </cell>
        </row>
        <row r="295">
          <cell r="A295">
            <v>309621</v>
          </cell>
          <cell r="B295" t="str">
            <v>v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 t="str">
            <v>210313-RH</v>
          </cell>
          <cell r="Q295" t="str">
            <v>EMERAUDE ROUGE HERMES</v>
          </cell>
          <cell r="R295">
            <v>41264</v>
          </cell>
          <cell r="S295" t="str">
            <v>U3</v>
          </cell>
          <cell r="T295">
            <v>41264</v>
          </cell>
          <cell r="U295">
            <v>12</v>
          </cell>
          <cell r="V295">
            <v>2012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1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1</v>
          </cell>
          <cell r="AJ295">
            <v>1</v>
          </cell>
          <cell r="AK295">
            <v>0</v>
          </cell>
          <cell r="AL295">
            <v>0</v>
          </cell>
          <cell r="AM295">
            <v>0</v>
          </cell>
        </row>
        <row r="296">
          <cell r="A296">
            <v>309622</v>
          </cell>
          <cell r="B296" t="str">
            <v>v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 t="str">
            <v>210313-RH</v>
          </cell>
          <cell r="Q296" t="str">
            <v>EMERAUDE ROUGE HERMES</v>
          </cell>
          <cell r="R296">
            <v>41264</v>
          </cell>
          <cell r="S296" t="str">
            <v>U3</v>
          </cell>
          <cell r="T296">
            <v>41264</v>
          </cell>
          <cell r="U296">
            <v>12</v>
          </cell>
          <cell r="V296">
            <v>2012</v>
          </cell>
          <cell r="W296">
            <v>0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1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1</v>
          </cell>
          <cell r="AJ296">
            <v>1</v>
          </cell>
          <cell r="AK296">
            <v>0</v>
          </cell>
          <cell r="AL296">
            <v>0</v>
          </cell>
          <cell r="AM296">
            <v>0</v>
          </cell>
        </row>
        <row r="297">
          <cell r="A297">
            <v>309623</v>
          </cell>
          <cell r="B297" t="str">
            <v>v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 t="str">
            <v>210314-T</v>
          </cell>
          <cell r="Q297" t="str">
            <v>EMERAUDE 3 TAUPE</v>
          </cell>
          <cell r="R297">
            <v>41277</v>
          </cell>
          <cell r="S297" t="str">
            <v>U3</v>
          </cell>
          <cell r="T297">
            <v>41277</v>
          </cell>
          <cell r="U297">
            <v>1</v>
          </cell>
          <cell r="V297">
            <v>2013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1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1</v>
          </cell>
          <cell r="AJ297">
            <v>1</v>
          </cell>
          <cell r="AK297">
            <v>0</v>
          </cell>
          <cell r="AL297">
            <v>0</v>
          </cell>
          <cell r="AM297">
            <v>0</v>
          </cell>
        </row>
        <row r="298">
          <cell r="A298">
            <v>309624</v>
          </cell>
          <cell r="B298" t="str">
            <v>v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 t="str">
            <v>210314-T</v>
          </cell>
          <cell r="Q298" t="str">
            <v>EMERAUDE 3 TAUPE</v>
          </cell>
          <cell r="R298">
            <v>41277</v>
          </cell>
          <cell r="S298" t="str">
            <v>U3</v>
          </cell>
          <cell r="T298">
            <v>41277</v>
          </cell>
          <cell r="U298">
            <v>1</v>
          </cell>
          <cell r="V298">
            <v>2013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1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1</v>
          </cell>
          <cell r="AJ298">
            <v>1</v>
          </cell>
          <cell r="AK298">
            <v>0</v>
          </cell>
          <cell r="AL298">
            <v>0</v>
          </cell>
          <cell r="AM298">
            <v>0</v>
          </cell>
        </row>
        <row r="299">
          <cell r="A299">
            <v>309625</v>
          </cell>
          <cell r="B299" t="str">
            <v>v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 t="str">
            <v>210314-T</v>
          </cell>
          <cell r="Q299" t="str">
            <v>EMERAUDE 3 TAUPE</v>
          </cell>
          <cell r="R299">
            <v>41277</v>
          </cell>
          <cell r="S299" t="str">
            <v>U3</v>
          </cell>
          <cell r="T299">
            <v>41277</v>
          </cell>
          <cell r="U299">
            <v>1</v>
          </cell>
          <cell r="V299">
            <v>2013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1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1</v>
          </cell>
          <cell r="AJ299">
            <v>1</v>
          </cell>
          <cell r="AK299">
            <v>0</v>
          </cell>
          <cell r="AL299">
            <v>0</v>
          </cell>
          <cell r="AM299">
            <v>0</v>
          </cell>
        </row>
        <row r="300">
          <cell r="A300">
            <v>309626</v>
          </cell>
          <cell r="B300" t="str">
            <v>v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 t="str">
            <v>210314-T</v>
          </cell>
          <cell r="Q300" t="str">
            <v>EMERAUDE 3 TAUPE</v>
          </cell>
          <cell r="R300">
            <v>41278</v>
          </cell>
          <cell r="S300" t="str">
            <v>U3</v>
          </cell>
          <cell r="T300">
            <v>41278</v>
          </cell>
          <cell r="U300">
            <v>1</v>
          </cell>
          <cell r="V300">
            <v>2013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1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1</v>
          </cell>
          <cell r="AJ300">
            <v>1</v>
          </cell>
          <cell r="AK300">
            <v>0</v>
          </cell>
          <cell r="AL300">
            <v>0</v>
          </cell>
          <cell r="AM300">
            <v>0</v>
          </cell>
        </row>
        <row r="301">
          <cell r="A301">
            <v>309627</v>
          </cell>
          <cell r="B301" t="str">
            <v>b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 t="str">
            <v>210314-T</v>
          </cell>
          <cell r="Q301" t="str">
            <v>EMERAUDE 3 TAUPE avec OPTIONS</v>
          </cell>
          <cell r="R301">
            <v>41278</v>
          </cell>
          <cell r="S301" t="str">
            <v>U3</v>
          </cell>
          <cell r="T301">
            <v>41278</v>
          </cell>
          <cell r="U301">
            <v>1</v>
          </cell>
          <cell r="V301">
            <v>2013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</row>
        <row r="302">
          <cell r="A302">
            <v>309629</v>
          </cell>
          <cell r="B302" t="str">
            <v>v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 t="str">
            <v>210314-RH</v>
          </cell>
          <cell r="Q302" t="str">
            <v>EMERAUDE 3 ROUGE HERMES</v>
          </cell>
          <cell r="R302">
            <v>41281</v>
          </cell>
          <cell r="S302" t="str">
            <v>U3</v>
          </cell>
          <cell r="T302">
            <v>41281</v>
          </cell>
          <cell r="U302">
            <v>1</v>
          </cell>
          <cell r="V302">
            <v>2013</v>
          </cell>
          <cell r="W302">
            <v>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1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1</v>
          </cell>
          <cell r="AJ302">
            <v>1</v>
          </cell>
          <cell r="AK302">
            <v>0</v>
          </cell>
          <cell r="AL302">
            <v>0</v>
          </cell>
          <cell r="AM302">
            <v>0</v>
          </cell>
        </row>
        <row r="303">
          <cell r="A303">
            <v>309630</v>
          </cell>
          <cell r="B303" t="str">
            <v>v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 t="str">
            <v>210314-RH</v>
          </cell>
          <cell r="Q303" t="str">
            <v>EMERAUDE 3 ROUGE HERMES</v>
          </cell>
          <cell r="R303">
            <v>41282</v>
          </cell>
          <cell r="S303" t="str">
            <v>U3</v>
          </cell>
          <cell r="T303">
            <v>41282</v>
          </cell>
          <cell r="U303">
            <v>1</v>
          </cell>
          <cell r="V303">
            <v>2013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1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1</v>
          </cell>
          <cell r="AJ303">
            <v>1</v>
          </cell>
          <cell r="AK303">
            <v>0</v>
          </cell>
          <cell r="AL303">
            <v>0</v>
          </cell>
          <cell r="AM303">
            <v>0</v>
          </cell>
        </row>
        <row r="304">
          <cell r="A304">
            <v>309631</v>
          </cell>
          <cell r="B304" t="str">
            <v>v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 t="str">
            <v>210314-RH</v>
          </cell>
          <cell r="Q304" t="str">
            <v>EMERAUDE 3 ROUGE HERMES</v>
          </cell>
          <cell r="R304">
            <v>41282</v>
          </cell>
          <cell r="S304" t="str">
            <v>U3</v>
          </cell>
          <cell r="T304">
            <v>41282</v>
          </cell>
          <cell r="U304">
            <v>1</v>
          </cell>
          <cell r="V304">
            <v>2013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1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1</v>
          </cell>
          <cell r="AJ304">
            <v>1</v>
          </cell>
          <cell r="AK304">
            <v>0</v>
          </cell>
          <cell r="AL304">
            <v>0</v>
          </cell>
          <cell r="AM304">
            <v>0</v>
          </cell>
        </row>
        <row r="305">
          <cell r="A305">
            <v>309632</v>
          </cell>
          <cell r="B305" t="str">
            <v>v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 t="str">
            <v>210314-RH</v>
          </cell>
          <cell r="Q305" t="str">
            <v>EMERAUDE 3 ROUGE HERMES</v>
          </cell>
          <cell r="R305">
            <v>41282</v>
          </cell>
          <cell r="S305" t="str">
            <v>U3</v>
          </cell>
          <cell r="T305">
            <v>41282</v>
          </cell>
          <cell r="U305">
            <v>1</v>
          </cell>
          <cell r="V305">
            <v>2013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1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1</v>
          </cell>
          <cell r="AJ305">
            <v>1</v>
          </cell>
          <cell r="AK305">
            <v>0</v>
          </cell>
          <cell r="AL305">
            <v>0</v>
          </cell>
          <cell r="AM305">
            <v>0</v>
          </cell>
        </row>
        <row r="306">
          <cell r="A306">
            <v>309633</v>
          </cell>
          <cell r="B306" t="str">
            <v>v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 t="str">
            <v>210312-T</v>
          </cell>
          <cell r="Q306" t="str">
            <v>RUBIS TAUPE</v>
          </cell>
          <cell r="R306">
            <v>41283</v>
          </cell>
          <cell r="S306" t="str">
            <v>U3</v>
          </cell>
          <cell r="T306">
            <v>41283</v>
          </cell>
          <cell r="U306">
            <v>1</v>
          </cell>
          <cell r="V306">
            <v>2013</v>
          </cell>
          <cell r="W306">
            <v>0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1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1</v>
          </cell>
          <cell r="AJ306">
            <v>1</v>
          </cell>
          <cell r="AK306">
            <v>0</v>
          </cell>
          <cell r="AL306">
            <v>0</v>
          </cell>
          <cell r="AM306">
            <v>0</v>
          </cell>
        </row>
        <row r="307">
          <cell r="A307">
            <v>309635</v>
          </cell>
          <cell r="B307" t="str">
            <v>v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 t="str">
            <v>210312-T</v>
          </cell>
          <cell r="Q307" t="str">
            <v>RUBIS TAUPE</v>
          </cell>
          <cell r="R307">
            <v>41283</v>
          </cell>
          <cell r="S307" t="str">
            <v>U3</v>
          </cell>
          <cell r="T307">
            <v>41283</v>
          </cell>
          <cell r="U307">
            <v>1</v>
          </cell>
          <cell r="V307">
            <v>2013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1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1</v>
          </cell>
          <cell r="AJ307">
            <v>1</v>
          </cell>
          <cell r="AK307">
            <v>0</v>
          </cell>
          <cell r="AL307">
            <v>0</v>
          </cell>
          <cell r="AM307">
            <v>0</v>
          </cell>
        </row>
        <row r="308">
          <cell r="A308">
            <v>309636</v>
          </cell>
          <cell r="B308" t="str">
            <v>v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 t="str">
            <v>210312-T</v>
          </cell>
          <cell r="Q308" t="str">
            <v>RUBIS TAUPE</v>
          </cell>
          <cell r="R308">
            <v>41283</v>
          </cell>
          <cell r="S308" t="str">
            <v>U3</v>
          </cell>
          <cell r="T308">
            <v>41283</v>
          </cell>
          <cell r="U308">
            <v>1</v>
          </cell>
          <cell r="V308">
            <v>2013</v>
          </cell>
          <cell r="W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1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1</v>
          </cell>
          <cell r="AJ308">
            <v>1</v>
          </cell>
          <cell r="AK308">
            <v>0</v>
          </cell>
          <cell r="AL308">
            <v>0</v>
          </cell>
          <cell r="AM308">
            <v>0</v>
          </cell>
        </row>
        <row r="309">
          <cell r="A309">
            <v>309637</v>
          </cell>
          <cell r="B309" t="str">
            <v>v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 t="str">
            <v>210312-T</v>
          </cell>
          <cell r="Q309" t="str">
            <v>RUBIS TAUPE</v>
          </cell>
          <cell r="R309">
            <v>41283</v>
          </cell>
          <cell r="S309" t="str">
            <v>U3</v>
          </cell>
          <cell r="T309">
            <v>41283</v>
          </cell>
          <cell r="U309">
            <v>1</v>
          </cell>
          <cell r="V309">
            <v>2013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1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  <cell r="AI309">
            <v>1</v>
          </cell>
          <cell r="AJ309">
            <v>1</v>
          </cell>
          <cell r="AK309">
            <v>0</v>
          </cell>
          <cell r="AL309">
            <v>0</v>
          </cell>
          <cell r="AM309">
            <v>0</v>
          </cell>
        </row>
        <row r="310">
          <cell r="A310">
            <v>309638</v>
          </cell>
          <cell r="B310" t="str">
            <v>v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 t="str">
            <v>210312-T</v>
          </cell>
          <cell r="Q310" t="str">
            <v>RUBIS TAUPE</v>
          </cell>
          <cell r="R310">
            <v>41284</v>
          </cell>
          <cell r="S310" t="str">
            <v>U3</v>
          </cell>
          <cell r="T310">
            <v>41284</v>
          </cell>
          <cell r="U310">
            <v>1</v>
          </cell>
          <cell r="V310">
            <v>2013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1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1</v>
          </cell>
          <cell r="AJ310">
            <v>1</v>
          </cell>
          <cell r="AK310">
            <v>0</v>
          </cell>
          <cell r="AL310">
            <v>0</v>
          </cell>
          <cell r="AM310">
            <v>0</v>
          </cell>
        </row>
        <row r="311">
          <cell r="A311">
            <v>309639</v>
          </cell>
          <cell r="B311" t="str">
            <v>v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 t="str">
            <v>210312-T</v>
          </cell>
          <cell r="Q311" t="str">
            <v>RUBIS TAUPE</v>
          </cell>
          <cell r="R311">
            <v>41284</v>
          </cell>
          <cell r="S311" t="str">
            <v>U3</v>
          </cell>
          <cell r="T311">
            <v>41284</v>
          </cell>
          <cell r="U311">
            <v>1</v>
          </cell>
          <cell r="V311">
            <v>2013</v>
          </cell>
          <cell r="W311">
            <v>0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0</v>
          </cell>
          <cell r="AD311">
            <v>1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1</v>
          </cell>
          <cell r="AJ311">
            <v>1</v>
          </cell>
          <cell r="AK311">
            <v>0</v>
          </cell>
          <cell r="AL311">
            <v>0</v>
          </cell>
          <cell r="AM311">
            <v>0</v>
          </cell>
        </row>
        <row r="312">
          <cell r="A312">
            <v>309640</v>
          </cell>
          <cell r="B312" t="str">
            <v>v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 t="str">
            <v>210312-T</v>
          </cell>
          <cell r="Q312" t="str">
            <v>RUBIS TAUPE</v>
          </cell>
          <cell r="R312">
            <v>41284</v>
          </cell>
          <cell r="S312" t="str">
            <v>U3</v>
          </cell>
          <cell r="T312">
            <v>41284</v>
          </cell>
          <cell r="U312">
            <v>1</v>
          </cell>
          <cell r="V312">
            <v>2013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L312">
            <v>0</v>
          </cell>
          <cell r="AM312">
            <v>0</v>
          </cell>
        </row>
        <row r="313">
          <cell r="A313">
            <v>309641</v>
          </cell>
          <cell r="B313" t="str">
            <v>v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0</v>
          </cell>
          <cell r="P313" t="str">
            <v>210312-T</v>
          </cell>
          <cell r="Q313" t="str">
            <v>RUBIS TAUPE</v>
          </cell>
          <cell r="R313">
            <v>41284</v>
          </cell>
          <cell r="S313" t="str">
            <v>U3</v>
          </cell>
          <cell r="T313">
            <v>41284</v>
          </cell>
          <cell r="U313">
            <v>1</v>
          </cell>
          <cell r="V313">
            <v>2013</v>
          </cell>
          <cell r="W313">
            <v>0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1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1</v>
          </cell>
          <cell r="AJ313">
            <v>1</v>
          </cell>
          <cell r="AK313">
            <v>0</v>
          </cell>
          <cell r="AL313">
            <v>0</v>
          </cell>
          <cell r="AM313">
            <v>0</v>
          </cell>
        </row>
        <row r="314">
          <cell r="A314">
            <v>309642</v>
          </cell>
          <cell r="B314" t="str">
            <v>v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 t="str">
            <v>210312-T</v>
          </cell>
          <cell r="Q314" t="str">
            <v>RUBIS TAUPE</v>
          </cell>
          <cell r="R314">
            <v>41285</v>
          </cell>
          <cell r="S314" t="str">
            <v>U3</v>
          </cell>
          <cell r="T314">
            <v>41285</v>
          </cell>
          <cell r="U314">
            <v>1</v>
          </cell>
          <cell r="V314">
            <v>2013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1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1</v>
          </cell>
          <cell r="AJ314">
            <v>1</v>
          </cell>
          <cell r="AK314">
            <v>0</v>
          </cell>
          <cell r="AL314">
            <v>0</v>
          </cell>
          <cell r="AM314">
            <v>0</v>
          </cell>
        </row>
        <row r="315">
          <cell r="A315">
            <v>309643</v>
          </cell>
          <cell r="B315" t="str">
            <v>v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 t="str">
            <v>210312-RH</v>
          </cell>
          <cell r="Q315" t="str">
            <v>RUBIS ROUGE HERMES</v>
          </cell>
          <cell r="R315">
            <v>41285</v>
          </cell>
          <cell r="S315" t="str">
            <v>U3</v>
          </cell>
          <cell r="T315">
            <v>41285</v>
          </cell>
          <cell r="U315">
            <v>1</v>
          </cell>
          <cell r="V315">
            <v>2013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1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1</v>
          </cell>
          <cell r="AJ315">
            <v>1</v>
          </cell>
          <cell r="AK315">
            <v>0</v>
          </cell>
          <cell r="AL315">
            <v>0</v>
          </cell>
          <cell r="AM315">
            <v>0</v>
          </cell>
        </row>
        <row r="316">
          <cell r="A316">
            <v>309644</v>
          </cell>
          <cell r="B316" t="str">
            <v>v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 t="str">
            <v>210312-RH</v>
          </cell>
          <cell r="Q316" t="str">
            <v>RUBIS ROUGE HERMES</v>
          </cell>
          <cell r="R316">
            <v>41285</v>
          </cell>
          <cell r="S316" t="str">
            <v>U3</v>
          </cell>
          <cell r="T316">
            <v>41285</v>
          </cell>
          <cell r="U316">
            <v>1</v>
          </cell>
          <cell r="V316">
            <v>2013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1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1</v>
          </cell>
          <cell r="AJ316">
            <v>1</v>
          </cell>
          <cell r="AK316">
            <v>0</v>
          </cell>
          <cell r="AL316">
            <v>0</v>
          </cell>
          <cell r="AM316">
            <v>0</v>
          </cell>
        </row>
        <row r="317">
          <cell r="A317">
            <v>309645</v>
          </cell>
          <cell r="B317" t="str">
            <v>v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 t="str">
            <v>210312-RH</v>
          </cell>
          <cell r="Q317" t="str">
            <v>RUBIS ROUGE HERMES</v>
          </cell>
          <cell r="R317">
            <v>41288</v>
          </cell>
          <cell r="S317" t="str">
            <v>U3</v>
          </cell>
          <cell r="T317">
            <v>41288</v>
          </cell>
          <cell r="U317">
            <v>1</v>
          </cell>
          <cell r="V317">
            <v>2013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1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  <cell r="AI317">
            <v>1</v>
          </cell>
          <cell r="AJ317">
            <v>1</v>
          </cell>
          <cell r="AK317">
            <v>0</v>
          </cell>
          <cell r="AL317">
            <v>0</v>
          </cell>
          <cell r="AM317">
            <v>0</v>
          </cell>
        </row>
        <row r="318">
          <cell r="A318">
            <v>309646</v>
          </cell>
          <cell r="B318" t="str">
            <v>v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 t="str">
            <v>210312-RH</v>
          </cell>
          <cell r="Q318" t="str">
            <v>RUBIS ROUGE HERMES</v>
          </cell>
          <cell r="R318">
            <v>41288</v>
          </cell>
          <cell r="S318" t="str">
            <v>U3</v>
          </cell>
          <cell r="T318">
            <v>41288</v>
          </cell>
          <cell r="U318">
            <v>1</v>
          </cell>
          <cell r="V318">
            <v>2013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1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1</v>
          </cell>
          <cell r="AJ318">
            <v>1</v>
          </cell>
          <cell r="AK318">
            <v>0</v>
          </cell>
          <cell r="AL318">
            <v>0</v>
          </cell>
          <cell r="AM318">
            <v>0</v>
          </cell>
        </row>
        <row r="319">
          <cell r="A319">
            <v>309647</v>
          </cell>
          <cell r="B319" t="str">
            <v>v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 t="str">
            <v>210312-RH</v>
          </cell>
          <cell r="Q319" t="str">
            <v>RUBIS ROUGE HERMES</v>
          </cell>
          <cell r="R319">
            <v>41288</v>
          </cell>
          <cell r="S319" t="str">
            <v>U3</v>
          </cell>
          <cell r="T319">
            <v>41288</v>
          </cell>
          <cell r="U319">
            <v>1</v>
          </cell>
          <cell r="V319">
            <v>2013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1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1</v>
          </cell>
          <cell r="AJ319">
            <v>1</v>
          </cell>
          <cell r="AK319">
            <v>0</v>
          </cell>
          <cell r="AL319">
            <v>0</v>
          </cell>
          <cell r="AM319">
            <v>0</v>
          </cell>
        </row>
        <row r="320">
          <cell r="A320">
            <v>309648</v>
          </cell>
          <cell r="B320" t="str">
            <v>v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 t="str">
            <v>210312-RH</v>
          </cell>
          <cell r="Q320" t="str">
            <v>RUBIS ROUGE HERMES</v>
          </cell>
          <cell r="R320">
            <v>41288</v>
          </cell>
          <cell r="S320" t="str">
            <v>U3</v>
          </cell>
          <cell r="T320">
            <v>41288</v>
          </cell>
          <cell r="U320">
            <v>1</v>
          </cell>
          <cell r="V320">
            <v>2013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1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1</v>
          </cell>
          <cell r="AJ320">
            <v>1</v>
          </cell>
          <cell r="AK320">
            <v>0</v>
          </cell>
          <cell r="AL320">
            <v>0</v>
          </cell>
          <cell r="AM320">
            <v>0</v>
          </cell>
        </row>
        <row r="321">
          <cell r="A321">
            <v>309649</v>
          </cell>
          <cell r="B321" t="str">
            <v>v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 t="str">
            <v>210312-RH</v>
          </cell>
          <cell r="Q321" t="str">
            <v>RUBIS ROUGE HERMES</v>
          </cell>
          <cell r="R321">
            <v>41289</v>
          </cell>
          <cell r="S321" t="str">
            <v>U3</v>
          </cell>
          <cell r="T321">
            <v>41289</v>
          </cell>
          <cell r="U321">
            <v>1</v>
          </cell>
          <cell r="V321">
            <v>2013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1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1</v>
          </cell>
          <cell r="AJ321">
            <v>1</v>
          </cell>
          <cell r="AK321">
            <v>0</v>
          </cell>
          <cell r="AL321">
            <v>0</v>
          </cell>
          <cell r="AM321">
            <v>0</v>
          </cell>
        </row>
        <row r="322">
          <cell r="A322">
            <v>309650</v>
          </cell>
          <cell r="B322" t="str">
            <v>v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 t="str">
            <v>210312-RH</v>
          </cell>
          <cell r="Q322" t="str">
            <v>RUBIS ROUGE HERMES</v>
          </cell>
          <cell r="R322">
            <v>41289</v>
          </cell>
          <cell r="S322" t="str">
            <v>U3</v>
          </cell>
          <cell r="T322">
            <v>41289</v>
          </cell>
          <cell r="U322">
            <v>1</v>
          </cell>
          <cell r="V322">
            <v>2013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1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1</v>
          </cell>
          <cell r="AJ322">
            <v>1</v>
          </cell>
          <cell r="AK322">
            <v>0</v>
          </cell>
          <cell r="AL322">
            <v>0</v>
          </cell>
          <cell r="AM322">
            <v>0</v>
          </cell>
        </row>
        <row r="323">
          <cell r="A323">
            <v>309651</v>
          </cell>
          <cell r="B323" t="str">
            <v>v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 t="str">
            <v>210312-RH</v>
          </cell>
          <cell r="Q323" t="str">
            <v>RUBIS ROUGE HERMES</v>
          </cell>
          <cell r="R323">
            <v>41289</v>
          </cell>
          <cell r="S323" t="str">
            <v>U3</v>
          </cell>
          <cell r="T323">
            <v>41289</v>
          </cell>
          <cell r="U323">
            <v>1</v>
          </cell>
          <cell r="V323">
            <v>2013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  <cell r="AJ323">
            <v>0</v>
          </cell>
          <cell r="AK323">
            <v>0</v>
          </cell>
          <cell r="AL323">
            <v>0</v>
          </cell>
          <cell r="AM323">
            <v>0</v>
          </cell>
        </row>
        <row r="324">
          <cell r="A324">
            <v>309652</v>
          </cell>
          <cell r="B324" t="str">
            <v>r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 t="str">
            <v>210312-RH</v>
          </cell>
          <cell r="Q324" t="str">
            <v>RUBIS ROUGE HERMES</v>
          </cell>
          <cell r="R324">
            <v>41289</v>
          </cell>
          <cell r="S324" t="str">
            <v>U3</v>
          </cell>
          <cell r="T324">
            <v>41289</v>
          </cell>
          <cell r="U324">
            <v>1</v>
          </cell>
          <cell r="V324">
            <v>2013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L324">
            <v>0</v>
          </cell>
          <cell r="AM324">
            <v>0</v>
          </cell>
        </row>
        <row r="325">
          <cell r="A325">
            <v>309653</v>
          </cell>
          <cell r="B325" t="str">
            <v>v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 t="str">
            <v>210308-T</v>
          </cell>
          <cell r="Q325" t="str">
            <v>GALAXIE TAUPE</v>
          </cell>
          <cell r="R325">
            <v>41289</v>
          </cell>
          <cell r="S325" t="str">
            <v>U3</v>
          </cell>
          <cell r="T325">
            <v>41289</v>
          </cell>
          <cell r="U325">
            <v>1</v>
          </cell>
          <cell r="V325">
            <v>2013</v>
          </cell>
          <cell r="W325">
            <v>0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  <cell r="AI325">
            <v>1</v>
          </cell>
          <cell r="AJ325">
            <v>1</v>
          </cell>
          <cell r="AK325">
            <v>0</v>
          </cell>
          <cell r="AL325">
            <v>0</v>
          </cell>
          <cell r="AM325">
            <v>0</v>
          </cell>
        </row>
        <row r="326">
          <cell r="A326">
            <v>309654</v>
          </cell>
          <cell r="B326" t="str">
            <v>v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 t="str">
            <v>210308-T</v>
          </cell>
          <cell r="Q326" t="str">
            <v>GALAXIE TAUPE</v>
          </cell>
          <cell r="R326">
            <v>41290</v>
          </cell>
          <cell r="S326" t="str">
            <v>U3</v>
          </cell>
          <cell r="T326">
            <v>41290</v>
          </cell>
          <cell r="U326">
            <v>1</v>
          </cell>
          <cell r="V326">
            <v>2013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1</v>
          </cell>
          <cell r="AJ326">
            <v>1</v>
          </cell>
          <cell r="AK326">
            <v>0</v>
          </cell>
          <cell r="AL326">
            <v>0</v>
          </cell>
          <cell r="AM326">
            <v>0</v>
          </cell>
        </row>
        <row r="327">
          <cell r="A327">
            <v>309655</v>
          </cell>
          <cell r="B327" t="str">
            <v>v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 t="str">
            <v>210308-T</v>
          </cell>
          <cell r="Q327" t="str">
            <v>GALAXIE TAUPE</v>
          </cell>
          <cell r="R327">
            <v>41290</v>
          </cell>
          <cell r="S327" t="str">
            <v>U3</v>
          </cell>
          <cell r="T327">
            <v>41290</v>
          </cell>
          <cell r="U327">
            <v>1</v>
          </cell>
          <cell r="V327">
            <v>2013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1</v>
          </cell>
          <cell r="AJ327">
            <v>1</v>
          </cell>
          <cell r="AK327">
            <v>0</v>
          </cell>
          <cell r="AL327">
            <v>0</v>
          </cell>
          <cell r="AM327">
            <v>0</v>
          </cell>
        </row>
        <row r="328">
          <cell r="A328">
            <v>309656</v>
          </cell>
          <cell r="B328" t="str">
            <v>v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 t="str">
            <v>210308-T</v>
          </cell>
          <cell r="Q328" t="str">
            <v>GALAXIE TAUPE</v>
          </cell>
          <cell r="R328">
            <v>41290</v>
          </cell>
          <cell r="S328" t="str">
            <v>U3</v>
          </cell>
          <cell r="T328">
            <v>41290</v>
          </cell>
          <cell r="U328">
            <v>1</v>
          </cell>
          <cell r="V328">
            <v>2013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1</v>
          </cell>
          <cell r="AJ328">
            <v>1</v>
          </cell>
          <cell r="AK328">
            <v>0</v>
          </cell>
          <cell r="AL328">
            <v>0</v>
          </cell>
          <cell r="AM328">
            <v>0</v>
          </cell>
        </row>
        <row r="329">
          <cell r="A329">
            <v>309657</v>
          </cell>
          <cell r="B329" t="str">
            <v>b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 t="str">
            <v>210308-T</v>
          </cell>
          <cell r="Q329" t="str">
            <v>GALAXIE TAUPE avec OPTIONS</v>
          </cell>
          <cell r="R329">
            <v>41290</v>
          </cell>
          <cell r="S329" t="str">
            <v>U3</v>
          </cell>
          <cell r="T329">
            <v>41290</v>
          </cell>
          <cell r="U329">
            <v>1</v>
          </cell>
          <cell r="V329">
            <v>2013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1</v>
          </cell>
          <cell r="AJ329">
            <v>1</v>
          </cell>
          <cell r="AK329">
            <v>0</v>
          </cell>
          <cell r="AL329">
            <v>0</v>
          </cell>
          <cell r="AM329">
            <v>0</v>
          </cell>
        </row>
        <row r="330">
          <cell r="A330">
            <v>309658</v>
          </cell>
          <cell r="B330" t="str">
            <v>v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 t="str">
            <v>210308-T</v>
          </cell>
          <cell r="Q330" t="str">
            <v>GALAXIE TAUPE</v>
          </cell>
          <cell r="R330">
            <v>41291</v>
          </cell>
          <cell r="S330" t="str">
            <v>U3</v>
          </cell>
          <cell r="T330">
            <v>41291</v>
          </cell>
          <cell r="U330">
            <v>1</v>
          </cell>
          <cell r="V330">
            <v>2013</v>
          </cell>
          <cell r="W330">
            <v>0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  <cell r="AI330">
            <v>1</v>
          </cell>
          <cell r="AJ330">
            <v>1</v>
          </cell>
          <cell r="AK330">
            <v>0</v>
          </cell>
          <cell r="AL330">
            <v>0</v>
          </cell>
          <cell r="AM330">
            <v>0</v>
          </cell>
        </row>
        <row r="331">
          <cell r="A331">
            <v>309659</v>
          </cell>
          <cell r="B331" t="str">
            <v>v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 t="str">
            <v>210308-T</v>
          </cell>
          <cell r="Q331" t="str">
            <v>GALAXIE TAUPE</v>
          </cell>
          <cell r="R331">
            <v>41291</v>
          </cell>
          <cell r="S331" t="str">
            <v>U3</v>
          </cell>
          <cell r="T331">
            <v>41291</v>
          </cell>
          <cell r="U331">
            <v>1</v>
          </cell>
          <cell r="V331">
            <v>2013</v>
          </cell>
          <cell r="W331">
            <v>0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  <cell r="AI331">
            <v>1</v>
          </cell>
          <cell r="AJ331">
            <v>1</v>
          </cell>
          <cell r="AK331">
            <v>0</v>
          </cell>
          <cell r="AL331">
            <v>0</v>
          </cell>
          <cell r="AM331">
            <v>0</v>
          </cell>
        </row>
        <row r="332">
          <cell r="A332">
            <v>309660</v>
          </cell>
          <cell r="B332" t="str">
            <v>v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 t="str">
            <v>210308-T</v>
          </cell>
          <cell r="Q332" t="str">
            <v>GALAXIE TAUPE</v>
          </cell>
          <cell r="R332">
            <v>41291</v>
          </cell>
          <cell r="S332" t="str">
            <v>U3</v>
          </cell>
          <cell r="T332">
            <v>41291</v>
          </cell>
          <cell r="U332">
            <v>1</v>
          </cell>
          <cell r="V332">
            <v>2013</v>
          </cell>
          <cell r="W332">
            <v>0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1</v>
          </cell>
          <cell r="AJ332">
            <v>1</v>
          </cell>
          <cell r="AK332">
            <v>0</v>
          </cell>
          <cell r="AL332">
            <v>0</v>
          </cell>
          <cell r="AM332">
            <v>0</v>
          </cell>
        </row>
        <row r="333">
          <cell r="A333">
            <v>309661</v>
          </cell>
          <cell r="B333" t="str">
            <v>v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 t="str">
            <v>210308-RH</v>
          </cell>
          <cell r="Q333" t="str">
            <v>GALAXIE ROUGE HERMES</v>
          </cell>
          <cell r="R333">
            <v>41291</v>
          </cell>
          <cell r="S333" t="str">
            <v>U3</v>
          </cell>
          <cell r="T333">
            <v>41291</v>
          </cell>
          <cell r="U333">
            <v>1</v>
          </cell>
          <cell r="V333">
            <v>2013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0</v>
          </cell>
          <cell r="AG333">
            <v>0</v>
          </cell>
          <cell r="AH333">
            <v>0</v>
          </cell>
          <cell r="AI333">
            <v>1</v>
          </cell>
          <cell r="AJ333">
            <v>1</v>
          </cell>
          <cell r="AK333">
            <v>0</v>
          </cell>
          <cell r="AL333">
            <v>0</v>
          </cell>
          <cell r="AM333">
            <v>0</v>
          </cell>
        </row>
        <row r="334">
          <cell r="A334">
            <v>309662</v>
          </cell>
          <cell r="B334" t="str">
            <v>v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 t="str">
            <v>210308-RH</v>
          </cell>
          <cell r="Q334" t="str">
            <v>GALAXIE ROUGE HERMES</v>
          </cell>
          <cell r="R334">
            <v>41292</v>
          </cell>
          <cell r="S334" t="str">
            <v>U3</v>
          </cell>
          <cell r="T334">
            <v>41292</v>
          </cell>
          <cell r="U334">
            <v>1</v>
          </cell>
          <cell r="V334">
            <v>2013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G334">
            <v>0</v>
          </cell>
          <cell r="AH334">
            <v>0</v>
          </cell>
          <cell r="AI334">
            <v>1</v>
          </cell>
          <cell r="AJ334">
            <v>1</v>
          </cell>
          <cell r="AK334">
            <v>0</v>
          </cell>
          <cell r="AL334">
            <v>0</v>
          </cell>
          <cell r="AM334">
            <v>0</v>
          </cell>
        </row>
        <row r="335">
          <cell r="A335">
            <v>309663</v>
          </cell>
          <cell r="B335" t="str">
            <v>b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 t="str">
            <v>210308-RH</v>
          </cell>
          <cell r="Q335" t="str">
            <v>GALAXIE ROUGE HERMES</v>
          </cell>
          <cell r="R335">
            <v>41292</v>
          </cell>
          <cell r="S335" t="str">
            <v>U3</v>
          </cell>
          <cell r="T335">
            <v>41292</v>
          </cell>
          <cell r="U335">
            <v>1</v>
          </cell>
          <cell r="V335">
            <v>2013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  <cell r="AI335">
            <v>1</v>
          </cell>
          <cell r="AJ335">
            <v>1</v>
          </cell>
          <cell r="AK335">
            <v>0</v>
          </cell>
          <cell r="AL335">
            <v>0</v>
          </cell>
          <cell r="AM335">
            <v>0</v>
          </cell>
        </row>
        <row r="336">
          <cell r="A336">
            <v>309664</v>
          </cell>
          <cell r="B336" t="str">
            <v>v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 t="str">
            <v>210308-RH</v>
          </cell>
          <cell r="Q336" t="str">
            <v>GALAXIE ROUGE HERMES</v>
          </cell>
          <cell r="R336">
            <v>41292</v>
          </cell>
          <cell r="S336" t="str">
            <v>U3</v>
          </cell>
          <cell r="T336">
            <v>41292</v>
          </cell>
          <cell r="U336">
            <v>1</v>
          </cell>
          <cell r="V336">
            <v>2013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  <cell r="AI336">
            <v>1</v>
          </cell>
          <cell r="AJ336">
            <v>1</v>
          </cell>
          <cell r="AK336">
            <v>0</v>
          </cell>
          <cell r="AL336">
            <v>0</v>
          </cell>
          <cell r="AM336">
            <v>0</v>
          </cell>
        </row>
        <row r="337">
          <cell r="A337">
            <v>309665</v>
          </cell>
          <cell r="B337" t="str">
            <v>v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 t="str">
            <v>210308-RH</v>
          </cell>
          <cell r="Q337" t="str">
            <v>GALAXIE ROUGE HERMES</v>
          </cell>
          <cell r="R337">
            <v>41292</v>
          </cell>
          <cell r="S337" t="str">
            <v>U3</v>
          </cell>
          <cell r="T337">
            <v>41292</v>
          </cell>
          <cell r="U337">
            <v>1</v>
          </cell>
          <cell r="V337">
            <v>2013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0</v>
          </cell>
          <cell r="AG337">
            <v>0</v>
          </cell>
          <cell r="AH337">
            <v>0</v>
          </cell>
          <cell r="AI337">
            <v>1</v>
          </cell>
          <cell r="AJ337">
            <v>1</v>
          </cell>
          <cell r="AK337">
            <v>0</v>
          </cell>
          <cell r="AL337">
            <v>0</v>
          </cell>
          <cell r="AM337">
            <v>0</v>
          </cell>
        </row>
        <row r="338">
          <cell r="A338">
            <v>309666</v>
          </cell>
          <cell r="B338" t="str">
            <v>v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 t="str">
            <v>210308-RH</v>
          </cell>
          <cell r="Q338" t="str">
            <v>GALAXIE ROUGE HERMES</v>
          </cell>
          <cell r="R338">
            <v>41295</v>
          </cell>
          <cell r="S338" t="str">
            <v>U3</v>
          </cell>
          <cell r="T338">
            <v>41295</v>
          </cell>
          <cell r="U338">
            <v>1</v>
          </cell>
          <cell r="V338">
            <v>2013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1</v>
          </cell>
          <cell r="AJ338">
            <v>1</v>
          </cell>
          <cell r="AK338">
            <v>0</v>
          </cell>
          <cell r="AL338">
            <v>0</v>
          </cell>
          <cell r="AM338">
            <v>0</v>
          </cell>
        </row>
        <row r="339">
          <cell r="A339">
            <v>309667</v>
          </cell>
          <cell r="B339" t="str">
            <v>v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 t="str">
            <v>210308-RH</v>
          </cell>
          <cell r="Q339" t="str">
            <v>GALAXIE ROUGE HERMES</v>
          </cell>
          <cell r="R339">
            <v>41295</v>
          </cell>
          <cell r="S339" t="str">
            <v>U3</v>
          </cell>
          <cell r="T339">
            <v>41295</v>
          </cell>
          <cell r="U339">
            <v>1</v>
          </cell>
          <cell r="V339">
            <v>2013</v>
          </cell>
          <cell r="W339">
            <v>0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  <cell r="AE339">
            <v>0</v>
          </cell>
          <cell r="AF339">
            <v>0</v>
          </cell>
          <cell r="AG339">
            <v>0</v>
          </cell>
          <cell r="AH339">
            <v>0</v>
          </cell>
          <cell r="AI339">
            <v>1</v>
          </cell>
          <cell r="AJ339">
            <v>1</v>
          </cell>
          <cell r="AK339">
            <v>0</v>
          </cell>
          <cell r="AL339">
            <v>0</v>
          </cell>
          <cell r="AM339">
            <v>0</v>
          </cell>
        </row>
        <row r="340">
          <cell r="A340">
            <v>309668</v>
          </cell>
          <cell r="B340" t="str">
            <v>v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 t="str">
            <v>210308-RH</v>
          </cell>
          <cell r="Q340" t="str">
            <v>GALAXIE ROUGE HERMES</v>
          </cell>
          <cell r="R340">
            <v>41295</v>
          </cell>
          <cell r="S340" t="str">
            <v>U3</v>
          </cell>
          <cell r="T340">
            <v>41295</v>
          </cell>
          <cell r="U340">
            <v>1</v>
          </cell>
          <cell r="V340">
            <v>2013</v>
          </cell>
          <cell r="W340">
            <v>0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  <cell r="AL340">
            <v>0</v>
          </cell>
          <cell r="AM340">
            <v>0</v>
          </cell>
        </row>
        <row r="341">
          <cell r="A341">
            <v>309669</v>
          </cell>
          <cell r="B341" t="str">
            <v>v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 t="str">
            <v>210310-T</v>
          </cell>
          <cell r="Q341" t="str">
            <v>SAPHIR PANORAMIQUE TAUPE</v>
          </cell>
          <cell r="R341">
            <v>41296</v>
          </cell>
          <cell r="S341" t="str">
            <v>U3</v>
          </cell>
          <cell r="T341">
            <v>41296</v>
          </cell>
          <cell r="U341">
            <v>1</v>
          </cell>
          <cell r="V341">
            <v>2013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  <cell r="AI341">
            <v>1</v>
          </cell>
          <cell r="AJ341">
            <v>1</v>
          </cell>
          <cell r="AK341">
            <v>0</v>
          </cell>
          <cell r="AL341">
            <v>0</v>
          </cell>
          <cell r="AM341">
            <v>0</v>
          </cell>
        </row>
        <row r="342">
          <cell r="A342">
            <v>309670</v>
          </cell>
          <cell r="B342" t="str">
            <v>v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 t="str">
            <v>210310-T</v>
          </cell>
          <cell r="Q342" t="str">
            <v>SAPHIR PANORAMIQUE TAUPE</v>
          </cell>
          <cell r="R342">
            <v>41296</v>
          </cell>
          <cell r="S342" t="str">
            <v>U3</v>
          </cell>
          <cell r="T342">
            <v>41296</v>
          </cell>
          <cell r="U342">
            <v>1</v>
          </cell>
          <cell r="V342">
            <v>2013</v>
          </cell>
          <cell r="W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1</v>
          </cell>
          <cell r="AJ342">
            <v>1</v>
          </cell>
          <cell r="AK342">
            <v>0</v>
          </cell>
          <cell r="AL342">
            <v>0</v>
          </cell>
          <cell r="AM342">
            <v>0</v>
          </cell>
        </row>
        <row r="343">
          <cell r="A343">
            <v>309672</v>
          </cell>
          <cell r="B343" t="str">
            <v>v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 t="str">
            <v>210310-T</v>
          </cell>
          <cell r="Q343" t="str">
            <v>SAPHIR PANORAMIQUE TAUPE</v>
          </cell>
          <cell r="R343">
            <v>41296</v>
          </cell>
          <cell r="S343" t="str">
            <v>U3</v>
          </cell>
          <cell r="T343">
            <v>41296</v>
          </cell>
          <cell r="U343">
            <v>1</v>
          </cell>
          <cell r="V343">
            <v>2013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  <cell r="AI343">
            <v>1</v>
          </cell>
          <cell r="AJ343">
            <v>1</v>
          </cell>
          <cell r="AK343">
            <v>0</v>
          </cell>
          <cell r="AL343">
            <v>0</v>
          </cell>
          <cell r="AM343">
            <v>0</v>
          </cell>
        </row>
        <row r="344">
          <cell r="A344">
            <v>309673</v>
          </cell>
          <cell r="B344" t="str">
            <v>v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 t="str">
            <v>210310-T</v>
          </cell>
          <cell r="Q344" t="str">
            <v>SAPHIR PANORAMIQUE TAUPE</v>
          </cell>
          <cell r="R344">
            <v>41297</v>
          </cell>
          <cell r="S344" t="str">
            <v>U3</v>
          </cell>
          <cell r="T344">
            <v>41297</v>
          </cell>
          <cell r="U344">
            <v>1</v>
          </cell>
          <cell r="V344">
            <v>2013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  <cell r="AL344">
            <v>0</v>
          </cell>
          <cell r="AM344">
            <v>0</v>
          </cell>
        </row>
        <row r="345">
          <cell r="A345">
            <v>309674</v>
          </cell>
          <cell r="B345" t="str">
            <v>v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 t="str">
            <v>210310-RH</v>
          </cell>
          <cell r="Q345" t="str">
            <v>SAPHIR PANO ROUGE HERMES</v>
          </cell>
          <cell r="R345">
            <v>41297</v>
          </cell>
          <cell r="S345" t="str">
            <v>U3</v>
          </cell>
          <cell r="T345">
            <v>41297</v>
          </cell>
          <cell r="U345">
            <v>1</v>
          </cell>
          <cell r="V345">
            <v>2013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  <cell r="AI345">
            <v>1</v>
          </cell>
          <cell r="AJ345">
            <v>1</v>
          </cell>
          <cell r="AK345">
            <v>0</v>
          </cell>
          <cell r="AL345">
            <v>0</v>
          </cell>
          <cell r="AM345">
            <v>0</v>
          </cell>
        </row>
        <row r="346">
          <cell r="A346">
            <v>309675</v>
          </cell>
          <cell r="B346" t="str">
            <v>v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 t="str">
            <v>210310-RH</v>
          </cell>
          <cell r="Q346" t="str">
            <v>SAPHIR PANO ROUGE HERMES</v>
          </cell>
          <cell r="R346">
            <v>41297</v>
          </cell>
          <cell r="S346" t="str">
            <v>U3</v>
          </cell>
          <cell r="T346">
            <v>41297</v>
          </cell>
          <cell r="U346">
            <v>1</v>
          </cell>
          <cell r="V346">
            <v>2013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1</v>
          </cell>
          <cell r="AJ346">
            <v>1</v>
          </cell>
          <cell r="AK346">
            <v>0</v>
          </cell>
          <cell r="AL346">
            <v>0</v>
          </cell>
          <cell r="AM346">
            <v>0</v>
          </cell>
        </row>
        <row r="347">
          <cell r="A347">
            <v>309676</v>
          </cell>
          <cell r="B347" t="str">
            <v>v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 t="str">
            <v>210310-RH</v>
          </cell>
          <cell r="Q347" t="str">
            <v>SAPHIR PANO ROUGE HERMES</v>
          </cell>
          <cell r="R347">
            <v>41297</v>
          </cell>
          <cell r="S347" t="str">
            <v>U3</v>
          </cell>
          <cell r="T347">
            <v>41297</v>
          </cell>
          <cell r="U347">
            <v>1</v>
          </cell>
          <cell r="V347">
            <v>2013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  <cell r="AI347">
            <v>1</v>
          </cell>
          <cell r="AJ347">
            <v>1</v>
          </cell>
          <cell r="AK347">
            <v>0</v>
          </cell>
          <cell r="AL347">
            <v>0</v>
          </cell>
          <cell r="AM347">
            <v>0</v>
          </cell>
        </row>
        <row r="348">
          <cell r="A348">
            <v>309677</v>
          </cell>
          <cell r="B348" t="str">
            <v>v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 t="str">
            <v>210310-RH</v>
          </cell>
          <cell r="Q348" t="str">
            <v>SAPHIR PANO ROUGE HERMES</v>
          </cell>
          <cell r="R348">
            <v>41297</v>
          </cell>
          <cell r="S348" t="str">
            <v>U3</v>
          </cell>
          <cell r="T348">
            <v>41297</v>
          </cell>
          <cell r="U348">
            <v>1</v>
          </cell>
          <cell r="V348">
            <v>2013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  <cell r="AI348">
            <v>1</v>
          </cell>
          <cell r="AJ348">
            <v>1</v>
          </cell>
          <cell r="AK348">
            <v>0</v>
          </cell>
          <cell r="AL348">
            <v>0</v>
          </cell>
          <cell r="AM348">
            <v>0</v>
          </cell>
        </row>
        <row r="349">
          <cell r="A349">
            <v>309678</v>
          </cell>
          <cell r="B349" t="str">
            <v>v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 t="str">
            <v>210310-RH</v>
          </cell>
          <cell r="Q349" t="str">
            <v>SAPHIR PANO ROUGE HERMES</v>
          </cell>
          <cell r="R349">
            <v>41298</v>
          </cell>
          <cell r="S349" t="str">
            <v>U3</v>
          </cell>
          <cell r="T349">
            <v>41298</v>
          </cell>
          <cell r="U349">
            <v>1</v>
          </cell>
          <cell r="V349">
            <v>2013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  <cell r="AI349">
            <v>1</v>
          </cell>
          <cell r="AJ349">
            <v>1</v>
          </cell>
          <cell r="AK349">
            <v>0</v>
          </cell>
          <cell r="AL349">
            <v>0</v>
          </cell>
          <cell r="AM349">
            <v>0</v>
          </cell>
        </row>
        <row r="350">
          <cell r="A350">
            <v>309687</v>
          </cell>
          <cell r="B350" t="str">
            <v>v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 t="str">
            <v>210288-B</v>
          </cell>
          <cell r="Q350" t="str">
            <v>SUPER MERCURE RIVIERA BLEU NUA</v>
          </cell>
          <cell r="R350">
            <v>41302</v>
          </cell>
          <cell r="S350" t="str">
            <v>U3</v>
          </cell>
          <cell r="T350">
            <v>41302</v>
          </cell>
          <cell r="U350">
            <v>1</v>
          </cell>
          <cell r="V350">
            <v>2013</v>
          </cell>
          <cell r="W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  <cell r="AL350">
            <v>0</v>
          </cell>
          <cell r="AM350">
            <v>0</v>
          </cell>
        </row>
        <row r="351">
          <cell r="A351">
            <v>309688</v>
          </cell>
          <cell r="B351" t="str">
            <v>v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 t="str">
            <v>210288-B</v>
          </cell>
          <cell r="Q351" t="str">
            <v>SUPER MERCURE RIVIERA BLEU NUA</v>
          </cell>
          <cell r="R351">
            <v>41302</v>
          </cell>
          <cell r="S351" t="str">
            <v>U3</v>
          </cell>
          <cell r="T351">
            <v>41302</v>
          </cell>
          <cell r="U351">
            <v>1</v>
          </cell>
          <cell r="V351">
            <v>2013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  <cell r="AL351">
            <v>0</v>
          </cell>
          <cell r="AM351">
            <v>0</v>
          </cell>
        </row>
        <row r="352">
          <cell r="A352">
            <v>309692</v>
          </cell>
          <cell r="B352" t="str">
            <v>v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 t="str">
            <v>210296-L</v>
          </cell>
          <cell r="Q352" t="str">
            <v>RIVIERA 3 LAVANDE</v>
          </cell>
          <cell r="R352">
            <v>41303</v>
          </cell>
          <cell r="S352" t="str">
            <v>U3</v>
          </cell>
          <cell r="T352">
            <v>41303</v>
          </cell>
          <cell r="U352">
            <v>1</v>
          </cell>
          <cell r="V352">
            <v>2013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  <cell r="AI352">
            <v>1</v>
          </cell>
          <cell r="AJ352">
            <v>0</v>
          </cell>
          <cell r="AK352">
            <v>0</v>
          </cell>
          <cell r="AL352">
            <v>0</v>
          </cell>
          <cell r="AM352">
            <v>0</v>
          </cell>
        </row>
        <row r="353">
          <cell r="A353">
            <v>309711</v>
          </cell>
          <cell r="B353" t="str">
            <v>v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 t="str">
            <v>210298-L</v>
          </cell>
          <cell r="Q353" t="str">
            <v>RIVIERA SUITE LAVANDE</v>
          </cell>
          <cell r="R353">
            <v>41309</v>
          </cell>
          <cell r="S353" t="str">
            <v>U3</v>
          </cell>
          <cell r="T353">
            <v>41309</v>
          </cell>
          <cell r="U353">
            <v>2</v>
          </cell>
          <cell r="V353">
            <v>2013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  <cell r="AL353">
            <v>0</v>
          </cell>
          <cell r="AM353">
            <v>0</v>
          </cell>
        </row>
        <row r="354">
          <cell r="A354">
            <v>309712</v>
          </cell>
          <cell r="B354" t="str">
            <v>v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 t="str">
            <v>210298-L</v>
          </cell>
          <cell r="Q354" t="str">
            <v>RIVIERA SUITE LAVANDE</v>
          </cell>
          <cell r="R354">
            <v>41309</v>
          </cell>
          <cell r="S354" t="str">
            <v>U3</v>
          </cell>
          <cell r="T354">
            <v>41309</v>
          </cell>
          <cell r="U354">
            <v>2</v>
          </cell>
          <cell r="V354">
            <v>2013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  <cell r="AL354">
            <v>0</v>
          </cell>
          <cell r="AM354">
            <v>0</v>
          </cell>
        </row>
        <row r="355">
          <cell r="A355">
            <v>309713</v>
          </cell>
          <cell r="B355" t="str">
            <v>v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 t="str">
            <v>210298-L</v>
          </cell>
          <cell r="Q355" t="str">
            <v>RIVIERA SUITE LAVANDE</v>
          </cell>
          <cell r="R355">
            <v>41310</v>
          </cell>
          <cell r="S355" t="str">
            <v>U3</v>
          </cell>
          <cell r="T355">
            <v>41310</v>
          </cell>
          <cell r="U355">
            <v>2</v>
          </cell>
          <cell r="V355">
            <v>2013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  <cell r="AL355">
            <v>0</v>
          </cell>
          <cell r="AM355">
            <v>0</v>
          </cell>
        </row>
        <row r="356">
          <cell r="A356">
            <v>309805</v>
          </cell>
          <cell r="B356" t="str">
            <v>v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 t="str">
            <v>231018-SM</v>
          </cell>
          <cell r="Q356" t="str">
            <v>734 2 MIL J VACANSOLEIL ALL</v>
          </cell>
          <cell r="R356">
            <v>41341</v>
          </cell>
          <cell r="S356" t="str">
            <v>U3</v>
          </cell>
          <cell r="T356">
            <v>41341</v>
          </cell>
          <cell r="U356">
            <v>3</v>
          </cell>
          <cell r="V356">
            <v>2013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  <cell r="AL356">
            <v>0</v>
          </cell>
          <cell r="AM356">
            <v>0</v>
          </cell>
        </row>
        <row r="357">
          <cell r="A357">
            <v>309807</v>
          </cell>
          <cell r="B357" t="str">
            <v>v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 t="str">
            <v>231018-SM</v>
          </cell>
          <cell r="Q357" t="str">
            <v>734 2 MIL J VACANSOLEIL ALL</v>
          </cell>
          <cell r="R357">
            <v>41341</v>
          </cell>
          <cell r="S357" t="str">
            <v>U3</v>
          </cell>
          <cell r="T357">
            <v>41341</v>
          </cell>
          <cell r="U357">
            <v>3</v>
          </cell>
          <cell r="V357">
            <v>2013</v>
          </cell>
          <cell r="W357">
            <v>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  <cell r="AL357">
            <v>0</v>
          </cell>
          <cell r="AM357">
            <v>0</v>
          </cell>
        </row>
        <row r="358">
          <cell r="A358">
            <v>309808</v>
          </cell>
          <cell r="B358" t="str">
            <v>v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 t="str">
            <v>231018-SM</v>
          </cell>
          <cell r="Q358" t="str">
            <v>734 2 MIL J VACANSOLEIL ALL</v>
          </cell>
          <cell r="R358">
            <v>41341</v>
          </cell>
          <cell r="S358" t="str">
            <v>U3</v>
          </cell>
          <cell r="T358">
            <v>41341</v>
          </cell>
          <cell r="U358">
            <v>3</v>
          </cell>
          <cell r="V358">
            <v>2013</v>
          </cell>
          <cell r="W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J358">
            <v>0</v>
          </cell>
          <cell r="AK358">
            <v>0</v>
          </cell>
          <cell r="AL358">
            <v>0</v>
          </cell>
          <cell r="AM358">
            <v>0</v>
          </cell>
        </row>
        <row r="359">
          <cell r="A359">
            <v>309809</v>
          </cell>
          <cell r="B359" t="str">
            <v>v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 t="str">
            <v>231018-SM</v>
          </cell>
          <cell r="Q359" t="str">
            <v>734 2 MIL J VACANSOLEIL ALL</v>
          </cell>
          <cell r="R359">
            <v>41344</v>
          </cell>
          <cell r="S359" t="str">
            <v>U3</v>
          </cell>
          <cell r="T359">
            <v>41344</v>
          </cell>
          <cell r="U359">
            <v>3</v>
          </cell>
          <cell r="V359">
            <v>2013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J359">
            <v>0</v>
          </cell>
          <cell r="AK359">
            <v>0</v>
          </cell>
          <cell r="AL359">
            <v>0</v>
          </cell>
          <cell r="AM359">
            <v>0</v>
          </cell>
        </row>
        <row r="360">
          <cell r="A360">
            <v>309835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 t="str">
            <v>210307-B</v>
          </cell>
          <cell r="Q360" t="str">
            <v>APOLLON RIVIERA BLEU NUAGE</v>
          </cell>
          <cell r="R360">
            <v>41356</v>
          </cell>
          <cell r="S360" t="str">
            <v>U3</v>
          </cell>
          <cell r="T360">
            <v>41356</v>
          </cell>
          <cell r="U360">
            <v>3</v>
          </cell>
          <cell r="V360">
            <v>2013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  <cell r="AL360">
            <v>0</v>
          </cell>
          <cell r="AM360">
            <v>0</v>
          </cell>
        </row>
        <row r="361">
          <cell r="A361">
            <v>309836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 t="str">
            <v>210307-B</v>
          </cell>
          <cell r="Q361" t="str">
            <v>APOLLON RIVIERA BLEU NUAGE</v>
          </cell>
          <cell r="R361">
            <v>41357</v>
          </cell>
          <cell r="S361" t="str">
            <v>U3</v>
          </cell>
          <cell r="T361">
            <v>41357</v>
          </cell>
          <cell r="U361">
            <v>3</v>
          </cell>
          <cell r="V361">
            <v>2013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  <cell r="AL361">
            <v>0</v>
          </cell>
          <cell r="AM361">
            <v>0</v>
          </cell>
        </row>
        <row r="362">
          <cell r="A362">
            <v>309838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 t="str">
            <v>210307-B</v>
          </cell>
          <cell r="Q362" t="str">
            <v>APOLLON RIVIERA BLEU NUAGE</v>
          </cell>
          <cell r="R362">
            <v>41359</v>
          </cell>
          <cell r="S362" t="str">
            <v>U3</v>
          </cell>
          <cell r="T362">
            <v>41359</v>
          </cell>
          <cell r="U362">
            <v>3</v>
          </cell>
          <cell r="V362">
            <v>2013</v>
          </cell>
          <cell r="W362">
            <v>0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G362">
            <v>0</v>
          </cell>
          <cell r="AH362">
            <v>0</v>
          </cell>
          <cell r="AI362">
            <v>0</v>
          </cell>
          <cell r="AJ362">
            <v>0</v>
          </cell>
          <cell r="AK362">
            <v>0</v>
          </cell>
          <cell r="AL362">
            <v>0</v>
          </cell>
          <cell r="AM362">
            <v>0</v>
          </cell>
        </row>
        <row r="363">
          <cell r="A363">
            <v>309840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 t="str">
            <v>210307-B</v>
          </cell>
          <cell r="Q363" t="str">
            <v>APOLLON RIVIERA BLEU NUAGE</v>
          </cell>
          <cell r="R363">
            <v>41361</v>
          </cell>
          <cell r="S363" t="str">
            <v>U3</v>
          </cell>
          <cell r="T363">
            <v>41361</v>
          </cell>
          <cell r="U363">
            <v>3</v>
          </cell>
          <cell r="V363">
            <v>2013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</row>
        <row r="364">
          <cell r="A364">
            <v>309841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 t="str">
            <v>210307-L</v>
          </cell>
          <cell r="Q364" t="str">
            <v>APOLLON RIVIERA LAVANDE</v>
          </cell>
          <cell r="R364">
            <v>41362</v>
          </cell>
          <cell r="S364" t="str">
            <v>U3</v>
          </cell>
          <cell r="T364">
            <v>41362</v>
          </cell>
          <cell r="U364">
            <v>3</v>
          </cell>
          <cell r="V364">
            <v>2013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  <cell r="AI364">
            <v>0</v>
          </cell>
          <cell r="AJ364">
            <v>0</v>
          </cell>
          <cell r="AK364">
            <v>0</v>
          </cell>
          <cell r="AL364">
            <v>0</v>
          </cell>
          <cell r="AM364">
            <v>0</v>
          </cell>
        </row>
        <row r="365">
          <cell r="A365">
            <v>309842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 t="str">
            <v>210307-L</v>
          </cell>
          <cell r="Q365" t="str">
            <v>APOLLON RIVIERA LAVANDE</v>
          </cell>
          <cell r="R365">
            <v>41363</v>
          </cell>
          <cell r="S365" t="str">
            <v>U3</v>
          </cell>
          <cell r="T365">
            <v>41363</v>
          </cell>
          <cell r="U365">
            <v>3</v>
          </cell>
          <cell r="V365">
            <v>2013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</row>
        <row r="366">
          <cell r="A366">
            <v>309843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 t="str">
            <v>210307-L</v>
          </cell>
          <cell r="Q366" t="str">
            <v>APOLLON RIVIERA LAVANDE</v>
          </cell>
          <cell r="R366">
            <v>41364</v>
          </cell>
          <cell r="S366" t="str">
            <v>U3</v>
          </cell>
          <cell r="T366">
            <v>41364</v>
          </cell>
          <cell r="U366">
            <v>3</v>
          </cell>
          <cell r="V366">
            <v>2013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</row>
        <row r="367">
          <cell r="A367">
            <v>309844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 t="str">
            <v>210307-L</v>
          </cell>
          <cell r="Q367" t="str">
            <v>APOLLON RIVIERA LAVANDE</v>
          </cell>
          <cell r="R367">
            <v>41365</v>
          </cell>
          <cell r="S367" t="str">
            <v>U3</v>
          </cell>
          <cell r="T367">
            <v>41365</v>
          </cell>
          <cell r="U367">
            <v>4</v>
          </cell>
          <cell r="V367">
            <v>2013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</row>
        <row r="368">
          <cell r="A368">
            <v>309845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 t="str">
            <v>210307-L</v>
          </cell>
          <cell r="Q368" t="str">
            <v>APOLLON RIVIERA LAVANDE</v>
          </cell>
          <cell r="R368">
            <v>41366</v>
          </cell>
          <cell r="S368" t="str">
            <v>U3</v>
          </cell>
          <cell r="T368">
            <v>41366</v>
          </cell>
          <cell r="U368">
            <v>4</v>
          </cell>
          <cell r="V368">
            <v>2013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  <cell r="AI368">
            <v>0</v>
          </cell>
          <cell r="AJ368">
            <v>0</v>
          </cell>
          <cell r="AK368">
            <v>0</v>
          </cell>
          <cell r="AL368">
            <v>0</v>
          </cell>
          <cell r="AM368">
            <v>0</v>
          </cell>
        </row>
        <row r="369">
          <cell r="A369">
            <v>309846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 t="str">
            <v>210307-L</v>
          </cell>
          <cell r="Q369" t="str">
            <v>APOLLON RIVIERA LAVANDE</v>
          </cell>
          <cell r="R369">
            <v>41367</v>
          </cell>
          <cell r="S369" t="str">
            <v>U3</v>
          </cell>
          <cell r="T369">
            <v>41367</v>
          </cell>
          <cell r="U369">
            <v>4</v>
          </cell>
          <cell r="V369">
            <v>2013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  <cell r="AI369">
            <v>0</v>
          </cell>
          <cell r="AJ369">
            <v>0</v>
          </cell>
          <cell r="AK369">
            <v>0</v>
          </cell>
          <cell r="AL369">
            <v>0</v>
          </cell>
          <cell r="AM369">
            <v>0</v>
          </cell>
        </row>
        <row r="370">
          <cell r="A370">
            <v>309847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 t="str">
            <v>210295-B</v>
          </cell>
          <cell r="Q370" t="str">
            <v>SUPER CORDELIA BLEU NUAGE avec OPTIONS</v>
          </cell>
          <cell r="R370">
            <v>41368</v>
          </cell>
          <cell r="S370" t="str">
            <v>U3</v>
          </cell>
          <cell r="T370">
            <v>41368</v>
          </cell>
          <cell r="U370">
            <v>4</v>
          </cell>
          <cell r="V370">
            <v>2013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</row>
        <row r="371">
          <cell r="A371">
            <v>309848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 t="str">
            <v>210295-B</v>
          </cell>
          <cell r="Q371" t="str">
            <v>SUPER CORDELIA BLEU NUAGE</v>
          </cell>
          <cell r="R371">
            <v>41369</v>
          </cell>
          <cell r="S371" t="str">
            <v>U3</v>
          </cell>
          <cell r="T371">
            <v>41369</v>
          </cell>
          <cell r="U371">
            <v>4</v>
          </cell>
          <cell r="V371">
            <v>2013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  <cell r="AI371">
            <v>0</v>
          </cell>
          <cell r="AJ371">
            <v>0</v>
          </cell>
          <cell r="AK371">
            <v>0</v>
          </cell>
          <cell r="AL371">
            <v>0</v>
          </cell>
          <cell r="AM371">
            <v>0</v>
          </cell>
        </row>
        <row r="372">
          <cell r="A372">
            <v>309849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 t="str">
            <v>210295-B</v>
          </cell>
          <cell r="Q372" t="str">
            <v>SUPER CORDELIA BLEU NUAGE</v>
          </cell>
          <cell r="R372">
            <v>41370</v>
          </cell>
          <cell r="S372" t="str">
            <v>U3</v>
          </cell>
          <cell r="T372">
            <v>41370</v>
          </cell>
          <cell r="U372">
            <v>4</v>
          </cell>
          <cell r="V372">
            <v>2013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</row>
        <row r="373">
          <cell r="A373">
            <v>309850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 t="str">
            <v>210295-L</v>
          </cell>
          <cell r="Q373" t="str">
            <v>SUPER CORDELIA LAVANDE avec OPTIONS</v>
          </cell>
          <cell r="R373">
            <v>41371</v>
          </cell>
          <cell r="S373" t="str">
            <v>U3</v>
          </cell>
          <cell r="T373">
            <v>41371</v>
          </cell>
          <cell r="U373">
            <v>4</v>
          </cell>
          <cell r="V373">
            <v>2013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</row>
        <row r="374">
          <cell r="A374">
            <v>309851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 t="str">
            <v>210295-L</v>
          </cell>
          <cell r="Q374" t="str">
            <v>SUPER CORDELIA LAVANDE avec OPTIONS</v>
          </cell>
          <cell r="R374">
            <v>41372</v>
          </cell>
          <cell r="S374" t="str">
            <v>U3</v>
          </cell>
          <cell r="T374">
            <v>41372</v>
          </cell>
          <cell r="U374">
            <v>4</v>
          </cell>
          <cell r="V374">
            <v>2013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  <cell r="AI374">
            <v>0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</row>
        <row r="375">
          <cell r="A375">
            <v>309852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 t="str">
            <v>210292-B</v>
          </cell>
          <cell r="Q375" t="str">
            <v>SUPER TITANIA BLEU NUAGE avec OPTIONS</v>
          </cell>
          <cell r="R375">
            <v>41373</v>
          </cell>
          <cell r="S375" t="str">
            <v>U3</v>
          </cell>
          <cell r="T375">
            <v>41373</v>
          </cell>
          <cell r="U375">
            <v>4</v>
          </cell>
          <cell r="V375">
            <v>2013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0</v>
          </cell>
          <cell r="AF375">
            <v>0</v>
          </cell>
          <cell r="AG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  <cell r="AL375">
            <v>0</v>
          </cell>
          <cell r="AM375">
            <v>0</v>
          </cell>
        </row>
        <row r="376">
          <cell r="A376">
            <v>309853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 t="str">
            <v>210292-B</v>
          </cell>
          <cell r="Q376" t="str">
            <v>SUPER TITANIA BLEU NUAGE avec OPTIONS</v>
          </cell>
          <cell r="R376">
            <v>41374</v>
          </cell>
          <cell r="S376" t="str">
            <v>U3</v>
          </cell>
          <cell r="T376">
            <v>41374</v>
          </cell>
          <cell r="U376">
            <v>4</v>
          </cell>
          <cell r="V376">
            <v>2013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  <cell r="AE376">
            <v>0</v>
          </cell>
          <cell r="AF376">
            <v>0</v>
          </cell>
          <cell r="AG376">
            <v>0</v>
          </cell>
          <cell r="AH376">
            <v>0</v>
          </cell>
          <cell r="AI376">
            <v>0</v>
          </cell>
          <cell r="AJ376">
            <v>0</v>
          </cell>
          <cell r="AK376">
            <v>0</v>
          </cell>
          <cell r="AL376">
            <v>0</v>
          </cell>
          <cell r="AM376">
            <v>0</v>
          </cell>
        </row>
        <row r="377">
          <cell r="A377" t="str">
            <v>309854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 t="str">
            <v>210292-B</v>
          </cell>
          <cell r="Q377" t="str">
            <v>SUPER TITANIA BLEU NUAGE avec OPTIONS</v>
          </cell>
          <cell r="R377">
            <v>41366</v>
          </cell>
          <cell r="S377" t="str">
            <v>U3</v>
          </cell>
          <cell r="T377">
            <v>41366</v>
          </cell>
          <cell r="U377">
            <v>4</v>
          </cell>
          <cell r="V377">
            <v>2013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  <cell r="AE377">
            <v>0</v>
          </cell>
          <cell r="AF377">
            <v>0</v>
          </cell>
          <cell r="AG377">
            <v>0</v>
          </cell>
          <cell r="AH377">
            <v>0</v>
          </cell>
          <cell r="AI377">
            <v>0</v>
          </cell>
          <cell r="AJ377">
            <v>0</v>
          </cell>
          <cell r="AK377">
            <v>0</v>
          </cell>
          <cell r="AL377">
            <v>0</v>
          </cell>
          <cell r="AM377">
            <v>0</v>
          </cell>
        </row>
        <row r="378">
          <cell r="A378" t="str">
            <v>309855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 t="str">
            <v>210292-B</v>
          </cell>
          <cell r="Q378" t="str">
            <v>SUPER TITANIA BLEU NUAGE avec OPTIONS</v>
          </cell>
          <cell r="R378">
            <v>41366</v>
          </cell>
          <cell r="S378" t="str">
            <v>U3</v>
          </cell>
          <cell r="T378">
            <v>41366</v>
          </cell>
          <cell r="U378">
            <v>4</v>
          </cell>
          <cell r="V378">
            <v>2013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0</v>
          </cell>
          <cell r="AG378">
            <v>0</v>
          </cell>
          <cell r="AH378">
            <v>0</v>
          </cell>
          <cell r="AI378">
            <v>0</v>
          </cell>
          <cell r="AJ378">
            <v>0</v>
          </cell>
          <cell r="AK378">
            <v>0</v>
          </cell>
          <cell r="AL378">
            <v>0</v>
          </cell>
          <cell r="AM378">
            <v>0</v>
          </cell>
        </row>
        <row r="379">
          <cell r="A379" t="str">
            <v>309856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 t="str">
            <v>210292-B</v>
          </cell>
          <cell r="Q379" t="str">
            <v>SUPER TITANIA BLEU NUAGE avec OPTIONS</v>
          </cell>
          <cell r="R379">
            <v>41366</v>
          </cell>
          <cell r="S379" t="str">
            <v>U3</v>
          </cell>
          <cell r="T379">
            <v>41366</v>
          </cell>
          <cell r="U379">
            <v>4</v>
          </cell>
          <cell r="V379">
            <v>2013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0</v>
          </cell>
          <cell r="AM379">
            <v>0</v>
          </cell>
        </row>
        <row r="380">
          <cell r="A380" t="str">
            <v>309857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 t="str">
            <v>210289-B</v>
          </cell>
          <cell r="Q380" t="str">
            <v>SUPER TITANIA 3 BLEU NUAGE</v>
          </cell>
          <cell r="R380">
            <v>41368</v>
          </cell>
          <cell r="S380" t="str">
            <v>U3</v>
          </cell>
          <cell r="T380">
            <v>41368</v>
          </cell>
          <cell r="U380">
            <v>4</v>
          </cell>
          <cell r="V380">
            <v>2013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G380">
            <v>0</v>
          </cell>
          <cell r="AH380">
            <v>0</v>
          </cell>
          <cell r="AI380">
            <v>0</v>
          </cell>
          <cell r="AJ380">
            <v>0</v>
          </cell>
          <cell r="AK380">
            <v>0</v>
          </cell>
          <cell r="AL380">
            <v>0</v>
          </cell>
          <cell r="AM380">
            <v>0</v>
          </cell>
        </row>
        <row r="381">
          <cell r="A381" t="str">
            <v>309858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 t="str">
            <v>210289-FLB</v>
          </cell>
          <cell r="Q381" t="str">
            <v>ST3 FRANCE LOCATION BLEU NUAGE avec OPTIONS</v>
          </cell>
          <cell r="R381">
            <v>41367</v>
          </cell>
          <cell r="S381" t="str">
            <v>U3</v>
          </cell>
          <cell r="T381">
            <v>41367</v>
          </cell>
          <cell r="U381">
            <v>4</v>
          </cell>
          <cell r="V381">
            <v>2013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0</v>
          </cell>
          <cell r="AF381">
            <v>0</v>
          </cell>
          <cell r="AG381">
            <v>0</v>
          </cell>
          <cell r="AH381">
            <v>0</v>
          </cell>
          <cell r="AI381">
            <v>0</v>
          </cell>
          <cell r="AJ381">
            <v>0</v>
          </cell>
          <cell r="AK381">
            <v>0</v>
          </cell>
          <cell r="AL381">
            <v>0</v>
          </cell>
          <cell r="AM381">
            <v>0</v>
          </cell>
        </row>
        <row r="382">
          <cell r="A382" t="str">
            <v>309859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 t="str">
            <v>210289-FLB</v>
          </cell>
          <cell r="Q382" t="str">
            <v>ST3 FRANCE LOCATION BLEU NUAGE avec OPTIONS</v>
          </cell>
          <cell r="R382">
            <v>41367</v>
          </cell>
          <cell r="S382" t="str">
            <v>U3</v>
          </cell>
          <cell r="T382">
            <v>41367</v>
          </cell>
          <cell r="U382">
            <v>4</v>
          </cell>
          <cell r="V382">
            <v>2013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F382">
            <v>0</v>
          </cell>
          <cell r="AG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</row>
        <row r="383">
          <cell r="A383" t="str">
            <v>309860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 t="str">
            <v>210289-FLB</v>
          </cell>
          <cell r="Q383" t="str">
            <v>ST3 FRANCE LOCATION BLEU NUAGE avec OPTIONS</v>
          </cell>
          <cell r="R383">
            <v>41368</v>
          </cell>
          <cell r="S383" t="str">
            <v>U3</v>
          </cell>
          <cell r="T383">
            <v>41368</v>
          </cell>
          <cell r="U383">
            <v>4</v>
          </cell>
          <cell r="V383">
            <v>2013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F383">
            <v>0</v>
          </cell>
          <cell r="AG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</row>
        <row r="384">
          <cell r="A384" t="str">
            <v>309861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 t="str">
            <v>210289-FLB</v>
          </cell>
          <cell r="Q384" t="str">
            <v>ST3 FRANCE LOCATION BLEU NUAGE avec OPTIONS</v>
          </cell>
          <cell r="R384">
            <v>41368</v>
          </cell>
          <cell r="S384" t="str">
            <v>U3</v>
          </cell>
          <cell r="T384">
            <v>41368</v>
          </cell>
          <cell r="U384">
            <v>4</v>
          </cell>
          <cell r="V384">
            <v>2013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G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</row>
        <row r="385">
          <cell r="A385" t="str">
            <v>309862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 t="str">
            <v>210289-L</v>
          </cell>
          <cell r="Q385" t="str">
            <v>SUPER TITANIA 3 LAVANDE</v>
          </cell>
          <cell r="R385">
            <v>41369</v>
          </cell>
          <cell r="S385" t="str">
            <v>U3</v>
          </cell>
          <cell r="T385">
            <v>41369</v>
          </cell>
          <cell r="U385">
            <v>4</v>
          </cell>
          <cell r="V385">
            <v>2013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F385">
            <v>0</v>
          </cell>
          <cell r="AG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</row>
        <row r="386">
          <cell r="A386" t="str">
            <v>309863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 t="str">
            <v>210289-L</v>
          </cell>
          <cell r="Q386" t="str">
            <v>SUPER TITANIA 3 LAVANDE avec OPTIONS</v>
          </cell>
          <cell r="R386">
            <v>41369</v>
          </cell>
          <cell r="S386" t="str">
            <v>U3</v>
          </cell>
          <cell r="T386">
            <v>41369</v>
          </cell>
          <cell r="U386">
            <v>4</v>
          </cell>
          <cell r="V386">
            <v>2013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G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</row>
        <row r="387">
          <cell r="A387" t="str">
            <v>309864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 t="str">
            <v>210289-L</v>
          </cell>
          <cell r="Q387" t="str">
            <v>SUPER TITANIA 3 LAVANDE avec OPTIONS</v>
          </cell>
          <cell r="R387">
            <v>41369</v>
          </cell>
          <cell r="S387" t="str">
            <v>U3</v>
          </cell>
          <cell r="T387">
            <v>41369</v>
          </cell>
          <cell r="U387">
            <v>4</v>
          </cell>
          <cell r="V387">
            <v>2013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F387">
            <v>0</v>
          </cell>
          <cell r="AG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</row>
        <row r="388">
          <cell r="A388" t="str">
            <v>309865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 t="str">
            <v>210289-L</v>
          </cell>
          <cell r="Q388" t="str">
            <v>SUPER TITANIA 3 LAVANDE avec OPTIONS</v>
          </cell>
          <cell r="R388">
            <v>41372</v>
          </cell>
          <cell r="S388" t="str">
            <v>U3</v>
          </cell>
          <cell r="T388">
            <v>41372</v>
          </cell>
          <cell r="U388">
            <v>4</v>
          </cell>
          <cell r="V388">
            <v>2013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G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</row>
        <row r="389">
          <cell r="A389" t="str">
            <v>309866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 t="str">
            <v>210289-L</v>
          </cell>
          <cell r="Q389" t="str">
            <v>SUPER TITANIA 3 LAVANDE avec OPTIONS</v>
          </cell>
          <cell r="R389">
            <v>41372</v>
          </cell>
          <cell r="S389" t="str">
            <v>U3</v>
          </cell>
          <cell r="T389">
            <v>41372</v>
          </cell>
          <cell r="U389">
            <v>4</v>
          </cell>
          <cell r="V389">
            <v>2013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G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</row>
        <row r="390">
          <cell r="A390" t="str">
            <v>309867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 t="str">
            <v>210287-L</v>
          </cell>
          <cell r="Q390" t="str">
            <v>SUPER MERCURE ACCESS LAVANDE avec OPTIONS</v>
          </cell>
          <cell r="R390">
            <v>41372</v>
          </cell>
          <cell r="S390" t="str">
            <v>U3</v>
          </cell>
          <cell r="T390">
            <v>41372</v>
          </cell>
          <cell r="U390">
            <v>4</v>
          </cell>
          <cell r="V390">
            <v>2013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</row>
        <row r="391">
          <cell r="A391" t="str">
            <v>309868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 t="str">
            <v>210287-L</v>
          </cell>
          <cell r="Q391" t="str">
            <v>SUPER MERCURE ACCESS LAVANDE avec OPTIONS</v>
          </cell>
          <cell r="R391">
            <v>41372</v>
          </cell>
          <cell r="S391" t="str">
            <v>U3</v>
          </cell>
          <cell r="T391">
            <v>41372</v>
          </cell>
          <cell r="U391">
            <v>4</v>
          </cell>
          <cell r="V391">
            <v>2013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G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</row>
        <row r="392">
          <cell r="A392" t="str">
            <v>309869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 t="str">
            <v>210287-L</v>
          </cell>
          <cell r="Q392" t="str">
            <v>SUPER MERCURE ACCESS LAVANDE avec OPTIONS</v>
          </cell>
          <cell r="R392">
            <v>41373</v>
          </cell>
          <cell r="S392" t="str">
            <v>U3</v>
          </cell>
          <cell r="T392">
            <v>41373</v>
          </cell>
          <cell r="U392">
            <v>4</v>
          </cell>
          <cell r="V392">
            <v>2013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G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</row>
        <row r="393">
          <cell r="A393" t="str">
            <v>309870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 t="str">
            <v>210287-L</v>
          </cell>
          <cell r="Q393" t="str">
            <v>SUPER MERCURE ACCESS LAVANDE avec OPTIONS</v>
          </cell>
          <cell r="R393">
            <v>41373</v>
          </cell>
          <cell r="S393" t="str">
            <v>U3</v>
          </cell>
          <cell r="T393">
            <v>41373</v>
          </cell>
          <cell r="U393">
            <v>4</v>
          </cell>
          <cell r="V393">
            <v>2013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</row>
        <row r="394">
          <cell r="A394" t="str">
            <v>309871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 t="str">
            <v>210287-L</v>
          </cell>
          <cell r="Q394" t="str">
            <v>SUPER MERCURE ACCESS LAVANDE avec OPTIONS</v>
          </cell>
          <cell r="R394">
            <v>41373</v>
          </cell>
          <cell r="S394" t="str">
            <v>U3</v>
          </cell>
          <cell r="T394">
            <v>41373</v>
          </cell>
          <cell r="U394">
            <v>4</v>
          </cell>
          <cell r="V394">
            <v>2013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F394">
            <v>0</v>
          </cell>
          <cell r="AG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</row>
        <row r="395">
          <cell r="A395" t="str">
            <v>309872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 t="str">
            <v>210287-L</v>
          </cell>
          <cell r="Q395" t="str">
            <v>SUPER MERCURE ACCESS LAVANDE avec OPTIONS</v>
          </cell>
          <cell r="R395">
            <v>41373</v>
          </cell>
          <cell r="S395" t="str">
            <v>U3</v>
          </cell>
          <cell r="T395">
            <v>41373</v>
          </cell>
          <cell r="U395">
            <v>4</v>
          </cell>
          <cell r="V395">
            <v>2013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F395">
            <v>0</v>
          </cell>
          <cell r="AG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</row>
        <row r="396">
          <cell r="A396" t="str">
            <v>309873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 t="str">
            <v>210287-L</v>
          </cell>
          <cell r="Q396" t="str">
            <v>SUPER MERCURE ACCESS LAVANDE avec OPTIONS</v>
          </cell>
          <cell r="R396">
            <v>41374</v>
          </cell>
          <cell r="S396" t="str">
            <v>U3</v>
          </cell>
          <cell r="T396">
            <v>41374</v>
          </cell>
          <cell r="U396">
            <v>4</v>
          </cell>
          <cell r="V396">
            <v>2013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</row>
        <row r="397">
          <cell r="A397" t="str">
            <v>309874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 t="str">
            <v>210287-L</v>
          </cell>
          <cell r="Q397" t="str">
            <v>SUPER MERCURE ACCESS LAVANDE avec OPTIONS</v>
          </cell>
          <cell r="R397">
            <v>41374</v>
          </cell>
          <cell r="S397" t="str">
            <v>U3</v>
          </cell>
          <cell r="T397">
            <v>41374</v>
          </cell>
          <cell r="U397">
            <v>4</v>
          </cell>
          <cell r="V397">
            <v>2013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F397">
            <v>0</v>
          </cell>
          <cell r="AG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</row>
        <row r="398">
          <cell r="A398" t="str">
            <v>309875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 t="str">
            <v>210287-L</v>
          </cell>
          <cell r="Q398" t="str">
            <v>SUPER MERCURE ACCESS LAVANDE avec OPTIONS</v>
          </cell>
          <cell r="R398">
            <v>41374</v>
          </cell>
          <cell r="S398" t="str">
            <v>U3</v>
          </cell>
          <cell r="T398">
            <v>41374</v>
          </cell>
          <cell r="U398">
            <v>4</v>
          </cell>
          <cell r="V398">
            <v>2013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F398">
            <v>0</v>
          </cell>
          <cell r="AG398">
            <v>0</v>
          </cell>
          <cell r="AH398">
            <v>0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</row>
        <row r="399">
          <cell r="A399" t="str">
            <v>309876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 t="str">
            <v>210287-L</v>
          </cell>
          <cell r="Q399" t="str">
            <v>SUPER MERCURE ACCESS LAVANDE avec OPTIONS</v>
          </cell>
          <cell r="R399">
            <v>41374</v>
          </cell>
          <cell r="S399" t="str">
            <v>U3</v>
          </cell>
          <cell r="T399">
            <v>41374</v>
          </cell>
          <cell r="U399">
            <v>4</v>
          </cell>
          <cell r="V399">
            <v>2013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F399">
            <v>0</v>
          </cell>
          <cell r="AG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</row>
        <row r="400">
          <cell r="A400" t="str">
            <v>309877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 t="str">
            <v>210287-L</v>
          </cell>
          <cell r="Q400" t="str">
            <v>SUPER MERCURE ACCESS LAVANDE avec OPTIONS</v>
          </cell>
          <cell r="R400">
            <v>41375</v>
          </cell>
          <cell r="S400" t="str">
            <v>U3</v>
          </cell>
          <cell r="T400">
            <v>41375</v>
          </cell>
          <cell r="U400">
            <v>4</v>
          </cell>
          <cell r="V400">
            <v>2013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F400">
            <v>0</v>
          </cell>
          <cell r="AG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</row>
        <row r="401">
          <cell r="A401" t="str">
            <v>309878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 t="str">
            <v>210287-L</v>
          </cell>
          <cell r="Q401" t="str">
            <v>SUPER MERCURE ACCESS LAVANDE avec OPTIONS</v>
          </cell>
          <cell r="R401">
            <v>41375</v>
          </cell>
          <cell r="S401" t="str">
            <v>U3</v>
          </cell>
          <cell r="T401">
            <v>41375</v>
          </cell>
          <cell r="U401">
            <v>4</v>
          </cell>
          <cell r="V401">
            <v>2013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F401">
            <v>0</v>
          </cell>
          <cell r="AG401">
            <v>0</v>
          </cell>
          <cell r="AH401">
            <v>0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</row>
        <row r="402">
          <cell r="A402" t="str">
            <v>309879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 t="str">
            <v>210287-L</v>
          </cell>
          <cell r="Q402" t="str">
            <v>SUPER MERCURE ACCESS LAVANDE avec OPTIONS</v>
          </cell>
          <cell r="R402">
            <v>41375</v>
          </cell>
          <cell r="S402" t="str">
            <v>U3</v>
          </cell>
          <cell r="T402">
            <v>41375</v>
          </cell>
          <cell r="U402">
            <v>4</v>
          </cell>
          <cell r="V402">
            <v>2013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G402">
            <v>0</v>
          </cell>
          <cell r="AH402">
            <v>0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</row>
        <row r="403">
          <cell r="A403" t="str">
            <v>309880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 t="str">
            <v>210287-L</v>
          </cell>
          <cell r="Q403" t="str">
            <v>SUPER MERCURE ACCESS LAVANDE avec OPTIONS</v>
          </cell>
          <cell r="R403">
            <v>41375</v>
          </cell>
          <cell r="S403" t="str">
            <v>U3</v>
          </cell>
          <cell r="T403">
            <v>41375</v>
          </cell>
          <cell r="U403">
            <v>4</v>
          </cell>
          <cell r="V403">
            <v>2013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0</v>
          </cell>
          <cell r="AG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</row>
        <row r="404">
          <cell r="A404" t="str">
            <v>309881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 t="str">
            <v>210287-L</v>
          </cell>
          <cell r="Q404" t="str">
            <v>SUPER MERCURE ACCESS LAVANDE avec OPTIONS</v>
          </cell>
          <cell r="R404">
            <v>41376</v>
          </cell>
          <cell r="S404" t="str">
            <v>U3</v>
          </cell>
          <cell r="T404">
            <v>41376</v>
          </cell>
          <cell r="U404">
            <v>4</v>
          </cell>
          <cell r="V404">
            <v>2013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  <cell r="AE404">
            <v>0</v>
          </cell>
          <cell r="AF404">
            <v>0</v>
          </cell>
          <cell r="AG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0</v>
          </cell>
          <cell r="AL404">
            <v>0</v>
          </cell>
          <cell r="AM404">
            <v>0</v>
          </cell>
        </row>
        <row r="405">
          <cell r="A405" t="str">
            <v>309882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 t="str">
            <v>210287-L</v>
          </cell>
          <cell r="Q405" t="str">
            <v>SUPER MERCURE ACCESS LAVANDE avec OPTIONS</v>
          </cell>
          <cell r="R405">
            <v>41376</v>
          </cell>
          <cell r="S405" t="str">
            <v>U3</v>
          </cell>
          <cell r="T405">
            <v>41376</v>
          </cell>
          <cell r="U405">
            <v>4</v>
          </cell>
          <cell r="V405">
            <v>2013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G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0</v>
          </cell>
          <cell r="AL405">
            <v>0</v>
          </cell>
          <cell r="AM405">
            <v>0</v>
          </cell>
        </row>
        <row r="406">
          <cell r="A406" t="str">
            <v>309883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 t="str">
            <v>210287-L</v>
          </cell>
          <cell r="Q406" t="str">
            <v>SUPER MERCURE ACCESS LAVANDE avec OPTIONS</v>
          </cell>
          <cell r="R406">
            <v>41376</v>
          </cell>
          <cell r="S406" t="str">
            <v>U3</v>
          </cell>
          <cell r="T406">
            <v>41376</v>
          </cell>
          <cell r="U406">
            <v>4</v>
          </cell>
          <cell r="V406">
            <v>2013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G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0</v>
          </cell>
          <cell r="AM406">
            <v>0</v>
          </cell>
        </row>
        <row r="407">
          <cell r="A407" t="str">
            <v>309884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 t="str">
            <v>210287-L</v>
          </cell>
          <cell r="Q407" t="str">
            <v>SUPER MERCURE ACCESS LAVANDE avec OPTIONS</v>
          </cell>
          <cell r="R407">
            <v>41376</v>
          </cell>
          <cell r="S407" t="str">
            <v>U3</v>
          </cell>
          <cell r="T407">
            <v>41376</v>
          </cell>
          <cell r="U407">
            <v>4</v>
          </cell>
          <cell r="V407">
            <v>2013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G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0</v>
          </cell>
          <cell r="AM407">
            <v>0</v>
          </cell>
        </row>
        <row r="408">
          <cell r="A408" t="str">
            <v>309885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 t="str">
            <v>210287-L</v>
          </cell>
          <cell r="Q408" t="str">
            <v>SUPER MERCURE ACCESS LAVANDE avec OPTIONS</v>
          </cell>
          <cell r="R408">
            <v>41379</v>
          </cell>
          <cell r="S408" t="str">
            <v>U3</v>
          </cell>
          <cell r="T408">
            <v>41379</v>
          </cell>
          <cell r="U408">
            <v>4</v>
          </cell>
          <cell r="V408">
            <v>2013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G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</row>
        <row r="409">
          <cell r="A409" t="str">
            <v>309886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 t="str">
            <v>210287-L</v>
          </cell>
          <cell r="Q409" t="str">
            <v>SUPER MERCURE ACCESS LAVANDE avec OPTIONS</v>
          </cell>
          <cell r="R409">
            <v>41379</v>
          </cell>
          <cell r="S409" t="str">
            <v>U3</v>
          </cell>
          <cell r="T409">
            <v>41379</v>
          </cell>
          <cell r="U409">
            <v>4</v>
          </cell>
          <cell r="V409">
            <v>2013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F409">
            <v>0</v>
          </cell>
          <cell r="AG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</row>
        <row r="410">
          <cell r="A410" t="str">
            <v>309887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 t="str">
            <v>210290-B</v>
          </cell>
          <cell r="Q410" t="str">
            <v>LOGGIA T GAUCHE BLEU NUAGE avec OPTIONS</v>
          </cell>
          <cell r="R410">
            <v>41379</v>
          </cell>
          <cell r="S410" t="str">
            <v>U3</v>
          </cell>
          <cell r="T410">
            <v>41379</v>
          </cell>
          <cell r="U410">
            <v>4</v>
          </cell>
          <cell r="V410">
            <v>2013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</row>
        <row r="411">
          <cell r="A411" t="str">
            <v>309888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 t="str">
            <v>210290-B</v>
          </cell>
          <cell r="Q411" t="str">
            <v>LOGGIA T GAUCHE BLEU NUAGE avec OPTIONS</v>
          </cell>
          <cell r="R411">
            <v>41380</v>
          </cell>
          <cell r="S411" t="str">
            <v>U3</v>
          </cell>
          <cell r="T411">
            <v>41380</v>
          </cell>
          <cell r="U411">
            <v>4</v>
          </cell>
          <cell r="V411">
            <v>2013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F411">
            <v>0</v>
          </cell>
          <cell r="AG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</row>
        <row r="412">
          <cell r="A412" t="str">
            <v>309889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 t="str">
            <v>210290-B</v>
          </cell>
          <cell r="Q412" t="str">
            <v>LOGGIA T GAUCHE BLEU NUAGE avec OPTIONS</v>
          </cell>
          <cell r="R412">
            <v>41380</v>
          </cell>
          <cell r="S412" t="str">
            <v>U3</v>
          </cell>
          <cell r="T412">
            <v>41380</v>
          </cell>
          <cell r="U412">
            <v>4</v>
          </cell>
          <cell r="V412">
            <v>2013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F412">
            <v>0</v>
          </cell>
          <cell r="AG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</row>
        <row r="413">
          <cell r="A413" t="str">
            <v>309892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 t="str">
            <v>210290-B</v>
          </cell>
          <cell r="Q413" t="str">
            <v>LOGGIA T GAUCHE BLEU NUAGE avec OPTIONS</v>
          </cell>
          <cell r="R413">
            <v>41381</v>
          </cell>
          <cell r="S413" t="str">
            <v>U3</v>
          </cell>
          <cell r="T413">
            <v>41381</v>
          </cell>
          <cell r="U413">
            <v>4</v>
          </cell>
          <cell r="V413">
            <v>2013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</row>
        <row r="414">
          <cell r="A414" t="str">
            <v>309893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 t="str">
            <v>210290-B</v>
          </cell>
          <cell r="Q414" t="str">
            <v>LOGGIA T GAUCHE BLEU NUAGE avec OPTIONS</v>
          </cell>
          <cell r="R414">
            <v>41382</v>
          </cell>
          <cell r="S414" t="str">
            <v>U3</v>
          </cell>
          <cell r="T414">
            <v>41382</v>
          </cell>
          <cell r="U414">
            <v>4</v>
          </cell>
          <cell r="V414">
            <v>2013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</row>
        <row r="415">
          <cell r="A415" t="str">
            <v>309894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 t="str">
            <v>210290-B</v>
          </cell>
          <cell r="Q415" t="str">
            <v>LOGGIA T GAUCHE BLEU NUAGE avec OPTIONS</v>
          </cell>
          <cell r="R415">
            <v>41382</v>
          </cell>
          <cell r="S415" t="str">
            <v>U3</v>
          </cell>
          <cell r="T415">
            <v>41382</v>
          </cell>
          <cell r="U415">
            <v>4</v>
          </cell>
          <cell r="V415">
            <v>2013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F415">
            <v>0</v>
          </cell>
          <cell r="AG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</row>
        <row r="416">
          <cell r="A416" t="str">
            <v>309895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 t="str">
            <v>210290-B</v>
          </cell>
          <cell r="Q416" t="str">
            <v>LOGGIA T GAUCHE BLEU NUAGE avec OPTIONS</v>
          </cell>
          <cell r="R416">
            <v>41382</v>
          </cell>
          <cell r="S416" t="str">
            <v>U3</v>
          </cell>
          <cell r="T416">
            <v>41382</v>
          </cell>
          <cell r="U416">
            <v>4</v>
          </cell>
          <cell r="V416">
            <v>2013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F416">
            <v>0</v>
          </cell>
          <cell r="AG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</row>
        <row r="417">
          <cell r="A417" t="str">
            <v>309896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 t="str">
            <v>210290-B</v>
          </cell>
          <cell r="Q417" t="str">
            <v>LOGGIA T GAUCHE BLEU NUAGE avec OPTIONS</v>
          </cell>
          <cell r="R417">
            <v>41383</v>
          </cell>
          <cell r="S417" t="str">
            <v>U3</v>
          </cell>
          <cell r="T417">
            <v>41383</v>
          </cell>
          <cell r="U417">
            <v>4</v>
          </cell>
          <cell r="V417">
            <v>2013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G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</row>
        <row r="418">
          <cell r="A418" t="str">
            <v>309897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 t="str">
            <v>210290-B</v>
          </cell>
          <cell r="Q418" t="str">
            <v>LOGGIA T GAUCHE BLEU NUAGE avec OPTIONS</v>
          </cell>
          <cell r="R418">
            <v>41383</v>
          </cell>
          <cell r="S418" t="str">
            <v>U3</v>
          </cell>
          <cell r="T418">
            <v>41383</v>
          </cell>
          <cell r="U418">
            <v>4</v>
          </cell>
          <cell r="V418">
            <v>2013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G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</row>
        <row r="419">
          <cell r="A419" t="str">
            <v>309898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 t="str">
            <v>210290-B</v>
          </cell>
          <cell r="Q419" t="str">
            <v>LOGGIA T GAUCHE BLEU NUAGE avec OPTIONS</v>
          </cell>
          <cell r="R419">
            <v>41383</v>
          </cell>
          <cell r="S419" t="str">
            <v>U3</v>
          </cell>
          <cell r="T419">
            <v>41383</v>
          </cell>
          <cell r="U419">
            <v>4</v>
          </cell>
          <cell r="V419">
            <v>2013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</row>
        <row r="420">
          <cell r="A420" t="str">
            <v>309899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 t="str">
            <v>210290-B</v>
          </cell>
          <cell r="Q420" t="str">
            <v>LOGGIA T GAUCHE BLEU NUAGE avec OPTIONS</v>
          </cell>
          <cell r="R420">
            <v>41386</v>
          </cell>
          <cell r="S420" t="str">
            <v>U3</v>
          </cell>
          <cell r="T420">
            <v>41386</v>
          </cell>
          <cell r="U420">
            <v>4</v>
          </cell>
          <cell r="V420">
            <v>2013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G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</row>
        <row r="421">
          <cell r="A421" t="str">
            <v>309900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 t="str">
            <v>210290-B</v>
          </cell>
          <cell r="Q421" t="str">
            <v>LOGGIA T GAUCHE BLEU NUAGE avec OPTIONS</v>
          </cell>
          <cell r="R421">
            <v>41386</v>
          </cell>
          <cell r="S421" t="str">
            <v>U3</v>
          </cell>
          <cell r="T421">
            <v>41386</v>
          </cell>
          <cell r="U421">
            <v>4</v>
          </cell>
          <cell r="V421">
            <v>2013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G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</row>
        <row r="422">
          <cell r="A422" t="str">
            <v>309901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 t="str">
            <v>210290-B</v>
          </cell>
          <cell r="Q422" t="str">
            <v>LOGGIA T GAUCHE BLEU NUAGE avec OPTIONS</v>
          </cell>
          <cell r="R422">
            <v>41386</v>
          </cell>
          <cell r="S422" t="str">
            <v>U3</v>
          </cell>
          <cell r="T422">
            <v>41386</v>
          </cell>
          <cell r="U422">
            <v>4</v>
          </cell>
          <cell r="V422">
            <v>2013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G422">
            <v>0</v>
          </cell>
          <cell r="AH422">
            <v>0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</row>
        <row r="423">
          <cell r="A423" t="str">
            <v>309902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 t="str">
            <v>210290-B</v>
          </cell>
          <cell r="Q423" t="str">
            <v>LOGGIA T GAUCHE BLEU NUAGE avec OPTIONS</v>
          </cell>
          <cell r="R423">
            <v>41387</v>
          </cell>
          <cell r="S423" t="str">
            <v>U3</v>
          </cell>
          <cell r="T423">
            <v>41387</v>
          </cell>
          <cell r="U423">
            <v>4</v>
          </cell>
          <cell r="V423">
            <v>2013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  <cell r="AE423">
            <v>0</v>
          </cell>
          <cell r="AF423">
            <v>0</v>
          </cell>
          <cell r="AG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</row>
        <row r="424">
          <cell r="A424" t="str">
            <v>309903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 t="str">
            <v>210290-B</v>
          </cell>
          <cell r="Q424" t="str">
            <v>LOGGIA T GAUCHE BLEU NUAGE avec OPTIONS</v>
          </cell>
          <cell r="R424">
            <v>41387</v>
          </cell>
          <cell r="S424" t="str">
            <v>U3</v>
          </cell>
          <cell r="T424">
            <v>41387</v>
          </cell>
          <cell r="U424">
            <v>4</v>
          </cell>
          <cell r="V424">
            <v>2013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G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</row>
        <row r="425">
          <cell r="A425" t="str">
            <v>309904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 t="str">
            <v>210290-B</v>
          </cell>
          <cell r="Q425" t="str">
            <v>LOGGIA T GAUCHE BLEU NUAGE avec OPTIONS</v>
          </cell>
          <cell r="R425">
            <v>41387</v>
          </cell>
          <cell r="S425" t="str">
            <v>U3</v>
          </cell>
          <cell r="T425">
            <v>41387</v>
          </cell>
          <cell r="U425">
            <v>4</v>
          </cell>
          <cell r="V425">
            <v>2013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G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</row>
        <row r="426">
          <cell r="A426">
            <v>0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 t="e">
            <v>#N/A</v>
          </cell>
          <cell r="Q426" t="e">
            <v>#N/A</v>
          </cell>
          <cell r="R426" t="e">
            <v>#N/A</v>
          </cell>
          <cell r="S426" t="e">
            <v>#N/A</v>
          </cell>
          <cell r="T426" t="e">
            <v>#N/A</v>
          </cell>
          <cell r="U426" t="e">
            <v>#N/A</v>
          </cell>
          <cell r="V426" t="e">
            <v>#N/A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G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</row>
        <row r="427">
          <cell r="A427">
            <v>0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 t="e">
            <v>#N/A</v>
          </cell>
          <cell r="Q427" t="e">
            <v>#N/A</v>
          </cell>
          <cell r="R427" t="e">
            <v>#N/A</v>
          </cell>
          <cell r="S427" t="e">
            <v>#N/A</v>
          </cell>
          <cell r="T427" t="e">
            <v>#N/A</v>
          </cell>
          <cell r="U427" t="e">
            <v>#N/A</v>
          </cell>
          <cell r="V427" t="e">
            <v>#N/A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G427">
            <v>0</v>
          </cell>
          <cell r="AH427">
            <v>0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</row>
        <row r="428">
          <cell r="A428">
            <v>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 t="e">
            <v>#N/A</v>
          </cell>
          <cell r="Q428" t="e">
            <v>#N/A</v>
          </cell>
          <cell r="R428" t="e">
            <v>#N/A</v>
          </cell>
          <cell r="S428" t="e">
            <v>#N/A</v>
          </cell>
          <cell r="T428" t="e">
            <v>#N/A</v>
          </cell>
          <cell r="U428" t="e">
            <v>#N/A</v>
          </cell>
          <cell r="V428" t="e">
            <v>#N/A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0</v>
          </cell>
          <cell r="AE428">
            <v>0</v>
          </cell>
          <cell r="AF428">
            <v>0</v>
          </cell>
          <cell r="AG428">
            <v>0</v>
          </cell>
          <cell r="AH428">
            <v>0</v>
          </cell>
          <cell r="AI428">
            <v>0</v>
          </cell>
          <cell r="AJ428">
            <v>0</v>
          </cell>
          <cell r="AK428">
            <v>0</v>
          </cell>
          <cell r="AL428">
            <v>0</v>
          </cell>
          <cell r="AM428">
            <v>0</v>
          </cell>
        </row>
        <row r="429">
          <cell r="A429">
            <v>0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 t="e">
            <v>#N/A</v>
          </cell>
          <cell r="Q429" t="e">
            <v>#N/A</v>
          </cell>
          <cell r="R429" t="e">
            <v>#N/A</v>
          </cell>
          <cell r="S429" t="e">
            <v>#N/A</v>
          </cell>
          <cell r="T429" t="e">
            <v>#N/A</v>
          </cell>
          <cell r="U429" t="e">
            <v>#N/A</v>
          </cell>
          <cell r="V429" t="e">
            <v>#N/A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0</v>
          </cell>
          <cell r="AE429">
            <v>0</v>
          </cell>
          <cell r="AF429">
            <v>0</v>
          </cell>
          <cell r="AG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</row>
        <row r="430">
          <cell r="A430">
            <v>0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 t="e">
            <v>#N/A</v>
          </cell>
          <cell r="Q430" t="e">
            <v>#N/A</v>
          </cell>
          <cell r="R430" t="e">
            <v>#N/A</v>
          </cell>
          <cell r="S430" t="e">
            <v>#N/A</v>
          </cell>
          <cell r="T430" t="e">
            <v>#N/A</v>
          </cell>
          <cell r="U430" t="e">
            <v>#N/A</v>
          </cell>
          <cell r="V430" t="e">
            <v>#N/A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0</v>
          </cell>
          <cell r="AE430">
            <v>0</v>
          </cell>
          <cell r="AF430">
            <v>0</v>
          </cell>
          <cell r="AG430">
            <v>0</v>
          </cell>
          <cell r="AH430">
            <v>0</v>
          </cell>
          <cell r="AI430">
            <v>0</v>
          </cell>
          <cell r="AJ430">
            <v>0</v>
          </cell>
          <cell r="AK430">
            <v>0</v>
          </cell>
          <cell r="AL430">
            <v>0</v>
          </cell>
          <cell r="AM430">
            <v>0</v>
          </cell>
        </row>
        <row r="431">
          <cell r="A431">
            <v>0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 t="e">
            <v>#N/A</v>
          </cell>
          <cell r="Q431" t="e">
            <v>#N/A</v>
          </cell>
          <cell r="R431" t="e">
            <v>#N/A</v>
          </cell>
          <cell r="S431" t="e">
            <v>#N/A</v>
          </cell>
          <cell r="T431" t="e">
            <v>#N/A</v>
          </cell>
          <cell r="U431" t="e">
            <v>#N/A</v>
          </cell>
          <cell r="V431" t="e">
            <v>#N/A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  <cell r="AE431">
            <v>0</v>
          </cell>
          <cell r="AF431">
            <v>0</v>
          </cell>
          <cell r="AG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</row>
        <row r="432">
          <cell r="A432">
            <v>0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 t="e">
            <v>#N/A</v>
          </cell>
          <cell r="Q432" t="e">
            <v>#N/A</v>
          </cell>
          <cell r="R432" t="e">
            <v>#N/A</v>
          </cell>
          <cell r="S432" t="e">
            <v>#N/A</v>
          </cell>
          <cell r="T432" t="e">
            <v>#N/A</v>
          </cell>
          <cell r="U432" t="e">
            <v>#N/A</v>
          </cell>
          <cell r="V432" t="e">
            <v>#N/A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  <cell r="AE432">
            <v>0</v>
          </cell>
          <cell r="AF432">
            <v>0</v>
          </cell>
          <cell r="AG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</row>
        <row r="433">
          <cell r="A433">
            <v>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 t="e">
            <v>#N/A</v>
          </cell>
          <cell r="Q433" t="e">
            <v>#N/A</v>
          </cell>
          <cell r="R433" t="e">
            <v>#N/A</v>
          </cell>
          <cell r="S433" t="e">
            <v>#N/A</v>
          </cell>
          <cell r="T433" t="e">
            <v>#N/A</v>
          </cell>
          <cell r="U433" t="e">
            <v>#N/A</v>
          </cell>
          <cell r="V433" t="e">
            <v>#N/A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F433">
            <v>0</v>
          </cell>
          <cell r="AG433">
            <v>0</v>
          </cell>
          <cell r="AH433">
            <v>0</v>
          </cell>
          <cell r="AI433">
            <v>0</v>
          </cell>
          <cell r="AJ433">
            <v>0</v>
          </cell>
          <cell r="AK433">
            <v>0</v>
          </cell>
          <cell r="AL433">
            <v>0</v>
          </cell>
          <cell r="AM433">
            <v>0</v>
          </cell>
        </row>
        <row r="434">
          <cell r="A434">
            <v>0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 t="e">
            <v>#N/A</v>
          </cell>
          <cell r="Q434" t="e">
            <v>#N/A</v>
          </cell>
          <cell r="R434" t="e">
            <v>#N/A</v>
          </cell>
          <cell r="S434" t="e">
            <v>#N/A</v>
          </cell>
          <cell r="T434" t="e">
            <v>#N/A</v>
          </cell>
          <cell r="U434" t="e">
            <v>#N/A</v>
          </cell>
          <cell r="V434" t="e">
            <v>#N/A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G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</row>
        <row r="435">
          <cell r="A435">
            <v>0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 t="e">
            <v>#N/A</v>
          </cell>
          <cell r="Q435" t="e">
            <v>#N/A</v>
          </cell>
          <cell r="R435" t="e">
            <v>#N/A</v>
          </cell>
          <cell r="S435" t="e">
            <v>#N/A</v>
          </cell>
          <cell r="T435" t="e">
            <v>#N/A</v>
          </cell>
          <cell r="U435" t="e">
            <v>#N/A</v>
          </cell>
          <cell r="V435" t="e">
            <v>#N/A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  <cell r="AE435">
            <v>0</v>
          </cell>
          <cell r="AF435">
            <v>0</v>
          </cell>
          <cell r="AG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</row>
        <row r="436">
          <cell r="A436">
            <v>0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 t="e">
            <v>#N/A</v>
          </cell>
          <cell r="Q436" t="e">
            <v>#N/A</v>
          </cell>
          <cell r="R436" t="e">
            <v>#N/A</v>
          </cell>
          <cell r="S436" t="e">
            <v>#N/A</v>
          </cell>
          <cell r="T436" t="e">
            <v>#N/A</v>
          </cell>
          <cell r="U436" t="e">
            <v>#N/A</v>
          </cell>
          <cell r="V436" t="e">
            <v>#N/A</v>
          </cell>
          <cell r="W436">
            <v>0</v>
          </cell>
          <cell r="X436">
            <v>0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  <cell r="AE436">
            <v>0</v>
          </cell>
          <cell r="AF436">
            <v>0</v>
          </cell>
          <cell r="AG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</row>
        <row r="437">
          <cell r="A437">
            <v>0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 t="e">
            <v>#N/A</v>
          </cell>
          <cell r="Q437" t="e">
            <v>#N/A</v>
          </cell>
          <cell r="R437" t="e">
            <v>#N/A</v>
          </cell>
          <cell r="S437" t="e">
            <v>#N/A</v>
          </cell>
          <cell r="T437" t="e">
            <v>#N/A</v>
          </cell>
          <cell r="U437" t="e">
            <v>#N/A</v>
          </cell>
          <cell r="V437" t="e">
            <v>#N/A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G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</row>
        <row r="438">
          <cell r="A438">
            <v>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 t="e">
            <v>#N/A</v>
          </cell>
          <cell r="Q438" t="e">
            <v>#N/A</v>
          </cell>
          <cell r="R438" t="e">
            <v>#N/A</v>
          </cell>
          <cell r="S438" t="e">
            <v>#N/A</v>
          </cell>
          <cell r="T438" t="e">
            <v>#N/A</v>
          </cell>
          <cell r="U438" t="e">
            <v>#N/A</v>
          </cell>
          <cell r="V438" t="e">
            <v>#N/A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  <cell r="AF438">
            <v>0</v>
          </cell>
          <cell r="AG438">
            <v>0</v>
          </cell>
          <cell r="AH438">
            <v>0</v>
          </cell>
          <cell r="AI438">
            <v>0</v>
          </cell>
          <cell r="AJ438">
            <v>0</v>
          </cell>
          <cell r="AK438">
            <v>0</v>
          </cell>
          <cell r="AL438">
            <v>0</v>
          </cell>
          <cell r="AM438">
            <v>0</v>
          </cell>
        </row>
        <row r="439">
          <cell r="A439">
            <v>0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 t="e">
            <v>#N/A</v>
          </cell>
          <cell r="Q439" t="e">
            <v>#N/A</v>
          </cell>
          <cell r="R439" t="e">
            <v>#N/A</v>
          </cell>
          <cell r="S439" t="e">
            <v>#N/A</v>
          </cell>
          <cell r="T439" t="e">
            <v>#N/A</v>
          </cell>
          <cell r="U439" t="e">
            <v>#N/A</v>
          </cell>
          <cell r="V439" t="e">
            <v>#N/A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F439">
            <v>0</v>
          </cell>
          <cell r="AG439">
            <v>0</v>
          </cell>
          <cell r="AH439">
            <v>0</v>
          </cell>
          <cell r="AI439">
            <v>0</v>
          </cell>
          <cell r="AJ439">
            <v>0</v>
          </cell>
          <cell r="AK439">
            <v>0</v>
          </cell>
          <cell r="AL439">
            <v>0</v>
          </cell>
          <cell r="AM439">
            <v>0</v>
          </cell>
        </row>
        <row r="440">
          <cell r="A440">
            <v>0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 t="e">
            <v>#N/A</v>
          </cell>
          <cell r="Q440" t="e">
            <v>#N/A</v>
          </cell>
          <cell r="R440" t="e">
            <v>#N/A</v>
          </cell>
          <cell r="S440" t="e">
            <v>#N/A</v>
          </cell>
          <cell r="T440" t="e">
            <v>#N/A</v>
          </cell>
          <cell r="U440" t="e">
            <v>#N/A</v>
          </cell>
          <cell r="V440" t="e">
            <v>#N/A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F440">
            <v>0</v>
          </cell>
          <cell r="AG440">
            <v>0</v>
          </cell>
          <cell r="AH440">
            <v>0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</row>
        <row r="441">
          <cell r="A441">
            <v>0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 t="e">
            <v>#N/A</v>
          </cell>
          <cell r="Q441" t="e">
            <v>#N/A</v>
          </cell>
          <cell r="R441" t="e">
            <v>#N/A</v>
          </cell>
          <cell r="S441" t="e">
            <v>#N/A</v>
          </cell>
          <cell r="T441" t="e">
            <v>#N/A</v>
          </cell>
          <cell r="U441" t="e">
            <v>#N/A</v>
          </cell>
          <cell r="V441" t="e">
            <v>#N/A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F441">
            <v>0</v>
          </cell>
          <cell r="AG441">
            <v>0</v>
          </cell>
          <cell r="AH441">
            <v>0</v>
          </cell>
          <cell r="AI441">
            <v>0</v>
          </cell>
          <cell r="AJ441">
            <v>0</v>
          </cell>
          <cell r="AK441">
            <v>0</v>
          </cell>
          <cell r="AL441">
            <v>0</v>
          </cell>
          <cell r="AM441">
            <v>0</v>
          </cell>
        </row>
        <row r="442">
          <cell r="A442">
            <v>0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 t="e">
            <v>#N/A</v>
          </cell>
          <cell r="Q442" t="e">
            <v>#N/A</v>
          </cell>
          <cell r="R442" t="e">
            <v>#N/A</v>
          </cell>
          <cell r="S442" t="e">
            <v>#N/A</v>
          </cell>
          <cell r="T442" t="e">
            <v>#N/A</v>
          </cell>
          <cell r="U442" t="e">
            <v>#N/A</v>
          </cell>
          <cell r="V442" t="e">
            <v>#N/A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  <cell r="AE442">
            <v>0</v>
          </cell>
          <cell r="AF442">
            <v>0</v>
          </cell>
          <cell r="AG442">
            <v>0</v>
          </cell>
          <cell r="AH442">
            <v>0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</row>
        <row r="443">
          <cell r="A443">
            <v>0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 t="e">
            <v>#N/A</v>
          </cell>
          <cell r="Q443" t="e">
            <v>#N/A</v>
          </cell>
          <cell r="R443" t="e">
            <v>#N/A</v>
          </cell>
          <cell r="S443" t="e">
            <v>#N/A</v>
          </cell>
          <cell r="T443" t="e">
            <v>#N/A</v>
          </cell>
          <cell r="U443" t="e">
            <v>#N/A</v>
          </cell>
          <cell r="V443" t="e">
            <v>#N/A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F443">
            <v>0</v>
          </cell>
          <cell r="AG443">
            <v>0</v>
          </cell>
          <cell r="AH443">
            <v>0</v>
          </cell>
          <cell r="AI443">
            <v>0</v>
          </cell>
          <cell r="AJ443">
            <v>0</v>
          </cell>
          <cell r="AK443">
            <v>0</v>
          </cell>
          <cell r="AL443">
            <v>0</v>
          </cell>
          <cell r="AM443">
            <v>0</v>
          </cell>
        </row>
        <row r="444">
          <cell r="A444">
            <v>0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 t="e">
            <v>#N/A</v>
          </cell>
          <cell r="Q444" t="e">
            <v>#N/A</v>
          </cell>
          <cell r="R444" t="e">
            <v>#N/A</v>
          </cell>
          <cell r="S444" t="e">
            <v>#N/A</v>
          </cell>
          <cell r="T444" t="e">
            <v>#N/A</v>
          </cell>
          <cell r="U444" t="e">
            <v>#N/A</v>
          </cell>
          <cell r="V444" t="e">
            <v>#N/A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F444">
            <v>0</v>
          </cell>
          <cell r="AG444">
            <v>0</v>
          </cell>
          <cell r="AH444">
            <v>0</v>
          </cell>
          <cell r="AI444">
            <v>0</v>
          </cell>
          <cell r="AJ444">
            <v>0</v>
          </cell>
          <cell r="AK444">
            <v>0</v>
          </cell>
          <cell r="AL444">
            <v>0</v>
          </cell>
          <cell r="AM444">
            <v>0</v>
          </cell>
        </row>
        <row r="445">
          <cell r="A445">
            <v>0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 t="e">
            <v>#N/A</v>
          </cell>
          <cell r="Q445" t="e">
            <v>#N/A</v>
          </cell>
          <cell r="R445" t="e">
            <v>#N/A</v>
          </cell>
          <cell r="S445" t="e">
            <v>#N/A</v>
          </cell>
          <cell r="T445" t="e">
            <v>#N/A</v>
          </cell>
          <cell r="U445" t="e">
            <v>#N/A</v>
          </cell>
          <cell r="V445" t="e">
            <v>#N/A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F445">
            <v>0</v>
          </cell>
          <cell r="AG445">
            <v>0</v>
          </cell>
          <cell r="AH445">
            <v>0</v>
          </cell>
          <cell r="AI445">
            <v>0</v>
          </cell>
          <cell r="AJ445">
            <v>0</v>
          </cell>
          <cell r="AK445">
            <v>0</v>
          </cell>
          <cell r="AL445">
            <v>0</v>
          </cell>
          <cell r="AM445">
            <v>0</v>
          </cell>
        </row>
        <row r="446">
          <cell r="A446">
            <v>0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 t="e">
            <v>#N/A</v>
          </cell>
          <cell r="Q446" t="e">
            <v>#N/A</v>
          </cell>
          <cell r="R446" t="e">
            <v>#N/A</v>
          </cell>
          <cell r="S446" t="e">
            <v>#N/A</v>
          </cell>
          <cell r="T446" t="e">
            <v>#N/A</v>
          </cell>
          <cell r="U446" t="e">
            <v>#N/A</v>
          </cell>
          <cell r="V446" t="e">
            <v>#N/A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G446">
            <v>0</v>
          </cell>
          <cell r="AH446">
            <v>0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</row>
        <row r="447">
          <cell r="A447">
            <v>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 t="e">
            <v>#N/A</v>
          </cell>
          <cell r="Q447" t="e">
            <v>#N/A</v>
          </cell>
          <cell r="R447" t="e">
            <v>#N/A</v>
          </cell>
          <cell r="S447" t="e">
            <v>#N/A</v>
          </cell>
          <cell r="T447" t="e">
            <v>#N/A</v>
          </cell>
          <cell r="U447" t="e">
            <v>#N/A</v>
          </cell>
          <cell r="V447" t="e">
            <v>#N/A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F447">
            <v>0</v>
          </cell>
          <cell r="AG447">
            <v>0</v>
          </cell>
          <cell r="AH447">
            <v>0</v>
          </cell>
          <cell r="AI447">
            <v>0</v>
          </cell>
          <cell r="AJ447">
            <v>0</v>
          </cell>
          <cell r="AK447">
            <v>0</v>
          </cell>
          <cell r="AL447">
            <v>0</v>
          </cell>
          <cell r="AM447">
            <v>0</v>
          </cell>
        </row>
        <row r="448">
          <cell r="A448">
            <v>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 t="e">
            <v>#N/A</v>
          </cell>
          <cell r="Q448" t="e">
            <v>#N/A</v>
          </cell>
          <cell r="R448" t="e">
            <v>#N/A</v>
          </cell>
          <cell r="S448" t="e">
            <v>#N/A</v>
          </cell>
          <cell r="T448" t="e">
            <v>#N/A</v>
          </cell>
          <cell r="U448" t="e">
            <v>#N/A</v>
          </cell>
          <cell r="V448" t="e">
            <v>#N/A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  <cell r="AF448">
            <v>0</v>
          </cell>
          <cell r="AG448">
            <v>0</v>
          </cell>
          <cell r="AH448">
            <v>0</v>
          </cell>
          <cell r="AI448">
            <v>0</v>
          </cell>
          <cell r="AJ448">
            <v>0</v>
          </cell>
          <cell r="AK448">
            <v>0</v>
          </cell>
          <cell r="AL448">
            <v>0</v>
          </cell>
          <cell r="AM448">
            <v>0</v>
          </cell>
        </row>
        <row r="449">
          <cell r="A449">
            <v>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 t="e">
            <v>#N/A</v>
          </cell>
          <cell r="Q449" t="e">
            <v>#N/A</v>
          </cell>
          <cell r="R449" t="e">
            <v>#N/A</v>
          </cell>
          <cell r="S449" t="e">
            <v>#N/A</v>
          </cell>
          <cell r="T449" t="e">
            <v>#N/A</v>
          </cell>
          <cell r="U449" t="e">
            <v>#N/A</v>
          </cell>
          <cell r="V449" t="e">
            <v>#N/A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  <cell r="AE449">
            <v>0</v>
          </cell>
          <cell r="AF449">
            <v>0</v>
          </cell>
          <cell r="AG449">
            <v>0</v>
          </cell>
          <cell r="AH449">
            <v>0</v>
          </cell>
          <cell r="AI449">
            <v>0</v>
          </cell>
          <cell r="AJ449">
            <v>0</v>
          </cell>
          <cell r="AK449">
            <v>0</v>
          </cell>
          <cell r="AL449">
            <v>0</v>
          </cell>
          <cell r="AM449">
            <v>0</v>
          </cell>
        </row>
        <row r="450">
          <cell r="A450">
            <v>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 t="e">
            <v>#N/A</v>
          </cell>
          <cell r="Q450" t="e">
            <v>#N/A</v>
          </cell>
          <cell r="R450" t="e">
            <v>#N/A</v>
          </cell>
          <cell r="S450" t="e">
            <v>#N/A</v>
          </cell>
          <cell r="T450" t="e">
            <v>#N/A</v>
          </cell>
          <cell r="U450" t="e">
            <v>#N/A</v>
          </cell>
          <cell r="V450" t="e">
            <v>#N/A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  <cell r="AF450">
            <v>0</v>
          </cell>
          <cell r="AG450">
            <v>0</v>
          </cell>
          <cell r="AH450">
            <v>0</v>
          </cell>
          <cell r="AI450">
            <v>0</v>
          </cell>
          <cell r="AJ450">
            <v>0</v>
          </cell>
          <cell r="AK450">
            <v>0</v>
          </cell>
          <cell r="AL450">
            <v>0</v>
          </cell>
          <cell r="AM450">
            <v>0</v>
          </cell>
        </row>
        <row r="451">
          <cell r="A451">
            <v>0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  <cell r="P451" t="e">
            <v>#N/A</v>
          </cell>
          <cell r="Q451" t="e">
            <v>#N/A</v>
          </cell>
          <cell r="R451" t="e">
            <v>#N/A</v>
          </cell>
          <cell r="S451" t="e">
            <v>#N/A</v>
          </cell>
          <cell r="T451" t="e">
            <v>#N/A</v>
          </cell>
          <cell r="U451" t="e">
            <v>#N/A</v>
          </cell>
          <cell r="V451" t="e">
            <v>#N/A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  <cell r="AE451">
            <v>0</v>
          </cell>
          <cell r="AF451">
            <v>0</v>
          </cell>
          <cell r="AG451">
            <v>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</row>
        <row r="452">
          <cell r="A452">
            <v>0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  <cell r="P452" t="e">
            <v>#N/A</v>
          </cell>
          <cell r="Q452" t="e">
            <v>#N/A</v>
          </cell>
          <cell r="R452" t="e">
            <v>#N/A</v>
          </cell>
          <cell r="S452" t="e">
            <v>#N/A</v>
          </cell>
          <cell r="T452" t="e">
            <v>#N/A</v>
          </cell>
          <cell r="U452" t="e">
            <v>#N/A</v>
          </cell>
          <cell r="V452" t="e">
            <v>#N/A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  <cell r="AE452">
            <v>0</v>
          </cell>
          <cell r="AF452">
            <v>0</v>
          </cell>
          <cell r="AG452">
            <v>0</v>
          </cell>
          <cell r="AH452">
            <v>0</v>
          </cell>
          <cell r="AI452">
            <v>0</v>
          </cell>
          <cell r="AJ452">
            <v>0</v>
          </cell>
          <cell r="AK452">
            <v>0</v>
          </cell>
          <cell r="AL452">
            <v>0</v>
          </cell>
          <cell r="AM452">
            <v>0</v>
          </cell>
        </row>
        <row r="453">
          <cell r="A453">
            <v>0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  <cell r="P453" t="e">
            <v>#N/A</v>
          </cell>
          <cell r="Q453" t="e">
            <v>#N/A</v>
          </cell>
          <cell r="R453" t="e">
            <v>#N/A</v>
          </cell>
          <cell r="S453" t="e">
            <v>#N/A</v>
          </cell>
          <cell r="T453" t="e">
            <v>#N/A</v>
          </cell>
          <cell r="U453" t="e">
            <v>#N/A</v>
          </cell>
          <cell r="V453" t="e">
            <v>#N/A</v>
          </cell>
          <cell r="W453">
            <v>0</v>
          </cell>
          <cell r="X453">
            <v>0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0</v>
          </cell>
          <cell r="AD453">
            <v>0</v>
          </cell>
          <cell r="AE453">
            <v>0</v>
          </cell>
          <cell r="AF453">
            <v>0</v>
          </cell>
          <cell r="AG453">
            <v>0</v>
          </cell>
          <cell r="AH453">
            <v>0</v>
          </cell>
          <cell r="AI453">
            <v>0</v>
          </cell>
          <cell r="AJ453">
            <v>0</v>
          </cell>
          <cell r="AK453">
            <v>0</v>
          </cell>
          <cell r="AL453">
            <v>0</v>
          </cell>
          <cell r="AM453">
            <v>0</v>
          </cell>
        </row>
        <row r="454">
          <cell r="A454">
            <v>0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 t="e">
            <v>#N/A</v>
          </cell>
          <cell r="Q454" t="e">
            <v>#N/A</v>
          </cell>
          <cell r="R454" t="e">
            <v>#N/A</v>
          </cell>
          <cell r="S454" t="e">
            <v>#N/A</v>
          </cell>
          <cell r="T454" t="e">
            <v>#N/A</v>
          </cell>
          <cell r="U454" t="e">
            <v>#N/A</v>
          </cell>
          <cell r="V454" t="e">
            <v>#N/A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G454">
            <v>0</v>
          </cell>
          <cell r="AH454">
            <v>0</v>
          </cell>
          <cell r="AI454">
            <v>0</v>
          </cell>
          <cell r="AJ454">
            <v>0</v>
          </cell>
          <cell r="AK454">
            <v>0</v>
          </cell>
          <cell r="AL454">
            <v>0</v>
          </cell>
          <cell r="AM454">
            <v>0</v>
          </cell>
        </row>
        <row r="455">
          <cell r="A455">
            <v>0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 t="e">
            <v>#N/A</v>
          </cell>
          <cell r="Q455" t="e">
            <v>#N/A</v>
          </cell>
          <cell r="R455" t="e">
            <v>#N/A</v>
          </cell>
          <cell r="S455" t="e">
            <v>#N/A</v>
          </cell>
          <cell r="T455" t="e">
            <v>#N/A</v>
          </cell>
          <cell r="U455" t="e">
            <v>#N/A</v>
          </cell>
          <cell r="V455" t="e">
            <v>#N/A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G455">
            <v>0</v>
          </cell>
          <cell r="AH455">
            <v>0</v>
          </cell>
          <cell r="AI455">
            <v>0</v>
          </cell>
          <cell r="AJ455">
            <v>0</v>
          </cell>
          <cell r="AK455">
            <v>0</v>
          </cell>
          <cell r="AL455">
            <v>0</v>
          </cell>
          <cell r="AM455">
            <v>0</v>
          </cell>
        </row>
        <row r="456">
          <cell r="A456">
            <v>0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 t="e">
            <v>#N/A</v>
          </cell>
          <cell r="Q456" t="e">
            <v>#N/A</v>
          </cell>
          <cell r="R456" t="e">
            <v>#N/A</v>
          </cell>
          <cell r="S456" t="e">
            <v>#N/A</v>
          </cell>
          <cell r="T456" t="e">
            <v>#N/A</v>
          </cell>
          <cell r="U456" t="e">
            <v>#N/A</v>
          </cell>
          <cell r="V456" t="e">
            <v>#N/A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  <cell r="AI456">
            <v>0</v>
          </cell>
          <cell r="AJ456">
            <v>0</v>
          </cell>
          <cell r="AK456">
            <v>0</v>
          </cell>
          <cell r="AL456">
            <v>0</v>
          </cell>
          <cell r="AM456">
            <v>0</v>
          </cell>
        </row>
        <row r="457">
          <cell r="A457">
            <v>0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 t="e">
            <v>#N/A</v>
          </cell>
          <cell r="Q457" t="e">
            <v>#N/A</v>
          </cell>
          <cell r="R457" t="e">
            <v>#N/A</v>
          </cell>
          <cell r="S457" t="e">
            <v>#N/A</v>
          </cell>
          <cell r="T457" t="e">
            <v>#N/A</v>
          </cell>
          <cell r="U457" t="e">
            <v>#N/A</v>
          </cell>
          <cell r="V457" t="e">
            <v>#N/A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G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</row>
        <row r="458">
          <cell r="A458">
            <v>0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 t="e">
            <v>#N/A</v>
          </cell>
          <cell r="Q458" t="e">
            <v>#N/A</v>
          </cell>
          <cell r="R458" t="e">
            <v>#N/A</v>
          </cell>
          <cell r="S458" t="e">
            <v>#N/A</v>
          </cell>
          <cell r="T458" t="e">
            <v>#N/A</v>
          </cell>
          <cell r="U458" t="e">
            <v>#N/A</v>
          </cell>
          <cell r="V458" t="e">
            <v>#N/A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0</v>
          </cell>
          <cell r="AE458">
            <v>0</v>
          </cell>
          <cell r="AF458">
            <v>0</v>
          </cell>
          <cell r="AG458">
            <v>0</v>
          </cell>
          <cell r="AH458">
            <v>0</v>
          </cell>
          <cell r="AI458">
            <v>0</v>
          </cell>
          <cell r="AJ458">
            <v>0</v>
          </cell>
          <cell r="AK458">
            <v>0</v>
          </cell>
          <cell r="AL458">
            <v>0</v>
          </cell>
          <cell r="AM458">
            <v>0</v>
          </cell>
        </row>
        <row r="459">
          <cell r="A459">
            <v>0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 t="e">
            <v>#N/A</v>
          </cell>
          <cell r="Q459" t="e">
            <v>#N/A</v>
          </cell>
          <cell r="R459" t="e">
            <v>#N/A</v>
          </cell>
          <cell r="S459" t="e">
            <v>#N/A</v>
          </cell>
          <cell r="T459" t="e">
            <v>#N/A</v>
          </cell>
          <cell r="U459" t="e">
            <v>#N/A</v>
          </cell>
          <cell r="V459" t="e">
            <v>#N/A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  <cell r="AF459">
            <v>0</v>
          </cell>
          <cell r="AG459">
            <v>0</v>
          </cell>
          <cell r="AH459">
            <v>0</v>
          </cell>
          <cell r="AI459">
            <v>0</v>
          </cell>
          <cell r="AJ459">
            <v>0</v>
          </cell>
          <cell r="AK459">
            <v>0</v>
          </cell>
          <cell r="AL459">
            <v>0</v>
          </cell>
          <cell r="AM459">
            <v>0</v>
          </cell>
        </row>
        <row r="460">
          <cell r="A460">
            <v>0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  <cell r="P460" t="e">
            <v>#N/A</v>
          </cell>
          <cell r="Q460" t="e">
            <v>#N/A</v>
          </cell>
          <cell r="R460" t="e">
            <v>#N/A</v>
          </cell>
          <cell r="S460" t="e">
            <v>#N/A</v>
          </cell>
          <cell r="T460" t="e">
            <v>#N/A</v>
          </cell>
          <cell r="U460" t="e">
            <v>#N/A</v>
          </cell>
          <cell r="V460" t="e">
            <v>#N/A</v>
          </cell>
          <cell r="W460">
            <v>0</v>
          </cell>
          <cell r="X460">
            <v>0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0</v>
          </cell>
          <cell r="AE460">
            <v>0</v>
          </cell>
          <cell r="AF460">
            <v>0</v>
          </cell>
          <cell r="AG460">
            <v>0</v>
          </cell>
          <cell r="AH460">
            <v>0</v>
          </cell>
          <cell r="AI460">
            <v>0</v>
          </cell>
          <cell r="AJ460">
            <v>0</v>
          </cell>
          <cell r="AK460">
            <v>0</v>
          </cell>
          <cell r="AL460">
            <v>0</v>
          </cell>
          <cell r="AM460">
            <v>0</v>
          </cell>
        </row>
        <row r="461">
          <cell r="A461">
            <v>0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 t="e">
            <v>#N/A</v>
          </cell>
          <cell r="Q461" t="e">
            <v>#N/A</v>
          </cell>
          <cell r="R461" t="e">
            <v>#N/A</v>
          </cell>
          <cell r="S461" t="e">
            <v>#N/A</v>
          </cell>
          <cell r="T461" t="e">
            <v>#N/A</v>
          </cell>
          <cell r="U461" t="e">
            <v>#N/A</v>
          </cell>
          <cell r="V461" t="e">
            <v>#N/A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G461">
            <v>0</v>
          </cell>
          <cell r="AH461">
            <v>0</v>
          </cell>
          <cell r="AI461">
            <v>0</v>
          </cell>
          <cell r="AJ461">
            <v>0</v>
          </cell>
          <cell r="AK461">
            <v>0</v>
          </cell>
          <cell r="AL461">
            <v>0</v>
          </cell>
          <cell r="AM461">
            <v>0</v>
          </cell>
        </row>
        <row r="462">
          <cell r="A462">
            <v>0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 t="e">
            <v>#N/A</v>
          </cell>
          <cell r="Q462" t="e">
            <v>#N/A</v>
          </cell>
          <cell r="R462" t="e">
            <v>#N/A</v>
          </cell>
          <cell r="S462" t="e">
            <v>#N/A</v>
          </cell>
          <cell r="T462" t="e">
            <v>#N/A</v>
          </cell>
          <cell r="U462" t="e">
            <v>#N/A</v>
          </cell>
          <cell r="V462" t="e">
            <v>#N/A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G462">
            <v>0</v>
          </cell>
          <cell r="AH462">
            <v>0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</row>
        <row r="463">
          <cell r="A463">
            <v>0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 t="e">
            <v>#N/A</v>
          </cell>
          <cell r="Q463" t="e">
            <v>#N/A</v>
          </cell>
          <cell r="R463" t="e">
            <v>#N/A</v>
          </cell>
          <cell r="S463" t="e">
            <v>#N/A</v>
          </cell>
          <cell r="T463" t="e">
            <v>#N/A</v>
          </cell>
          <cell r="U463" t="e">
            <v>#N/A</v>
          </cell>
          <cell r="V463" t="e">
            <v>#N/A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G463">
            <v>0</v>
          </cell>
          <cell r="AH463">
            <v>0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</row>
        <row r="464">
          <cell r="A464">
            <v>0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 t="e">
            <v>#N/A</v>
          </cell>
          <cell r="Q464" t="e">
            <v>#N/A</v>
          </cell>
          <cell r="R464" t="e">
            <v>#N/A</v>
          </cell>
          <cell r="S464" t="e">
            <v>#N/A</v>
          </cell>
          <cell r="T464" t="e">
            <v>#N/A</v>
          </cell>
          <cell r="U464" t="e">
            <v>#N/A</v>
          </cell>
          <cell r="V464" t="e">
            <v>#N/A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  <cell r="AE464">
            <v>0</v>
          </cell>
          <cell r="AF464">
            <v>0</v>
          </cell>
          <cell r="AG464">
            <v>0</v>
          </cell>
          <cell r="AH464">
            <v>0</v>
          </cell>
          <cell r="AI464">
            <v>0</v>
          </cell>
          <cell r="AJ464">
            <v>0</v>
          </cell>
          <cell r="AK464">
            <v>0</v>
          </cell>
          <cell r="AL464">
            <v>0</v>
          </cell>
          <cell r="AM464">
            <v>0</v>
          </cell>
        </row>
        <row r="465">
          <cell r="A465">
            <v>0</v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 t="e">
            <v>#N/A</v>
          </cell>
          <cell r="Q465" t="e">
            <v>#N/A</v>
          </cell>
          <cell r="R465" t="e">
            <v>#N/A</v>
          </cell>
          <cell r="S465" t="e">
            <v>#N/A</v>
          </cell>
          <cell r="T465" t="e">
            <v>#N/A</v>
          </cell>
          <cell r="U465" t="e">
            <v>#N/A</v>
          </cell>
          <cell r="V465" t="e">
            <v>#N/A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  <cell r="AE465">
            <v>0</v>
          </cell>
          <cell r="AF465">
            <v>0</v>
          </cell>
          <cell r="AG465">
            <v>0</v>
          </cell>
          <cell r="AH465">
            <v>0</v>
          </cell>
          <cell r="AI465">
            <v>0</v>
          </cell>
          <cell r="AJ465">
            <v>0</v>
          </cell>
          <cell r="AK465">
            <v>0</v>
          </cell>
          <cell r="AL465">
            <v>0</v>
          </cell>
          <cell r="AM465">
            <v>0</v>
          </cell>
        </row>
        <row r="466">
          <cell r="A466">
            <v>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 t="e">
            <v>#N/A</v>
          </cell>
          <cell r="Q466" t="e">
            <v>#N/A</v>
          </cell>
          <cell r="R466" t="e">
            <v>#N/A</v>
          </cell>
          <cell r="S466" t="e">
            <v>#N/A</v>
          </cell>
          <cell r="T466" t="e">
            <v>#N/A</v>
          </cell>
          <cell r="U466" t="e">
            <v>#N/A</v>
          </cell>
          <cell r="V466" t="e">
            <v>#N/A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F466">
            <v>0</v>
          </cell>
          <cell r="AG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</row>
        <row r="467">
          <cell r="A467">
            <v>0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 t="e">
            <v>#N/A</v>
          </cell>
          <cell r="Q467" t="e">
            <v>#N/A</v>
          </cell>
          <cell r="R467" t="e">
            <v>#N/A</v>
          </cell>
          <cell r="S467" t="e">
            <v>#N/A</v>
          </cell>
          <cell r="T467" t="e">
            <v>#N/A</v>
          </cell>
          <cell r="U467" t="e">
            <v>#N/A</v>
          </cell>
          <cell r="V467" t="e">
            <v>#N/A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G467">
            <v>0</v>
          </cell>
          <cell r="AH467">
            <v>0</v>
          </cell>
          <cell r="AI467">
            <v>0</v>
          </cell>
          <cell r="AJ467">
            <v>0</v>
          </cell>
          <cell r="AK467">
            <v>0</v>
          </cell>
          <cell r="AL467">
            <v>0</v>
          </cell>
          <cell r="AM467">
            <v>0</v>
          </cell>
        </row>
        <row r="468">
          <cell r="A468">
            <v>0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 t="e">
            <v>#N/A</v>
          </cell>
          <cell r="Q468" t="e">
            <v>#N/A</v>
          </cell>
          <cell r="R468" t="e">
            <v>#N/A</v>
          </cell>
          <cell r="S468" t="e">
            <v>#N/A</v>
          </cell>
          <cell r="T468" t="e">
            <v>#N/A</v>
          </cell>
          <cell r="U468" t="e">
            <v>#N/A</v>
          </cell>
          <cell r="V468" t="e">
            <v>#N/A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  <cell r="AE468">
            <v>0</v>
          </cell>
          <cell r="AF468">
            <v>0</v>
          </cell>
          <cell r="AG468">
            <v>0</v>
          </cell>
          <cell r="AH468">
            <v>0</v>
          </cell>
          <cell r="AI468">
            <v>0</v>
          </cell>
          <cell r="AJ468">
            <v>0</v>
          </cell>
          <cell r="AK468">
            <v>0</v>
          </cell>
          <cell r="AL468">
            <v>0</v>
          </cell>
          <cell r="AM468">
            <v>0</v>
          </cell>
        </row>
        <row r="469">
          <cell r="A469">
            <v>0</v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 t="e">
            <v>#N/A</v>
          </cell>
          <cell r="Q469" t="e">
            <v>#N/A</v>
          </cell>
          <cell r="R469" t="e">
            <v>#N/A</v>
          </cell>
          <cell r="S469" t="e">
            <v>#N/A</v>
          </cell>
          <cell r="T469" t="e">
            <v>#N/A</v>
          </cell>
          <cell r="U469" t="e">
            <v>#N/A</v>
          </cell>
          <cell r="V469" t="e">
            <v>#N/A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G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</row>
        <row r="470">
          <cell r="A470">
            <v>0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  <cell r="P470" t="e">
            <v>#N/A</v>
          </cell>
          <cell r="Q470" t="e">
            <v>#N/A</v>
          </cell>
          <cell r="R470" t="e">
            <v>#N/A</v>
          </cell>
          <cell r="S470" t="e">
            <v>#N/A</v>
          </cell>
          <cell r="T470" t="e">
            <v>#N/A</v>
          </cell>
          <cell r="U470" t="e">
            <v>#N/A</v>
          </cell>
          <cell r="V470" t="e">
            <v>#N/A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G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</row>
        <row r="471">
          <cell r="A471">
            <v>0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 t="e">
            <v>#N/A</v>
          </cell>
          <cell r="Q471" t="e">
            <v>#N/A</v>
          </cell>
          <cell r="R471" t="e">
            <v>#N/A</v>
          </cell>
          <cell r="S471" t="e">
            <v>#N/A</v>
          </cell>
          <cell r="T471" t="e">
            <v>#N/A</v>
          </cell>
          <cell r="U471" t="e">
            <v>#N/A</v>
          </cell>
          <cell r="V471" t="e">
            <v>#N/A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G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</row>
        <row r="472">
          <cell r="A472">
            <v>0</v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 t="e">
            <v>#N/A</v>
          </cell>
          <cell r="Q472" t="e">
            <v>#N/A</v>
          </cell>
          <cell r="R472" t="e">
            <v>#N/A</v>
          </cell>
          <cell r="S472" t="e">
            <v>#N/A</v>
          </cell>
          <cell r="T472" t="e">
            <v>#N/A</v>
          </cell>
          <cell r="U472" t="e">
            <v>#N/A</v>
          </cell>
          <cell r="V472" t="e">
            <v>#N/A</v>
          </cell>
          <cell r="W472">
            <v>0</v>
          </cell>
          <cell r="X472">
            <v>0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  <cell r="AE472">
            <v>0</v>
          </cell>
          <cell r="AF472">
            <v>0</v>
          </cell>
          <cell r="AG472">
            <v>0</v>
          </cell>
          <cell r="AH472">
            <v>0</v>
          </cell>
          <cell r="AI472">
            <v>0</v>
          </cell>
          <cell r="AJ472">
            <v>0</v>
          </cell>
          <cell r="AK472">
            <v>0</v>
          </cell>
          <cell r="AL472">
            <v>0</v>
          </cell>
          <cell r="AM472">
            <v>0</v>
          </cell>
        </row>
        <row r="473">
          <cell r="A473">
            <v>0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 t="e">
            <v>#N/A</v>
          </cell>
          <cell r="Q473" t="e">
            <v>#N/A</v>
          </cell>
          <cell r="R473" t="e">
            <v>#N/A</v>
          </cell>
          <cell r="S473" t="e">
            <v>#N/A</v>
          </cell>
          <cell r="T473" t="e">
            <v>#N/A</v>
          </cell>
          <cell r="U473" t="e">
            <v>#N/A</v>
          </cell>
          <cell r="V473" t="e">
            <v>#N/A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0</v>
          </cell>
          <cell r="AG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</row>
        <row r="474">
          <cell r="A474">
            <v>0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 t="e">
            <v>#N/A</v>
          </cell>
          <cell r="Q474" t="e">
            <v>#N/A</v>
          </cell>
          <cell r="R474" t="e">
            <v>#N/A</v>
          </cell>
          <cell r="S474" t="e">
            <v>#N/A</v>
          </cell>
          <cell r="T474" t="e">
            <v>#N/A</v>
          </cell>
          <cell r="U474" t="e">
            <v>#N/A</v>
          </cell>
          <cell r="V474" t="e">
            <v>#N/A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G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</row>
        <row r="475">
          <cell r="A475">
            <v>0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 t="e">
            <v>#N/A</v>
          </cell>
          <cell r="Q475" t="e">
            <v>#N/A</v>
          </cell>
          <cell r="R475" t="e">
            <v>#N/A</v>
          </cell>
          <cell r="S475" t="e">
            <v>#N/A</v>
          </cell>
          <cell r="T475" t="e">
            <v>#N/A</v>
          </cell>
          <cell r="U475" t="e">
            <v>#N/A</v>
          </cell>
          <cell r="V475" t="e">
            <v>#N/A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0</v>
          </cell>
          <cell r="AG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</row>
        <row r="476">
          <cell r="A476">
            <v>0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 t="e">
            <v>#N/A</v>
          </cell>
          <cell r="Q476" t="e">
            <v>#N/A</v>
          </cell>
          <cell r="R476" t="e">
            <v>#N/A</v>
          </cell>
          <cell r="S476" t="e">
            <v>#N/A</v>
          </cell>
          <cell r="T476" t="e">
            <v>#N/A</v>
          </cell>
          <cell r="U476" t="e">
            <v>#N/A</v>
          </cell>
          <cell r="V476" t="e">
            <v>#N/A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  <cell r="AE476">
            <v>0</v>
          </cell>
          <cell r="AF476">
            <v>0</v>
          </cell>
          <cell r="AG476">
            <v>0</v>
          </cell>
          <cell r="AH476">
            <v>0</v>
          </cell>
          <cell r="AI476">
            <v>0</v>
          </cell>
          <cell r="AJ476">
            <v>0</v>
          </cell>
          <cell r="AK476">
            <v>0</v>
          </cell>
          <cell r="AL476">
            <v>0</v>
          </cell>
          <cell r="AM476">
            <v>0</v>
          </cell>
        </row>
        <row r="477">
          <cell r="A477">
            <v>0</v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 t="e">
            <v>#N/A</v>
          </cell>
          <cell r="Q477" t="e">
            <v>#N/A</v>
          </cell>
          <cell r="R477" t="e">
            <v>#N/A</v>
          </cell>
          <cell r="S477" t="e">
            <v>#N/A</v>
          </cell>
          <cell r="T477" t="e">
            <v>#N/A</v>
          </cell>
          <cell r="U477" t="e">
            <v>#N/A</v>
          </cell>
          <cell r="V477" t="e">
            <v>#N/A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G477">
            <v>0</v>
          </cell>
          <cell r="AH477">
            <v>0</v>
          </cell>
          <cell r="AI477">
            <v>0</v>
          </cell>
          <cell r="AJ477">
            <v>0</v>
          </cell>
          <cell r="AK477">
            <v>0</v>
          </cell>
          <cell r="AL477">
            <v>0</v>
          </cell>
          <cell r="AM477">
            <v>0</v>
          </cell>
        </row>
        <row r="478">
          <cell r="A478">
            <v>0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 t="e">
            <v>#N/A</v>
          </cell>
          <cell r="Q478" t="e">
            <v>#N/A</v>
          </cell>
          <cell r="R478" t="e">
            <v>#N/A</v>
          </cell>
          <cell r="S478" t="e">
            <v>#N/A</v>
          </cell>
          <cell r="T478" t="e">
            <v>#N/A</v>
          </cell>
          <cell r="U478" t="e">
            <v>#N/A</v>
          </cell>
          <cell r="V478" t="e">
            <v>#N/A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F478">
            <v>0</v>
          </cell>
          <cell r="AG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</row>
        <row r="479">
          <cell r="A479">
            <v>0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 t="e">
            <v>#N/A</v>
          </cell>
          <cell r="Q479" t="e">
            <v>#N/A</v>
          </cell>
          <cell r="R479" t="e">
            <v>#N/A</v>
          </cell>
          <cell r="S479" t="e">
            <v>#N/A</v>
          </cell>
          <cell r="T479" t="e">
            <v>#N/A</v>
          </cell>
          <cell r="U479" t="e">
            <v>#N/A</v>
          </cell>
          <cell r="V479" t="e">
            <v>#N/A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F479">
            <v>0</v>
          </cell>
          <cell r="AG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</row>
        <row r="480">
          <cell r="A480">
            <v>0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 t="e">
            <v>#N/A</v>
          </cell>
          <cell r="Q480" t="e">
            <v>#N/A</v>
          </cell>
          <cell r="R480" t="e">
            <v>#N/A</v>
          </cell>
          <cell r="S480" t="e">
            <v>#N/A</v>
          </cell>
          <cell r="T480" t="e">
            <v>#N/A</v>
          </cell>
          <cell r="U480" t="e">
            <v>#N/A</v>
          </cell>
          <cell r="V480" t="e">
            <v>#N/A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F480">
            <v>0</v>
          </cell>
          <cell r="AG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</row>
        <row r="481">
          <cell r="A481">
            <v>0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 t="e">
            <v>#N/A</v>
          </cell>
          <cell r="Q481" t="e">
            <v>#N/A</v>
          </cell>
          <cell r="R481" t="e">
            <v>#N/A</v>
          </cell>
          <cell r="S481" t="e">
            <v>#N/A</v>
          </cell>
          <cell r="T481" t="e">
            <v>#N/A</v>
          </cell>
          <cell r="U481" t="e">
            <v>#N/A</v>
          </cell>
          <cell r="V481" t="e">
            <v>#N/A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F481">
            <v>0</v>
          </cell>
          <cell r="AG481">
            <v>0</v>
          </cell>
          <cell r="AH481">
            <v>0</v>
          </cell>
          <cell r="AI481">
            <v>0</v>
          </cell>
          <cell r="AJ481">
            <v>0</v>
          </cell>
          <cell r="AK481">
            <v>0</v>
          </cell>
          <cell r="AL481">
            <v>0</v>
          </cell>
          <cell r="AM481">
            <v>0</v>
          </cell>
        </row>
        <row r="482">
          <cell r="A482">
            <v>0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 t="e">
            <v>#N/A</v>
          </cell>
          <cell r="Q482" t="e">
            <v>#N/A</v>
          </cell>
          <cell r="R482" t="e">
            <v>#N/A</v>
          </cell>
          <cell r="S482" t="e">
            <v>#N/A</v>
          </cell>
          <cell r="T482" t="e">
            <v>#N/A</v>
          </cell>
          <cell r="U482" t="e">
            <v>#N/A</v>
          </cell>
          <cell r="V482" t="e">
            <v>#N/A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F482">
            <v>0</v>
          </cell>
          <cell r="AG482">
            <v>0</v>
          </cell>
          <cell r="AH482">
            <v>0</v>
          </cell>
          <cell r="AI482">
            <v>0</v>
          </cell>
          <cell r="AJ482">
            <v>0</v>
          </cell>
          <cell r="AK482">
            <v>0</v>
          </cell>
          <cell r="AL482">
            <v>0</v>
          </cell>
          <cell r="AM482">
            <v>0</v>
          </cell>
        </row>
        <row r="483">
          <cell r="A483">
            <v>0</v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  <cell r="P483" t="e">
            <v>#N/A</v>
          </cell>
          <cell r="Q483" t="e">
            <v>#N/A</v>
          </cell>
          <cell r="R483" t="e">
            <v>#N/A</v>
          </cell>
          <cell r="S483" t="e">
            <v>#N/A</v>
          </cell>
          <cell r="T483" t="e">
            <v>#N/A</v>
          </cell>
          <cell r="U483" t="e">
            <v>#N/A</v>
          </cell>
          <cell r="V483" t="e">
            <v>#N/A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F483">
            <v>0</v>
          </cell>
          <cell r="AG483">
            <v>0</v>
          </cell>
          <cell r="AH483">
            <v>0</v>
          </cell>
          <cell r="AI483">
            <v>0</v>
          </cell>
          <cell r="AJ483">
            <v>0</v>
          </cell>
          <cell r="AK483">
            <v>0</v>
          </cell>
          <cell r="AL483">
            <v>0</v>
          </cell>
          <cell r="AM483">
            <v>0</v>
          </cell>
        </row>
        <row r="484">
          <cell r="A484">
            <v>0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  <cell r="P484" t="e">
            <v>#N/A</v>
          </cell>
          <cell r="Q484" t="e">
            <v>#N/A</v>
          </cell>
          <cell r="R484" t="e">
            <v>#N/A</v>
          </cell>
          <cell r="S484" t="e">
            <v>#N/A</v>
          </cell>
          <cell r="T484" t="e">
            <v>#N/A</v>
          </cell>
          <cell r="U484" t="e">
            <v>#N/A</v>
          </cell>
          <cell r="V484" t="e">
            <v>#N/A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  <cell r="AF484">
            <v>0</v>
          </cell>
          <cell r="AG484">
            <v>0</v>
          </cell>
          <cell r="AH484">
            <v>0</v>
          </cell>
          <cell r="AI484">
            <v>0</v>
          </cell>
          <cell r="AJ484">
            <v>0</v>
          </cell>
          <cell r="AK484">
            <v>0</v>
          </cell>
          <cell r="AL484">
            <v>0</v>
          </cell>
          <cell r="AM484">
            <v>0</v>
          </cell>
        </row>
        <row r="485">
          <cell r="A485">
            <v>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  <cell r="P485" t="e">
            <v>#N/A</v>
          </cell>
          <cell r="Q485" t="e">
            <v>#N/A</v>
          </cell>
          <cell r="R485" t="e">
            <v>#N/A</v>
          </cell>
          <cell r="S485" t="e">
            <v>#N/A</v>
          </cell>
          <cell r="T485" t="e">
            <v>#N/A</v>
          </cell>
          <cell r="U485" t="e">
            <v>#N/A</v>
          </cell>
          <cell r="V485" t="e">
            <v>#N/A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  <cell r="AF485">
            <v>0</v>
          </cell>
          <cell r="AG485">
            <v>0</v>
          </cell>
          <cell r="AH485">
            <v>0</v>
          </cell>
          <cell r="AI485">
            <v>0</v>
          </cell>
          <cell r="AJ485">
            <v>0</v>
          </cell>
          <cell r="AK485">
            <v>0</v>
          </cell>
          <cell r="AL485">
            <v>0</v>
          </cell>
          <cell r="AM485">
            <v>0</v>
          </cell>
        </row>
        <row r="486">
          <cell r="A486">
            <v>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  <cell r="P486" t="e">
            <v>#N/A</v>
          </cell>
          <cell r="Q486" t="e">
            <v>#N/A</v>
          </cell>
          <cell r="R486" t="e">
            <v>#N/A</v>
          </cell>
          <cell r="S486" t="e">
            <v>#N/A</v>
          </cell>
          <cell r="T486" t="e">
            <v>#N/A</v>
          </cell>
          <cell r="U486" t="e">
            <v>#N/A</v>
          </cell>
          <cell r="V486" t="e">
            <v>#N/A</v>
          </cell>
          <cell r="W486">
            <v>0</v>
          </cell>
          <cell r="X486">
            <v>0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  <cell r="AE486">
            <v>0</v>
          </cell>
          <cell r="AF486">
            <v>0</v>
          </cell>
          <cell r="AG486">
            <v>0</v>
          </cell>
          <cell r="AH486">
            <v>0</v>
          </cell>
          <cell r="AI486">
            <v>0</v>
          </cell>
          <cell r="AJ486">
            <v>0</v>
          </cell>
          <cell r="AK486">
            <v>0</v>
          </cell>
          <cell r="AL486">
            <v>0</v>
          </cell>
          <cell r="AM486">
            <v>0</v>
          </cell>
        </row>
        <row r="487">
          <cell r="A487">
            <v>0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 t="e">
            <v>#N/A</v>
          </cell>
          <cell r="Q487" t="e">
            <v>#N/A</v>
          </cell>
          <cell r="R487" t="e">
            <v>#N/A</v>
          </cell>
          <cell r="S487" t="e">
            <v>#N/A</v>
          </cell>
          <cell r="T487" t="e">
            <v>#N/A</v>
          </cell>
          <cell r="U487" t="e">
            <v>#N/A</v>
          </cell>
          <cell r="V487" t="e">
            <v>#N/A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  <cell r="AE487">
            <v>0</v>
          </cell>
          <cell r="AF487">
            <v>0</v>
          </cell>
          <cell r="AG487">
            <v>0</v>
          </cell>
          <cell r="AH487">
            <v>0</v>
          </cell>
          <cell r="AI487">
            <v>0</v>
          </cell>
          <cell r="AJ487">
            <v>0</v>
          </cell>
          <cell r="AK487">
            <v>0</v>
          </cell>
          <cell r="AL487">
            <v>0</v>
          </cell>
          <cell r="AM487">
            <v>0</v>
          </cell>
        </row>
        <row r="488">
          <cell r="A488">
            <v>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 t="e">
            <v>#N/A</v>
          </cell>
          <cell r="Q488" t="e">
            <v>#N/A</v>
          </cell>
          <cell r="R488" t="e">
            <v>#N/A</v>
          </cell>
          <cell r="S488" t="e">
            <v>#N/A</v>
          </cell>
          <cell r="T488" t="e">
            <v>#N/A</v>
          </cell>
          <cell r="U488" t="e">
            <v>#N/A</v>
          </cell>
          <cell r="V488" t="e">
            <v>#N/A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G488">
            <v>0</v>
          </cell>
          <cell r="AH488">
            <v>0</v>
          </cell>
          <cell r="AI488">
            <v>0</v>
          </cell>
          <cell r="AJ488">
            <v>0</v>
          </cell>
          <cell r="AK488">
            <v>0</v>
          </cell>
          <cell r="AL488">
            <v>0</v>
          </cell>
          <cell r="AM488">
            <v>0</v>
          </cell>
        </row>
        <row r="489">
          <cell r="A489">
            <v>0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 t="e">
            <v>#N/A</v>
          </cell>
          <cell r="Q489" t="e">
            <v>#N/A</v>
          </cell>
          <cell r="R489" t="e">
            <v>#N/A</v>
          </cell>
          <cell r="S489" t="e">
            <v>#N/A</v>
          </cell>
          <cell r="T489" t="e">
            <v>#N/A</v>
          </cell>
          <cell r="U489" t="e">
            <v>#N/A</v>
          </cell>
          <cell r="V489" t="e">
            <v>#N/A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  <cell r="AE489">
            <v>0</v>
          </cell>
          <cell r="AF489">
            <v>0</v>
          </cell>
          <cell r="AG489">
            <v>0</v>
          </cell>
          <cell r="AH489">
            <v>0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</row>
        <row r="490">
          <cell r="A490">
            <v>0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 t="e">
            <v>#N/A</v>
          </cell>
          <cell r="Q490" t="e">
            <v>#N/A</v>
          </cell>
          <cell r="R490" t="e">
            <v>#N/A</v>
          </cell>
          <cell r="S490" t="e">
            <v>#N/A</v>
          </cell>
          <cell r="T490" t="e">
            <v>#N/A</v>
          </cell>
          <cell r="U490" t="e">
            <v>#N/A</v>
          </cell>
          <cell r="V490" t="e">
            <v>#N/A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G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</row>
        <row r="491">
          <cell r="A491">
            <v>0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 t="e">
            <v>#N/A</v>
          </cell>
          <cell r="Q491" t="e">
            <v>#N/A</v>
          </cell>
          <cell r="R491" t="e">
            <v>#N/A</v>
          </cell>
          <cell r="S491" t="e">
            <v>#N/A</v>
          </cell>
          <cell r="T491" t="e">
            <v>#N/A</v>
          </cell>
          <cell r="U491" t="e">
            <v>#N/A</v>
          </cell>
          <cell r="V491" t="e">
            <v>#N/A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  <cell r="AE491">
            <v>0</v>
          </cell>
          <cell r="AF491">
            <v>0</v>
          </cell>
          <cell r="AG491">
            <v>0</v>
          </cell>
          <cell r="AH491">
            <v>0</v>
          </cell>
          <cell r="AI491">
            <v>0</v>
          </cell>
          <cell r="AJ491">
            <v>0</v>
          </cell>
          <cell r="AK491">
            <v>0</v>
          </cell>
          <cell r="AL491">
            <v>0</v>
          </cell>
          <cell r="AM491">
            <v>0</v>
          </cell>
        </row>
        <row r="492">
          <cell r="A492">
            <v>0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 t="e">
            <v>#N/A</v>
          </cell>
          <cell r="Q492" t="e">
            <v>#N/A</v>
          </cell>
          <cell r="R492" t="e">
            <v>#N/A</v>
          </cell>
          <cell r="S492" t="e">
            <v>#N/A</v>
          </cell>
          <cell r="T492" t="e">
            <v>#N/A</v>
          </cell>
          <cell r="U492" t="e">
            <v>#N/A</v>
          </cell>
          <cell r="V492" t="e">
            <v>#N/A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  <cell r="AE492">
            <v>0</v>
          </cell>
          <cell r="AF492">
            <v>0</v>
          </cell>
          <cell r="AG492">
            <v>0</v>
          </cell>
          <cell r="AH492">
            <v>0</v>
          </cell>
          <cell r="AI492">
            <v>0</v>
          </cell>
          <cell r="AJ492">
            <v>0</v>
          </cell>
          <cell r="AK492">
            <v>0</v>
          </cell>
          <cell r="AL492">
            <v>0</v>
          </cell>
          <cell r="AM492">
            <v>0</v>
          </cell>
        </row>
        <row r="493">
          <cell r="A493">
            <v>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 t="e">
            <v>#N/A</v>
          </cell>
          <cell r="Q493" t="e">
            <v>#N/A</v>
          </cell>
          <cell r="R493" t="e">
            <v>#N/A</v>
          </cell>
          <cell r="S493" t="e">
            <v>#N/A</v>
          </cell>
          <cell r="T493" t="e">
            <v>#N/A</v>
          </cell>
          <cell r="U493" t="e">
            <v>#N/A</v>
          </cell>
          <cell r="V493" t="e">
            <v>#N/A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G493">
            <v>0</v>
          </cell>
          <cell r="AH493">
            <v>0</v>
          </cell>
          <cell r="AI493">
            <v>0</v>
          </cell>
          <cell r="AJ493">
            <v>0</v>
          </cell>
          <cell r="AK493">
            <v>0</v>
          </cell>
          <cell r="AL493">
            <v>0</v>
          </cell>
          <cell r="AM493">
            <v>0</v>
          </cell>
        </row>
        <row r="494">
          <cell r="A494">
            <v>0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 t="e">
            <v>#N/A</v>
          </cell>
          <cell r="Q494" t="e">
            <v>#N/A</v>
          </cell>
          <cell r="R494" t="e">
            <v>#N/A</v>
          </cell>
          <cell r="S494" t="e">
            <v>#N/A</v>
          </cell>
          <cell r="T494" t="e">
            <v>#N/A</v>
          </cell>
          <cell r="U494" t="e">
            <v>#N/A</v>
          </cell>
          <cell r="V494" t="e">
            <v>#N/A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  <cell r="AE494">
            <v>0</v>
          </cell>
          <cell r="AF494">
            <v>0</v>
          </cell>
          <cell r="AG494">
            <v>0</v>
          </cell>
          <cell r="AH494">
            <v>0</v>
          </cell>
          <cell r="AI494">
            <v>0</v>
          </cell>
          <cell r="AJ494">
            <v>0</v>
          </cell>
          <cell r="AK494">
            <v>0</v>
          </cell>
          <cell r="AL494">
            <v>0</v>
          </cell>
          <cell r="AM494">
            <v>0</v>
          </cell>
        </row>
        <row r="495">
          <cell r="A495">
            <v>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 t="e">
            <v>#N/A</v>
          </cell>
          <cell r="Q495" t="e">
            <v>#N/A</v>
          </cell>
          <cell r="R495" t="e">
            <v>#N/A</v>
          </cell>
          <cell r="S495" t="e">
            <v>#N/A</v>
          </cell>
          <cell r="T495" t="e">
            <v>#N/A</v>
          </cell>
          <cell r="U495" t="e">
            <v>#N/A</v>
          </cell>
          <cell r="V495" t="e">
            <v>#N/A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F495">
            <v>0</v>
          </cell>
          <cell r="AG495">
            <v>0</v>
          </cell>
          <cell r="AH495">
            <v>0</v>
          </cell>
          <cell r="AI495">
            <v>0</v>
          </cell>
          <cell r="AJ495">
            <v>0</v>
          </cell>
          <cell r="AK495">
            <v>0</v>
          </cell>
          <cell r="AL495">
            <v>0</v>
          </cell>
          <cell r="AM495">
            <v>0</v>
          </cell>
        </row>
        <row r="496">
          <cell r="A496">
            <v>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 t="e">
            <v>#N/A</v>
          </cell>
          <cell r="Q496" t="e">
            <v>#N/A</v>
          </cell>
          <cell r="R496" t="e">
            <v>#N/A</v>
          </cell>
          <cell r="S496" t="e">
            <v>#N/A</v>
          </cell>
          <cell r="T496" t="e">
            <v>#N/A</v>
          </cell>
          <cell r="U496" t="e">
            <v>#N/A</v>
          </cell>
          <cell r="V496" t="e">
            <v>#N/A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G496">
            <v>0</v>
          </cell>
          <cell r="AH496">
            <v>0</v>
          </cell>
          <cell r="AI496">
            <v>0</v>
          </cell>
          <cell r="AJ496">
            <v>0</v>
          </cell>
          <cell r="AK496">
            <v>0</v>
          </cell>
          <cell r="AL496">
            <v>0</v>
          </cell>
          <cell r="AM496">
            <v>0</v>
          </cell>
        </row>
        <row r="497">
          <cell r="A497">
            <v>0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 t="e">
            <v>#N/A</v>
          </cell>
          <cell r="Q497" t="e">
            <v>#N/A</v>
          </cell>
          <cell r="R497" t="e">
            <v>#N/A</v>
          </cell>
          <cell r="S497" t="e">
            <v>#N/A</v>
          </cell>
          <cell r="T497" t="e">
            <v>#N/A</v>
          </cell>
          <cell r="U497" t="e">
            <v>#N/A</v>
          </cell>
          <cell r="V497" t="e">
            <v>#N/A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  <cell r="AE497">
            <v>0</v>
          </cell>
          <cell r="AF497">
            <v>0</v>
          </cell>
          <cell r="AG497">
            <v>0</v>
          </cell>
          <cell r="AH497">
            <v>0</v>
          </cell>
          <cell r="AI497">
            <v>0</v>
          </cell>
          <cell r="AJ497">
            <v>0</v>
          </cell>
          <cell r="AK497">
            <v>0</v>
          </cell>
          <cell r="AL497">
            <v>0</v>
          </cell>
          <cell r="AM497">
            <v>0</v>
          </cell>
        </row>
        <row r="498">
          <cell r="A498">
            <v>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 t="e">
            <v>#N/A</v>
          </cell>
          <cell r="Q498" t="e">
            <v>#N/A</v>
          </cell>
          <cell r="R498" t="e">
            <v>#N/A</v>
          </cell>
          <cell r="S498" t="e">
            <v>#N/A</v>
          </cell>
          <cell r="T498" t="e">
            <v>#N/A</v>
          </cell>
          <cell r="U498" t="e">
            <v>#N/A</v>
          </cell>
          <cell r="V498" t="e">
            <v>#N/A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F498">
            <v>0</v>
          </cell>
          <cell r="AG498">
            <v>0</v>
          </cell>
          <cell r="AH498">
            <v>0</v>
          </cell>
          <cell r="AI498">
            <v>0</v>
          </cell>
          <cell r="AJ498">
            <v>0</v>
          </cell>
          <cell r="AK498">
            <v>0</v>
          </cell>
          <cell r="AL498">
            <v>0</v>
          </cell>
          <cell r="AM498">
            <v>0</v>
          </cell>
        </row>
        <row r="499">
          <cell r="A499">
            <v>0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 t="e">
            <v>#N/A</v>
          </cell>
          <cell r="Q499" t="e">
            <v>#N/A</v>
          </cell>
          <cell r="R499" t="e">
            <v>#N/A</v>
          </cell>
          <cell r="S499" t="e">
            <v>#N/A</v>
          </cell>
          <cell r="T499" t="e">
            <v>#N/A</v>
          </cell>
          <cell r="U499" t="e">
            <v>#N/A</v>
          </cell>
          <cell r="V499" t="e">
            <v>#N/A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F499">
            <v>0</v>
          </cell>
          <cell r="AG499">
            <v>0</v>
          </cell>
          <cell r="AH499">
            <v>0</v>
          </cell>
          <cell r="AI499">
            <v>0</v>
          </cell>
          <cell r="AJ499">
            <v>0</v>
          </cell>
          <cell r="AK499">
            <v>0</v>
          </cell>
          <cell r="AL499">
            <v>0</v>
          </cell>
          <cell r="AM499">
            <v>0</v>
          </cell>
        </row>
        <row r="500">
          <cell r="A500">
            <v>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 t="e">
            <v>#N/A</v>
          </cell>
          <cell r="Q500" t="e">
            <v>#N/A</v>
          </cell>
          <cell r="R500" t="e">
            <v>#N/A</v>
          </cell>
          <cell r="S500" t="e">
            <v>#N/A</v>
          </cell>
          <cell r="T500" t="e">
            <v>#N/A</v>
          </cell>
          <cell r="U500" t="e">
            <v>#N/A</v>
          </cell>
          <cell r="V500" t="e">
            <v>#N/A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  <cell r="AF500">
            <v>0</v>
          </cell>
          <cell r="AG500">
            <v>0</v>
          </cell>
          <cell r="AH500">
            <v>0</v>
          </cell>
          <cell r="AI500">
            <v>0</v>
          </cell>
          <cell r="AJ500">
            <v>0</v>
          </cell>
          <cell r="AK500">
            <v>0</v>
          </cell>
          <cell r="AL500">
            <v>0</v>
          </cell>
          <cell r="AM500">
            <v>0</v>
          </cell>
        </row>
        <row r="501">
          <cell r="A501">
            <v>0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  <cell r="P501" t="e">
            <v>#N/A</v>
          </cell>
          <cell r="Q501" t="e">
            <v>#N/A</v>
          </cell>
          <cell r="R501" t="e">
            <v>#N/A</v>
          </cell>
          <cell r="S501" t="e">
            <v>#N/A</v>
          </cell>
          <cell r="T501" t="e">
            <v>#N/A</v>
          </cell>
          <cell r="U501" t="e">
            <v>#N/A</v>
          </cell>
          <cell r="V501" t="e">
            <v>#N/A</v>
          </cell>
          <cell r="W501">
            <v>0</v>
          </cell>
          <cell r="X501">
            <v>0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  <cell r="AE501">
            <v>0</v>
          </cell>
          <cell r="AF501">
            <v>0</v>
          </cell>
          <cell r="AG501">
            <v>0</v>
          </cell>
          <cell r="AH501">
            <v>0</v>
          </cell>
          <cell r="AI501">
            <v>0</v>
          </cell>
          <cell r="AJ501">
            <v>0</v>
          </cell>
          <cell r="AK501">
            <v>0</v>
          </cell>
          <cell r="AL501">
            <v>0</v>
          </cell>
          <cell r="AM501">
            <v>0</v>
          </cell>
        </row>
        <row r="502">
          <cell r="A502">
            <v>0</v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 t="e">
            <v>#N/A</v>
          </cell>
          <cell r="Q502" t="e">
            <v>#N/A</v>
          </cell>
          <cell r="R502" t="e">
            <v>#N/A</v>
          </cell>
          <cell r="S502" t="e">
            <v>#N/A</v>
          </cell>
          <cell r="T502" t="e">
            <v>#N/A</v>
          </cell>
          <cell r="U502" t="e">
            <v>#N/A</v>
          </cell>
          <cell r="V502" t="e">
            <v>#N/A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  <cell r="AE502">
            <v>0</v>
          </cell>
          <cell r="AF502">
            <v>0</v>
          </cell>
          <cell r="AG502">
            <v>0</v>
          </cell>
          <cell r="AH502">
            <v>0</v>
          </cell>
          <cell r="AI502">
            <v>0</v>
          </cell>
          <cell r="AJ502">
            <v>0</v>
          </cell>
          <cell r="AK502">
            <v>0</v>
          </cell>
          <cell r="AL502">
            <v>0</v>
          </cell>
          <cell r="AM502">
            <v>0</v>
          </cell>
        </row>
        <row r="503">
          <cell r="A503">
            <v>0</v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 t="e">
            <v>#N/A</v>
          </cell>
          <cell r="Q503" t="e">
            <v>#N/A</v>
          </cell>
          <cell r="R503" t="e">
            <v>#N/A</v>
          </cell>
          <cell r="S503" t="e">
            <v>#N/A</v>
          </cell>
          <cell r="T503" t="e">
            <v>#N/A</v>
          </cell>
          <cell r="U503" t="e">
            <v>#N/A</v>
          </cell>
          <cell r="V503" t="e">
            <v>#N/A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  <cell r="AE503">
            <v>0</v>
          </cell>
          <cell r="AF503">
            <v>0</v>
          </cell>
          <cell r="AG503">
            <v>0</v>
          </cell>
          <cell r="AH503">
            <v>0</v>
          </cell>
          <cell r="AI503">
            <v>0</v>
          </cell>
          <cell r="AJ503">
            <v>0</v>
          </cell>
          <cell r="AK503">
            <v>0</v>
          </cell>
          <cell r="AL503">
            <v>0</v>
          </cell>
          <cell r="AM503">
            <v>0</v>
          </cell>
        </row>
        <row r="504">
          <cell r="A504">
            <v>0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 t="e">
            <v>#N/A</v>
          </cell>
          <cell r="Q504" t="e">
            <v>#N/A</v>
          </cell>
          <cell r="R504" t="e">
            <v>#N/A</v>
          </cell>
          <cell r="S504" t="e">
            <v>#N/A</v>
          </cell>
          <cell r="T504" t="e">
            <v>#N/A</v>
          </cell>
          <cell r="U504" t="e">
            <v>#N/A</v>
          </cell>
          <cell r="V504" t="e">
            <v>#N/A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F504">
            <v>0</v>
          </cell>
          <cell r="AG504">
            <v>0</v>
          </cell>
          <cell r="AH504">
            <v>0</v>
          </cell>
          <cell r="AI504">
            <v>0</v>
          </cell>
          <cell r="AJ504">
            <v>0</v>
          </cell>
          <cell r="AK504">
            <v>0</v>
          </cell>
          <cell r="AL504">
            <v>0</v>
          </cell>
          <cell r="AM504">
            <v>0</v>
          </cell>
        </row>
        <row r="505">
          <cell r="A505">
            <v>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 t="e">
            <v>#N/A</v>
          </cell>
          <cell r="Q505" t="e">
            <v>#N/A</v>
          </cell>
          <cell r="R505" t="e">
            <v>#N/A</v>
          </cell>
          <cell r="S505" t="e">
            <v>#N/A</v>
          </cell>
          <cell r="T505" t="e">
            <v>#N/A</v>
          </cell>
          <cell r="U505" t="e">
            <v>#N/A</v>
          </cell>
          <cell r="V505" t="e">
            <v>#N/A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F505">
            <v>0</v>
          </cell>
          <cell r="AG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</row>
        <row r="506">
          <cell r="A506">
            <v>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 t="e">
            <v>#N/A</v>
          </cell>
          <cell r="Q506" t="e">
            <v>#N/A</v>
          </cell>
          <cell r="R506" t="e">
            <v>#N/A</v>
          </cell>
          <cell r="S506" t="e">
            <v>#N/A</v>
          </cell>
          <cell r="T506" t="e">
            <v>#N/A</v>
          </cell>
          <cell r="U506" t="e">
            <v>#N/A</v>
          </cell>
          <cell r="V506" t="e">
            <v>#N/A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  <cell r="AE506">
            <v>0</v>
          </cell>
          <cell r="AF506">
            <v>0</v>
          </cell>
          <cell r="AG506">
            <v>0</v>
          </cell>
          <cell r="AH506">
            <v>0</v>
          </cell>
          <cell r="AI506">
            <v>0</v>
          </cell>
          <cell r="AJ506">
            <v>0</v>
          </cell>
          <cell r="AK506">
            <v>0</v>
          </cell>
          <cell r="AL506">
            <v>0</v>
          </cell>
          <cell r="AM506">
            <v>0</v>
          </cell>
        </row>
        <row r="507">
          <cell r="A507">
            <v>0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 t="e">
            <v>#N/A</v>
          </cell>
          <cell r="Q507" t="e">
            <v>#N/A</v>
          </cell>
          <cell r="R507" t="e">
            <v>#N/A</v>
          </cell>
          <cell r="S507" t="e">
            <v>#N/A</v>
          </cell>
          <cell r="T507" t="e">
            <v>#N/A</v>
          </cell>
          <cell r="U507" t="e">
            <v>#N/A</v>
          </cell>
          <cell r="V507" t="e">
            <v>#N/A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  <cell r="AE507">
            <v>0</v>
          </cell>
          <cell r="AF507">
            <v>0</v>
          </cell>
          <cell r="AG507">
            <v>0</v>
          </cell>
          <cell r="AH507">
            <v>0</v>
          </cell>
          <cell r="AI507">
            <v>0</v>
          </cell>
          <cell r="AJ507">
            <v>0</v>
          </cell>
          <cell r="AK507">
            <v>0</v>
          </cell>
          <cell r="AL507">
            <v>0</v>
          </cell>
          <cell r="AM507">
            <v>0</v>
          </cell>
        </row>
        <row r="508">
          <cell r="A508">
            <v>0</v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 t="e">
            <v>#N/A</v>
          </cell>
          <cell r="Q508" t="e">
            <v>#N/A</v>
          </cell>
          <cell r="R508" t="e">
            <v>#N/A</v>
          </cell>
          <cell r="S508" t="e">
            <v>#N/A</v>
          </cell>
          <cell r="T508" t="e">
            <v>#N/A</v>
          </cell>
          <cell r="U508" t="e">
            <v>#N/A</v>
          </cell>
          <cell r="V508" t="e">
            <v>#N/A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  <cell r="AE508">
            <v>0</v>
          </cell>
          <cell r="AF508">
            <v>0</v>
          </cell>
          <cell r="AG508">
            <v>0</v>
          </cell>
          <cell r="AH508">
            <v>0</v>
          </cell>
          <cell r="AI508">
            <v>0</v>
          </cell>
          <cell r="AJ508">
            <v>0</v>
          </cell>
          <cell r="AK508">
            <v>0</v>
          </cell>
          <cell r="AL508">
            <v>0</v>
          </cell>
          <cell r="AM508">
            <v>0</v>
          </cell>
        </row>
        <row r="509">
          <cell r="A509">
            <v>0</v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 t="e">
            <v>#N/A</v>
          </cell>
          <cell r="Q509" t="e">
            <v>#N/A</v>
          </cell>
          <cell r="R509" t="e">
            <v>#N/A</v>
          </cell>
          <cell r="S509" t="e">
            <v>#N/A</v>
          </cell>
          <cell r="T509" t="e">
            <v>#N/A</v>
          </cell>
          <cell r="U509" t="e">
            <v>#N/A</v>
          </cell>
          <cell r="V509" t="e">
            <v>#N/A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G509">
            <v>0</v>
          </cell>
          <cell r="AH509">
            <v>0</v>
          </cell>
          <cell r="AI509">
            <v>0</v>
          </cell>
          <cell r="AJ509">
            <v>0</v>
          </cell>
          <cell r="AK509">
            <v>0</v>
          </cell>
          <cell r="AL509">
            <v>0</v>
          </cell>
          <cell r="AM509">
            <v>0</v>
          </cell>
        </row>
        <row r="510">
          <cell r="A510">
            <v>0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 t="e">
            <v>#N/A</v>
          </cell>
          <cell r="Q510" t="e">
            <v>#N/A</v>
          </cell>
          <cell r="R510" t="e">
            <v>#N/A</v>
          </cell>
          <cell r="S510" t="e">
            <v>#N/A</v>
          </cell>
          <cell r="T510" t="e">
            <v>#N/A</v>
          </cell>
          <cell r="U510" t="e">
            <v>#N/A</v>
          </cell>
          <cell r="V510" t="e">
            <v>#N/A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  <cell r="AE510">
            <v>0</v>
          </cell>
          <cell r="AF510">
            <v>0</v>
          </cell>
          <cell r="AG510">
            <v>0</v>
          </cell>
          <cell r="AH510">
            <v>0</v>
          </cell>
          <cell r="AI510">
            <v>0</v>
          </cell>
          <cell r="AJ510">
            <v>0</v>
          </cell>
          <cell r="AK510">
            <v>0</v>
          </cell>
          <cell r="AL510">
            <v>0</v>
          </cell>
          <cell r="AM510">
            <v>0</v>
          </cell>
        </row>
        <row r="511">
          <cell r="A511">
            <v>0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 t="e">
            <v>#N/A</v>
          </cell>
          <cell r="Q511" t="e">
            <v>#N/A</v>
          </cell>
          <cell r="R511" t="e">
            <v>#N/A</v>
          </cell>
          <cell r="S511" t="e">
            <v>#N/A</v>
          </cell>
          <cell r="T511" t="e">
            <v>#N/A</v>
          </cell>
          <cell r="U511" t="e">
            <v>#N/A</v>
          </cell>
          <cell r="V511" t="e">
            <v>#N/A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F511">
            <v>0</v>
          </cell>
          <cell r="AG511">
            <v>0</v>
          </cell>
          <cell r="AH511">
            <v>0</v>
          </cell>
          <cell r="AI511">
            <v>0</v>
          </cell>
          <cell r="AJ511">
            <v>0</v>
          </cell>
          <cell r="AK511">
            <v>0</v>
          </cell>
          <cell r="AL511">
            <v>0</v>
          </cell>
          <cell r="AM511">
            <v>0</v>
          </cell>
        </row>
        <row r="512">
          <cell r="A512">
            <v>0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 t="e">
            <v>#N/A</v>
          </cell>
          <cell r="Q512" t="e">
            <v>#N/A</v>
          </cell>
          <cell r="R512" t="e">
            <v>#N/A</v>
          </cell>
          <cell r="S512" t="e">
            <v>#N/A</v>
          </cell>
          <cell r="T512" t="e">
            <v>#N/A</v>
          </cell>
          <cell r="U512" t="e">
            <v>#N/A</v>
          </cell>
          <cell r="V512" t="e">
            <v>#N/A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  <cell r="AE512">
            <v>0</v>
          </cell>
          <cell r="AF512">
            <v>0</v>
          </cell>
          <cell r="AG512">
            <v>0</v>
          </cell>
          <cell r="AH512">
            <v>0</v>
          </cell>
          <cell r="AI512">
            <v>0</v>
          </cell>
          <cell r="AJ512">
            <v>0</v>
          </cell>
          <cell r="AK512">
            <v>0</v>
          </cell>
          <cell r="AL512">
            <v>0</v>
          </cell>
          <cell r="AM512">
            <v>0</v>
          </cell>
        </row>
        <row r="513">
          <cell r="A513">
            <v>0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 t="e">
            <v>#N/A</v>
          </cell>
          <cell r="Q513" t="e">
            <v>#N/A</v>
          </cell>
          <cell r="R513" t="e">
            <v>#N/A</v>
          </cell>
          <cell r="S513" t="e">
            <v>#N/A</v>
          </cell>
          <cell r="T513" t="e">
            <v>#N/A</v>
          </cell>
          <cell r="U513" t="e">
            <v>#N/A</v>
          </cell>
          <cell r="V513" t="e">
            <v>#N/A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  <cell r="AE513">
            <v>0</v>
          </cell>
          <cell r="AF513">
            <v>0</v>
          </cell>
          <cell r="AG513">
            <v>0</v>
          </cell>
          <cell r="AH513">
            <v>0</v>
          </cell>
          <cell r="AI513">
            <v>0</v>
          </cell>
          <cell r="AJ513">
            <v>0</v>
          </cell>
          <cell r="AK513">
            <v>0</v>
          </cell>
          <cell r="AL513">
            <v>0</v>
          </cell>
          <cell r="AM513">
            <v>0</v>
          </cell>
        </row>
        <row r="514">
          <cell r="A514">
            <v>0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 t="e">
            <v>#N/A</v>
          </cell>
          <cell r="Q514" t="e">
            <v>#N/A</v>
          </cell>
          <cell r="R514" t="e">
            <v>#N/A</v>
          </cell>
          <cell r="S514" t="e">
            <v>#N/A</v>
          </cell>
          <cell r="T514" t="e">
            <v>#N/A</v>
          </cell>
          <cell r="U514" t="e">
            <v>#N/A</v>
          </cell>
          <cell r="V514" t="e">
            <v>#N/A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G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</row>
        <row r="515">
          <cell r="A515">
            <v>0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 t="e">
            <v>#N/A</v>
          </cell>
          <cell r="Q515" t="e">
            <v>#N/A</v>
          </cell>
          <cell r="R515" t="e">
            <v>#N/A</v>
          </cell>
          <cell r="S515" t="e">
            <v>#N/A</v>
          </cell>
          <cell r="T515" t="e">
            <v>#N/A</v>
          </cell>
          <cell r="U515" t="e">
            <v>#N/A</v>
          </cell>
          <cell r="V515" t="e">
            <v>#N/A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F515">
            <v>0</v>
          </cell>
          <cell r="AG515">
            <v>0</v>
          </cell>
          <cell r="AH515">
            <v>0</v>
          </cell>
          <cell r="AI515">
            <v>0</v>
          </cell>
          <cell r="AJ515">
            <v>0</v>
          </cell>
          <cell r="AK515">
            <v>0</v>
          </cell>
          <cell r="AL515">
            <v>0</v>
          </cell>
          <cell r="AM515">
            <v>0</v>
          </cell>
        </row>
      </sheetData>
      <sheetData sheetId="1"/>
      <sheetData sheetId="2"/>
      <sheetData sheetId="3"/>
      <sheetData sheetId="4"/>
      <sheetData sheetId="5">
        <row r="1">
          <cell r="A1" t="str">
            <v>Chassis</v>
          </cell>
        </row>
      </sheetData>
      <sheetData sheetId="6">
        <row r="1">
          <cell r="A1" t="str">
            <v>controleur</v>
          </cell>
          <cell r="B1" t="str">
            <v>conforme</v>
          </cell>
        </row>
        <row r="2">
          <cell r="A2" t="str">
            <v>Beiler Richard</v>
          </cell>
          <cell r="B2" t="str">
            <v>oui</v>
          </cell>
        </row>
        <row r="3">
          <cell r="A3" t="str">
            <v>Gapa Doriane</v>
          </cell>
          <cell r="B3" t="str">
            <v>non</v>
          </cell>
        </row>
        <row r="4">
          <cell r="A4" t="str">
            <v>Copin Claudine</v>
          </cell>
        </row>
        <row r="5">
          <cell r="A5" t="str">
            <v>Wilmart Mickael</v>
          </cell>
        </row>
        <row r="6">
          <cell r="A6" t="str">
            <v>Six Christiane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c"/>
      <sheetName val="Recap"/>
      <sheetName val="Ctrl"/>
      <sheetName val="Etat Parc"/>
      <sheetName val="Graph"/>
      <sheetName val="Ctrl Parc"/>
    </sheetNames>
    <sheetDataSet>
      <sheetData sheetId="0">
        <row r="9">
          <cell r="D9">
            <v>309647</v>
          </cell>
        </row>
      </sheetData>
      <sheetData sheetId="1">
        <row r="1">
          <cell r="A1" t="str">
            <v>Chassis</v>
          </cell>
          <cell r="B1" t="str">
            <v>Ref.</v>
          </cell>
          <cell r="C1" t="str">
            <v>Designation</v>
          </cell>
          <cell r="D1" t="str">
            <v>Position</v>
          </cell>
          <cell r="E1" t="str">
            <v>Section</v>
          </cell>
          <cell r="F1" t="str">
            <v>Cde</v>
          </cell>
          <cell r="G1" t="str">
            <v>Date de Fab</v>
          </cell>
          <cell r="H1" t="str">
            <v>Tps opt</v>
          </cell>
          <cell r="I1" t="str">
            <v>MH Plombé Bleu ou Vert le :</v>
          </cell>
          <cell r="J1" t="str">
            <v>Bip</v>
          </cell>
          <cell r="K1" t="str">
            <v>Touchant ni à l’eau, ni à l’électricité, ni au gaz</v>
          </cell>
          <cell r="L1" t="str">
            <v>Touchant à l’eau</v>
          </cell>
          <cell r="M1" t="str">
            <v>Touchant à l’électricité</v>
          </cell>
          <cell r="N1" t="str">
            <v>Touchant au gaz</v>
          </cell>
          <cell r="O1" t="str">
            <v xml:space="preserve">de plus de 9 mois </v>
          </cell>
          <cell r="P1" t="str">
            <v>plombé bleu de plus de 2 mois</v>
          </cell>
          <cell r="Q1" t="str">
            <v>Embout de goutieres</v>
          </cell>
          <cell r="R1" t="str">
            <v>cables de voilage</v>
          </cell>
          <cell r="S1" t="str">
            <v>Reprise porte  600 mm  Vis Embases</v>
          </cell>
          <cell r="T1" t="str">
            <v xml:space="preserve">Renfort métallique </v>
          </cell>
          <cell r="U1" t="str">
            <v>Vis 4,5x70 meuble haut cuisine</v>
          </cell>
          <cell r="V1" t="str">
            <v>Jetée de lit nombre et couleur</v>
          </cell>
          <cell r="W1" t="str">
            <v>Manque bois renfort U312048</v>
          </cell>
          <cell r="X1" t="str">
            <v>Trop plein mal positionnée</v>
          </cell>
          <cell r="Y1" t="str">
            <v xml:space="preserve">Joint de douche </v>
          </cell>
          <cell r="Z1" t="str">
            <v>Débordement de toiture</v>
          </cell>
          <cell r="AA1" t="str">
            <v>Colliers Evacuation a vérifier</v>
          </cell>
          <cell r="AB1" t="str">
            <v xml:space="preserve"> Vis tiroir</v>
          </cell>
          <cell r="AC1" t="str">
            <v xml:space="preserve"> Platine de la gâche</v>
          </cell>
          <cell r="AD1" t="str">
            <v>Reservoir WC</v>
          </cell>
          <cell r="AE1" t="str">
            <v>Sommier</v>
          </cell>
        </row>
        <row r="2">
          <cell r="A2">
            <v>118261</v>
          </cell>
          <cell r="B2" t="str">
            <v>711-R</v>
          </cell>
          <cell r="C2" t="str">
            <v>SUPER TITANIA DECO ROUGE</v>
          </cell>
          <cell r="D2" t="str">
            <v>refectoire</v>
          </cell>
          <cell r="E2" t="str">
            <v>PrisonN</v>
          </cell>
          <cell r="F2">
            <v>0</v>
          </cell>
          <cell r="G2">
            <v>39630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</row>
        <row r="3">
          <cell r="A3">
            <v>217833</v>
          </cell>
          <cell r="B3" t="str">
            <v>210234-A</v>
          </cell>
          <cell r="C3" t="str">
            <v>HELIOS ALLEGRO avec OPTIONS</v>
          </cell>
          <cell r="D3" t="str">
            <v>1-exp05-01</v>
          </cell>
          <cell r="E3" t="str">
            <v>PrisonN</v>
          </cell>
          <cell r="F3" t="str">
            <v>118848/002</v>
          </cell>
          <cell r="G3">
            <v>41033</v>
          </cell>
          <cell r="H3">
            <v>8.9499999999999993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1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</row>
        <row r="4">
          <cell r="A4">
            <v>219243</v>
          </cell>
          <cell r="B4" t="str">
            <v>210355-N</v>
          </cell>
          <cell r="C4" t="str">
            <v>FAMILIA NATURE</v>
          </cell>
          <cell r="D4" t="str">
            <v>1-exp17-01</v>
          </cell>
          <cell r="E4" t="str">
            <v>P_PF_N</v>
          </cell>
          <cell r="F4">
            <v>0</v>
          </cell>
          <cell r="G4">
            <v>41421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1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</row>
        <row r="5">
          <cell r="A5">
            <v>307538</v>
          </cell>
          <cell r="B5" t="str">
            <v>210152-A</v>
          </cell>
          <cell r="C5" t="str">
            <v>SUPER MERCURE ALLEGRO</v>
          </cell>
          <cell r="D5" t="str">
            <v>1-30-01</v>
          </cell>
          <cell r="E5" t="str">
            <v>P_PF_N</v>
          </cell>
          <cell r="F5">
            <v>0</v>
          </cell>
          <cell r="G5">
            <v>40473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</row>
        <row r="6">
          <cell r="A6">
            <v>308897</v>
          </cell>
          <cell r="B6" t="str">
            <v>210248-T</v>
          </cell>
          <cell r="C6" t="str">
            <v>RUBIS TAUPE</v>
          </cell>
          <cell r="D6" t="str">
            <v>1-21-01</v>
          </cell>
          <cell r="E6" t="str">
            <v>RETMHN</v>
          </cell>
          <cell r="F6">
            <v>0</v>
          </cell>
          <cell r="G6">
            <v>40935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1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</row>
        <row r="7">
          <cell r="A7">
            <v>308941</v>
          </cell>
          <cell r="B7" t="str">
            <v>210246-RH</v>
          </cell>
          <cell r="C7" t="str">
            <v>SAPHIR PANO ROUGE HERMES</v>
          </cell>
          <cell r="D7" t="str">
            <v>1-25-01</v>
          </cell>
          <cell r="E7" t="str">
            <v>P_PF_N</v>
          </cell>
          <cell r="F7">
            <v>0</v>
          </cell>
          <cell r="G7">
            <v>40952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1</v>
          </cell>
          <cell r="M7">
            <v>0</v>
          </cell>
          <cell r="N7">
            <v>0</v>
          </cell>
          <cell r="O7">
            <v>1</v>
          </cell>
          <cell r="P7">
            <v>0</v>
          </cell>
          <cell r="Q7">
            <v>1</v>
          </cell>
          <cell r="R7">
            <v>1</v>
          </cell>
          <cell r="S7">
            <v>1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</row>
        <row r="8">
          <cell r="A8">
            <v>309252</v>
          </cell>
          <cell r="B8" t="str">
            <v>210236-A</v>
          </cell>
          <cell r="C8" t="str">
            <v>SUPER OCTALIA ALLEGRO avec OPTIONS</v>
          </cell>
          <cell r="D8" t="str">
            <v>1-exp12-03</v>
          </cell>
          <cell r="E8" t="str">
            <v>P_PF_N</v>
          </cell>
          <cell r="F8" t="str">
            <v>118851/001</v>
          </cell>
          <cell r="G8">
            <v>41059</v>
          </cell>
          <cell r="H8">
            <v>0</v>
          </cell>
          <cell r="I8" t="str">
            <v>18/12/2012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1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A9">
            <v>309253</v>
          </cell>
          <cell r="B9" t="str">
            <v>210236-A</v>
          </cell>
          <cell r="C9" t="str">
            <v>SUPER OCTALIA ALLEGRO avec OPTIONS</v>
          </cell>
          <cell r="D9" t="str">
            <v>1-exp14-01</v>
          </cell>
          <cell r="E9" t="str">
            <v>P_PF_N</v>
          </cell>
          <cell r="F9" t="str">
            <v>118854/001</v>
          </cell>
          <cell r="G9">
            <v>41059</v>
          </cell>
          <cell r="H9">
            <v>0</v>
          </cell>
          <cell r="I9" t="str">
            <v>28/01/2013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1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</row>
        <row r="10">
          <cell r="A10">
            <v>309256</v>
          </cell>
          <cell r="B10" t="str">
            <v>210236-A</v>
          </cell>
          <cell r="C10" t="str">
            <v>SUPER OCTALIA ALLEGRO avec OPTIONS</v>
          </cell>
          <cell r="D10" t="str">
            <v>1-exp14-02</v>
          </cell>
          <cell r="E10" t="str">
            <v>P_PF_N</v>
          </cell>
          <cell r="F10" t="str">
            <v>118857/001</v>
          </cell>
          <cell r="G10">
            <v>41060</v>
          </cell>
          <cell r="H10">
            <v>0</v>
          </cell>
          <cell r="I10" t="str">
            <v>28/01/2013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1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</row>
        <row r="11">
          <cell r="A11">
            <v>309258</v>
          </cell>
          <cell r="B11" t="str">
            <v>210236-A</v>
          </cell>
          <cell r="C11" t="str">
            <v>SUPER OCTALIA ALLEGRO avec OPTIONS</v>
          </cell>
          <cell r="D11" t="str">
            <v>1-exp12-01</v>
          </cell>
          <cell r="E11" t="str">
            <v>P_PF_N</v>
          </cell>
          <cell r="F11" t="str">
            <v>118859/001</v>
          </cell>
          <cell r="G11">
            <v>41060</v>
          </cell>
          <cell r="H11">
            <v>0</v>
          </cell>
          <cell r="I11" t="str">
            <v>07/12/2012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1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</row>
        <row r="12">
          <cell r="A12">
            <v>309262</v>
          </cell>
          <cell r="B12" t="str">
            <v>210236-A</v>
          </cell>
          <cell r="C12" t="str">
            <v>SUPER OCTALIA ALLEGRO avec OPTIONS</v>
          </cell>
          <cell r="D12" t="str">
            <v>1-exp12-04</v>
          </cell>
          <cell r="E12" t="str">
            <v>P_PF_N</v>
          </cell>
          <cell r="F12" t="str">
            <v>118863/001</v>
          </cell>
          <cell r="G12">
            <v>41064</v>
          </cell>
          <cell r="H12">
            <v>0</v>
          </cell>
          <cell r="I12" t="str">
            <v>21/12/2012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1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</row>
        <row r="13">
          <cell r="A13">
            <v>309263</v>
          </cell>
          <cell r="B13" t="str">
            <v>210236-A</v>
          </cell>
          <cell r="C13" t="str">
            <v>SUPER OCTALIA ALLEGRO avec OPTIONS</v>
          </cell>
          <cell r="D13" t="str">
            <v>1-exp12-02</v>
          </cell>
          <cell r="E13" t="str">
            <v>P_PF_N</v>
          </cell>
          <cell r="F13" t="str">
            <v>118864/001</v>
          </cell>
          <cell r="G13">
            <v>41064</v>
          </cell>
          <cell r="H13">
            <v>0</v>
          </cell>
          <cell r="I13" t="str">
            <v>06/12/2012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1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</row>
        <row r="14">
          <cell r="A14">
            <v>309538</v>
          </cell>
          <cell r="B14" t="str">
            <v>210287-L</v>
          </cell>
          <cell r="C14" t="str">
            <v>SUPER MERCURE ACCESS LAVANDE</v>
          </cell>
          <cell r="D14" t="str">
            <v>1-04-01</v>
          </cell>
          <cell r="E14" t="str">
            <v>PrisonN</v>
          </cell>
          <cell r="F14" t="str">
            <v>132131/001</v>
          </cell>
          <cell r="G14">
            <v>41227</v>
          </cell>
          <cell r="H14">
            <v>5.19</v>
          </cell>
          <cell r="I14" t="str">
            <v>13/06/2014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</row>
        <row r="15">
          <cell r="A15">
            <v>309539</v>
          </cell>
          <cell r="B15" t="str">
            <v>210287-L</v>
          </cell>
          <cell r="C15" t="str">
            <v>SUPER MERCURE ACCESS LAVANDE</v>
          </cell>
          <cell r="D15" t="str">
            <v>usine</v>
          </cell>
          <cell r="E15" t="str">
            <v>PrisonN</v>
          </cell>
          <cell r="F15" t="str">
            <v>132132/001</v>
          </cell>
          <cell r="G15">
            <v>41227</v>
          </cell>
          <cell r="H15">
            <v>5.19</v>
          </cell>
          <cell r="I15" t="str">
            <v>25/04/2014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</row>
        <row r="16">
          <cell r="A16">
            <v>309616</v>
          </cell>
          <cell r="B16" t="str">
            <v>210313-RH</v>
          </cell>
          <cell r="C16" t="str">
            <v>EMERAUDE ROUGE HERMES</v>
          </cell>
          <cell r="D16" t="str">
            <v>2-01-06</v>
          </cell>
          <cell r="E16" t="str">
            <v>P_PF_N</v>
          </cell>
          <cell r="F16">
            <v>0</v>
          </cell>
          <cell r="G16">
            <v>41263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1</v>
          </cell>
          <cell r="P16">
            <v>0</v>
          </cell>
          <cell r="Q16">
            <v>0</v>
          </cell>
          <cell r="R16">
            <v>1</v>
          </cell>
          <cell r="S16">
            <v>0</v>
          </cell>
          <cell r="T16">
            <v>0</v>
          </cell>
          <cell r="U16">
            <v>0</v>
          </cell>
          <cell r="V16">
            <v>1</v>
          </cell>
          <cell r="W16">
            <v>0</v>
          </cell>
          <cell r="X16">
            <v>1</v>
          </cell>
          <cell r="Y16">
            <v>1</v>
          </cell>
          <cell r="Z16">
            <v>1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</row>
        <row r="17">
          <cell r="A17">
            <v>309617</v>
          </cell>
          <cell r="B17" t="str">
            <v>210313-RH</v>
          </cell>
          <cell r="C17" t="str">
            <v>EMERAUDE ROUGE HERMES</v>
          </cell>
          <cell r="D17" t="str">
            <v>2-01-03</v>
          </cell>
          <cell r="E17" t="str">
            <v>P_PF_N</v>
          </cell>
          <cell r="F17">
            <v>0</v>
          </cell>
          <cell r="G17">
            <v>41263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1</v>
          </cell>
          <cell r="P17">
            <v>0</v>
          </cell>
          <cell r="Q17">
            <v>0</v>
          </cell>
          <cell r="R17">
            <v>1</v>
          </cell>
          <cell r="S17">
            <v>0</v>
          </cell>
          <cell r="T17">
            <v>0</v>
          </cell>
          <cell r="U17">
            <v>0</v>
          </cell>
          <cell r="V17">
            <v>1</v>
          </cell>
          <cell r="W17">
            <v>0</v>
          </cell>
          <cell r="X17">
            <v>1</v>
          </cell>
          <cell r="Y17">
            <v>1</v>
          </cell>
          <cell r="Z17">
            <v>1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</row>
        <row r="18">
          <cell r="A18">
            <v>309618</v>
          </cell>
          <cell r="B18" t="str">
            <v>210313-RH</v>
          </cell>
          <cell r="C18" t="str">
            <v>EMERAUDE ROUGE HERMES</v>
          </cell>
          <cell r="D18" t="str">
            <v>2-01-02</v>
          </cell>
          <cell r="E18" t="str">
            <v>P_PF_N</v>
          </cell>
          <cell r="F18">
            <v>0</v>
          </cell>
          <cell r="G18">
            <v>41263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1</v>
          </cell>
          <cell r="S18">
            <v>0</v>
          </cell>
          <cell r="T18">
            <v>0</v>
          </cell>
          <cell r="U18">
            <v>0</v>
          </cell>
          <cell r="V18">
            <v>1</v>
          </cell>
          <cell r="W18">
            <v>0</v>
          </cell>
          <cell r="X18">
            <v>1</v>
          </cell>
          <cell r="Y18">
            <v>1</v>
          </cell>
          <cell r="Z18">
            <v>1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</row>
        <row r="19">
          <cell r="A19">
            <v>309619</v>
          </cell>
          <cell r="B19" t="str">
            <v>210313-RH</v>
          </cell>
          <cell r="C19" t="str">
            <v>EMERAUDE ROUGE HERMES</v>
          </cell>
          <cell r="D19" t="str">
            <v>2-01-01</v>
          </cell>
          <cell r="E19" t="str">
            <v>P_PF_N</v>
          </cell>
          <cell r="F19">
            <v>0</v>
          </cell>
          <cell r="G19">
            <v>41263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1</v>
          </cell>
          <cell r="P19">
            <v>0</v>
          </cell>
          <cell r="Q19">
            <v>0</v>
          </cell>
          <cell r="R19">
            <v>1</v>
          </cell>
          <cell r="S19">
            <v>0</v>
          </cell>
          <cell r="T19">
            <v>0</v>
          </cell>
          <cell r="U19">
            <v>0</v>
          </cell>
          <cell r="V19">
            <v>1</v>
          </cell>
          <cell r="W19">
            <v>0</v>
          </cell>
          <cell r="X19">
            <v>1</v>
          </cell>
          <cell r="Y19">
            <v>1</v>
          </cell>
          <cell r="Z19">
            <v>1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</row>
        <row r="20">
          <cell r="A20">
            <v>309620</v>
          </cell>
          <cell r="B20" t="str">
            <v>210313-RH</v>
          </cell>
          <cell r="C20" t="str">
            <v>EMERAUDE ROUGE HERMES</v>
          </cell>
          <cell r="D20" t="str">
            <v>2-01-07</v>
          </cell>
          <cell r="E20" t="str">
            <v>P_PF_N</v>
          </cell>
          <cell r="F20">
            <v>0</v>
          </cell>
          <cell r="G20">
            <v>41264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1</v>
          </cell>
          <cell r="P20">
            <v>0</v>
          </cell>
          <cell r="Q20">
            <v>0</v>
          </cell>
          <cell r="R20">
            <v>1</v>
          </cell>
          <cell r="S20">
            <v>0</v>
          </cell>
          <cell r="T20">
            <v>0</v>
          </cell>
          <cell r="U20">
            <v>0</v>
          </cell>
          <cell r="V20">
            <v>1</v>
          </cell>
          <cell r="W20">
            <v>0</v>
          </cell>
          <cell r="X20">
            <v>1</v>
          </cell>
          <cell r="Y20">
            <v>1</v>
          </cell>
          <cell r="Z20">
            <v>1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</row>
        <row r="21">
          <cell r="A21">
            <v>309621</v>
          </cell>
          <cell r="B21" t="str">
            <v>210313-RH</v>
          </cell>
          <cell r="C21" t="str">
            <v>EMERAUDE ROUGE HERMES</v>
          </cell>
          <cell r="D21" t="str">
            <v>2-01-05</v>
          </cell>
          <cell r="E21" t="str">
            <v>P_PF_N</v>
          </cell>
          <cell r="F21">
            <v>0</v>
          </cell>
          <cell r="G21">
            <v>41264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1</v>
          </cell>
          <cell r="P21">
            <v>0</v>
          </cell>
          <cell r="Q21">
            <v>0</v>
          </cell>
          <cell r="R21">
            <v>1</v>
          </cell>
          <cell r="S21">
            <v>0</v>
          </cell>
          <cell r="T21">
            <v>0</v>
          </cell>
          <cell r="U21">
            <v>0</v>
          </cell>
          <cell r="V21">
            <v>1</v>
          </cell>
          <cell r="W21">
            <v>0</v>
          </cell>
          <cell r="X21">
            <v>1</v>
          </cell>
          <cell r="Y21">
            <v>1</v>
          </cell>
          <cell r="Z21">
            <v>1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</row>
        <row r="22">
          <cell r="A22">
            <v>309622</v>
          </cell>
          <cell r="B22" t="str">
            <v>210313-RH</v>
          </cell>
          <cell r="C22" t="str">
            <v>EMERAUDE ROUGE HERMES</v>
          </cell>
          <cell r="D22" t="str">
            <v>2-01-04</v>
          </cell>
          <cell r="E22" t="str">
            <v>P_PF_N</v>
          </cell>
          <cell r="F22">
            <v>0</v>
          </cell>
          <cell r="G22">
            <v>41264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1</v>
          </cell>
          <cell r="P22">
            <v>0</v>
          </cell>
          <cell r="Q22">
            <v>0</v>
          </cell>
          <cell r="R22">
            <v>1</v>
          </cell>
          <cell r="S22">
            <v>0</v>
          </cell>
          <cell r="T22">
            <v>0</v>
          </cell>
          <cell r="U22">
            <v>0</v>
          </cell>
          <cell r="V22">
            <v>1</v>
          </cell>
          <cell r="W22">
            <v>0</v>
          </cell>
          <cell r="X22">
            <v>1</v>
          </cell>
          <cell r="Y22">
            <v>1</v>
          </cell>
          <cell r="Z22">
            <v>1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</row>
        <row r="23">
          <cell r="A23">
            <v>309641</v>
          </cell>
          <cell r="B23" t="str">
            <v>210312-T</v>
          </cell>
          <cell r="C23" t="str">
            <v>RUBIS TAUPE</v>
          </cell>
          <cell r="D23" t="str">
            <v>3-19-01</v>
          </cell>
          <cell r="E23" t="str">
            <v>P_PF_N</v>
          </cell>
          <cell r="F23">
            <v>0</v>
          </cell>
          <cell r="G23">
            <v>41284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1</v>
          </cell>
          <cell r="P23">
            <v>0</v>
          </cell>
          <cell r="Q23">
            <v>0</v>
          </cell>
          <cell r="R23">
            <v>1</v>
          </cell>
          <cell r="S23">
            <v>0</v>
          </cell>
          <cell r="T23">
            <v>0</v>
          </cell>
          <cell r="U23">
            <v>0</v>
          </cell>
          <cell r="V23">
            <v>1</v>
          </cell>
          <cell r="W23">
            <v>0</v>
          </cell>
          <cell r="X23">
            <v>1</v>
          </cell>
          <cell r="Y23">
            <v>1</v>
          </cell>
          <cell r="Z23">
            <v>1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A24">
            <v>309643</v>
          </cell>
          <cell r="B24" t="str">
            <v>210312-RH</v>
          </cell>
          <cell r="C24" t="str">
            <v>RUBIS ROUGE HERMES</v>
          </cell>
          <cell r="D24" t="str">
            <v>1-exp19-01</v>
          </cell>
          <cell r="E24" t="str">
            <v>PrisonN</v>
          </cell>
          <cell r="F24">
            <v>0</v>
          </cell>
          <cell r="G24">
            <v>41285</v>
          </cell>
          <cell r="H24">
            <v>0</v>
          </cell>
          <cell r="I24">
            <v>0</v>
          </cell>
          <cell r="J24">
            <v>1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1</v>
          </cell>
          <cell r="P24">
            <v>0</v>
          </cell>
          <cell r="Q24">
            <v>0</v>
          </cell>
          <cell r="R24">
            <v>1</v>
          </cell>
          <cell r="S24">
            <v>0</v>
          </cell>
          <cell r="T24">
            <v>0</v>
          </cell>
          <cell r="U24">
            <v>0</v>
          </cell>
          <cell r="V24">
            <v>1</v>
          </cell>
          <cell r="W24">
            <v>0</v>
          </cell>
          <cell r="X24">
            <v>1</v>
          </cell>
          <cell r="Y24">
            <v>1</v>
          </cell>
          <cell r="Z24">
            <v>1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309644</v>
          </cell>
          <cell r="B25" t="str">
            <v>210312-RH</v>
          </cell>
          <cell r="C25" t="str">
            <v>RUBIS ROUGE HERMES</v>
          </cell>
          <cell r="D25" t="str">
            <v>1-exp20-03</v>
          </cell>
          <cell r="E25" t="str">
            <v>PrisonN</v>
          </cell>
          <cell r="F25">
            <v>0</v>
          </cell>
          <cell r="G25">
            <v>41285</v>
          </cell>
          <cell r="H25">
            <v>0</v>
          </cell>
          <cell r="I25">
            <v>0</v>
          </cell>
          <cell r="J25">
            <v>1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1</v>
          </cell>
          <cell r="P25">
            <v>0</v>
          </cell>
          <cell r="Q25">
            <v>0</v>
          </cell>
          <cell r="R25">
            <v>1</v>
          </cell>
          <cell r="S25">
            <v>0</v>
          </cell>
          <cell r="T25">
            <v>0</v>
          </cell>
          <cell r="U25">
            <v>0</v>
          </cell>
          <cell r="V25">
            <v>1</v>
          </cell>
          <cell r="W25">
            <v>0</v>
          </cell>
          <cell r="X25">
            <v>1</v>
          </cell>
          <cell r="Y25">
            <v>1</v>
          </cell>
          <cell r="Z25">
            <v>1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</row>
        <row r="26">
          <cell r="A26">
            <v>309645</v>
          </cell>
          <cell r="B26" t="str">
            <v>210312-RH</v>
          </cell>
          <cell r="C26" t="str">
            <v>RUBIS ROUGE HERMES</v>
          </cell>
          <cell r="D26" t="str">
            <v>1-exp20-01</v>
          </cell>
          <cell r="E26" t="str">
            <v>PrisonN</v>
          </cell>
          <cell r="F26">
            <v>0</v>
          </cell>
          <cell r="G26">
            <v>41288</v>
          </cell>
          <cell r="H26">
            <v>0</v>
          </cell>
          <cell r="I26">
            <v>0</v>
          </cell>
          <cell r="J26">
            <v>1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1</v>
          </cell>
          <cell r="P26">
            <v>0</v>
          </cell>
          <cell r="Q26">
            <v>0</v>
          </cell>
          <cell r="R26">
            <v>1</v>
          </cell>
          <cell r="S26">
            <v>0</v>
          </cell>
          <cell r="T26">
            <v>0</v>
          </cell>
          <cell r="U26">
            <v>0</v>
          </cell>
          <cell r="V26">
            <v>1</v>
          </cell>
          <cell r="W26">
            <v>0</v>
          </cell>
          <cell r="X26">
            <v>1</v>
          </cell>
          <cell r="Y26">
            <v>1</v>
          </cell>
          <cell r="Z26">
            <v>1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</row>
        <row r="27">
          <cell r="A27">
            <v>309646</v>
          </cell>
          <cell r="B27" t="str">
            <v>210312-RH</v>
          </cell>
          <cell r="C27" t="str">
            <v>RUBIS ROUGE HERMES</v>
          </cell>
          <cell r="D27" t="str">
            <v>1-exp20-02</v>
          </cell>
          <cell r="E27" t="str">
            <v>PrisonN</v>
          </cell>
          <cell r="F27">
            <v>0</v>
          </cell>
          <cell r="G27">
            <v>41288</v>
          </cell>
          <cell r="H27">
            <v>0</v>
          </cell>
          <cell r="I27">
            <v>0</v>
          </cell>
          <cell r="J27">
            <v>1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1</v>
          </cell>
          <cell r="P27">
            <v>0</v>
          </cell>
          <cell r="Q27">
            <v>0</v>
          </cell>
          <cell r="R27">
            <v>1</v>
          </cell>
          <cell r="S27">
            <v>0</v>
          </cell>
          <cell r="T27">
            <v>0</v>
          </cell>
          <cell r="U27">
            <v>0</v>
          </cell>
          <cell r="V27">
            <v>1</v>
          </cell>
          <cell r="W27">
            <v>0</v>
          </cell>
          <cell r="X27">
            <v>1</v>
          </cell>
          <cell r="Y27">
            <v>1</v>
          </cell>
          <cell r="Z27">
            <v>1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</row>
        <row r="28">
          <cell r="A28">
            <v>309647</v>
          </cell>
          <cell r="B28" t="str">
            <v>210312-RH</v>
          </cell>
          <cell r="C28" t="str">
            <v>RUBIS ROUGE HERMES</v>
          </cell>
          <cell r="D28" t="str">
            <v>1-exp18-01</v>
          </cell>
          <cell r="E28" t="str">
            <v>PrisonN</v>
          </cell>
          <cell r="F28" t="str">
            <v>133043/001</v>
          </cell>
          <cell r="G28">
            <v>41288</v>
          </cell>
          <cell r="H28">
            <v>0</v>
          </cell>
          <cell r="I28">
            <v>0</v>
          </cell>
          <cell r="J28">
            <v>1</v>
          </cell>
          <cell r="K28">
            <v>0</v>
          </cell>
          <cell r="L28">
            <v>1</v>
          </cell>
          <cell r="M28">
            <v>1</v>
          </cell>
          <cell r="N28">
            <v>0</v>
          </cell>
          <cell r="O28">
            <v>1</v>
          </cell>
          <cell r="P28">
            <v>0</v>
          </cell>
          <cell r="Q28">
            <v>0</v>
          </cell>
          <cell r="R28">
            <v>1</v>
          </cell>
          <cell r="S28">
            <v>0</v>
          </cell>
          <cell r="T28">
            <v>0</v>
          </cell>
          <cell r="U28">
            <v>0</v>
          </cell>
          <cell r="V28">
            <v>1</v>
          </cell>
          <cell r="W28">
            <v>0</v>
          </cell>
          <cell r="X28">
            <v>1</v>
          </cell>
          <cell r="Y28">
            <v>1</v>
          </cell>
          <cell r="Z28">
            <v>1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</row>
        <row r="29">
          <cell r="A29">
            <v>309649</v>
          </cell>
          <cell r="B29" t="str">
            <v>210312-RH</v>
          </cell>
          <cell r="C29" t="str">
            <v>RUBIS ROUGE HERMES</v>
          </cell>
          <cell r="D29" t="str">
            <v>1-exp19-03</v>
          </cell>
          <cell r="E29" t="str">
            <v>P_PF_N</v>
          </cell>
          <cell r="F29">
            <v>0</v>
          </cell>
          <cell r="G29">
            <v>41289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1</v>
          </cell>
          <cell r="P29">
            <v>0</v>
          </cell>
          <cell r="Q29">
            <v>0</v>
          </cell>
          <cell r="R29">
            <v>1</v>
          </cell>
          <cell r="S29">
            <v>0</v>
          </cell>
          <cell r="T29">
            <v>0</v>
          </cell>
          <cell r="U29">
            <v>0</v>
          </cell>
          <cell r="V29">
            <v>1</v>
          </cell>
          <cell r="W29">
            <v>0</v>
          </cell>
          <cell r="X29">
            <v>1</v>
          </cell>
          <cell r="Y29">
            <v>1</v>
          </cell>
          <cell r="Z29">
            <v>1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</row>
        <row r="30">
          <cell r="A30">
            <v>309650</v>
          </cell>
          <cell r="B30" t="str">
            <v>210312-RH</v>
          </cell>
          <cell r="C30" t="str">
            <v>RUBIS ROUGE HERMES</v>
          </cell>
          <cell r="D30" t="str">
            <v>1-exp19-02</v>
          </cell>
          <cell r="E30" t="str">
            <v>P_PF_N</v>
          </cell>
          <cell r="F30">
            <v>0</v>
          </cell>
          <cell r="G30">
            <v>41289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1</v>
          </cell>
          <cell r="P30">
            <v>0</v>
          </cell>
          <cell r="Q30">
            <v>0</v>
          </cell>
          <cell r="R30">
            <v>1</v>
          </cell>
          <cell r="S30">
            <v>0</v>
          </cell>
          <cell r="T30">
            <v>0</v>
          </cell>
          <cell r="U30">
            <v>0</v>
          </cell>
          <cell r="V30">
            <v>1</v>
          </cell>
          <cell r="W30">
            <v>0</v>
          </cell>
          <cell r="X30">
            <v>1</v>
          </cell>
          <cell r="Y30">
            <v>1</v>
          </cell>
          <cell r="Z30">
            <v>1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</row>
        <row r="31">
          <cell r="A31">
            <v>309656</v>
          </cell>
          <cell r="B31" t="str">
            <v>210308-T</v>
          </cell>
          <cell r="C31" t="str">
            <v>GALAXIE TAUPE</v>
          </cell>
          <cell r="D31" t="str">
            <v>3-02-01</v>
          </cell>
          <cell r="E31" t="str">
            <v>P_PF_N</v>
          </cell>
          <cell r="F31">
            <v>0</v>
          </cell>
          <cell r="G31">
            <v>41290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1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1</v>
          </cell>
          <cell r="Y31">
            <v>1</v>
          </cell>
          <cell r="Z31">
            <v>1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</row>
        <row r="32">
          <cell r="A32">
            <v>309657</v>
          </cell>
          <cell r="B32" t="str">
            <v>210308-T</v>
          </cell>
          <cell r="C32" t="str">
            <v>GALAXIE TAUPE avec OPTIONS</v>
          </cell>
          <cell r="D32" t="str">
            <v>1-29-01</v>
          </cell>
          <cell r="E32" t="str">
            <v>PrisonN</v>
          </cell>
          <cell r="F32">
            <v>0</v>
          </cell>
          <cell r="G32">
            <v>41290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1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1</v>
          </cell>
          <cell r="Y32">
            <v>1</v>
          </cell>
          <cell r="Z32">
            <v>1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</row>
        <row r="33">
          <cell r="A33">
            <v>309661</v>
          </cell>
          <cell r="B33" t="str">
            <v>210308-RH</v>
          </cell>
          <cell r="C33" t="str">
            <v>GALAXIE ROUGE HERMES</v>
          </cell>
          <cell r="D33" t="str">
            <v>3-08-02</v>
          </cell>
          <cell r="E33" t="str">
            <v>PrisonN</v>
          </cell>
          <cell r="F33">
            <v>0</v>
          </cell>
          <cell r="G33">
            <v>41291</v>
          </cell>
          <cell r="H33">
            <v>0</v>
          </cell>
          <cell r="I33">
            <v>0</v>
          </cell>
          <cell r="J33">
            <v>0</v>
          </cell>
          <cell r="K33">
            <v>1</v>
          </cell>
          <cell r="L33">
            <v>0</v>
          </cell>
          <cell r="M33">
            <v>0</v>
          </cell>
          <cell r="N33">
            <v>0</v>
          </cell>
          <cell r="O33">
            <v>1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1</v>
          </cell>
          <cell r="Y33">
            <v>1</v>
          </cell>
          <cell r="Z33">
            <v>1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</row>
        <row r="34">
          <cell r="A34">
            <v>309663</v>
          </cell>
          <cell r="B34" t="str">
            <v>210308-RH</v>
          </cell>
          <cell r="C34" t="str">
            <v>GALAXIE ROUGE HERMES</v>
          </cell>
          <cell r="D34" t="str">
            <v>3-15-01</v>
          </cell>
          <cell r="E34" t="str">
            <v>P_PF_N</v>
          </cell>
          <cell r="F34">
            <v>0</v>
          </cell>
          <cell r="G34">
            <v>41292</v>
          </cell>
          <cell r="H34">
            <v>0.8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1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1</v>
          </cell>
          <cell r="Y34">
            <v>1</v>
          </cell>
          <cell r="Z34">
            <v>1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</row>
        <row r="35">
          <cell r="A35">
            <v>309672</v>
          </cell>
          <cell r="B35" t="str">
            <v>210310-T</v>
          </cell>
          <cell r="C35" t="str">
            <v>SAPHIR PANORAMIQUE TAUPE</v>
          </cell>
          <cell r="D35" t="str">
            <v>1-06-01</v>
          </cell>
          <cell r="E35" t="str">
            <v>P_PF_N</v>
          </cell>
          <cell r="F35" t="str">
            <v>127317/002</v>
          </cell>
          <cell r="G35">
            <v>41296</v>
          </cell>
          <cell r="H35" t="str">
            <v>reaff</v>
          </cell>
          <cell r="I35" t="str">
            <v>13/06/2014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1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</row>
        <row r="36">
          <cell r="A36">
            <v>309951</v>
          </cell>
          <cell r="B36" t="str">
            <v>210364-L</v>
          </cell>
          <cell r="C36" t="str">
            <v>SUPER MERCURE ACCESS LAVANDE</v>
          </cell>
          <cell r="D36" t="str">
            <v>1-exp04-01</v>
          </cell>
          <cell r="E36" t="str">
            <v>P_PF_N</v>
          </cell>
          <cell r="F36" t="str">
            <v>131082/001</v>
          </cell>
          <cell r="G36">
            <v>41424</v>
          </cell>
          <cell r="H36">
            <v>2.5499999999999998</v>
          </cell>
          <cell r="I36" t="str">
            <v>25/04/2014</v>
          </cell>
          <cell r="J36">
            <v>0</v>
          </cell>
          <cell r="K36">
            <v>1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1</v>
          </cell>
          <cell r="Y36">
            <v>1</v>
          </cell>
          <cell r="AA36">
            <v>0</v>
          </cell>
          <cell r="AB36">
            <v>1</v>
          </cell>
          <cell r="AC36">
            <v>1</v>
          </cell>
          <cell r="AD36">
            <v>1</v>
          </cell>
          <cell r="AE36">
            <v>0</v>
          </cell>
        </row>
        <row r="37">
          <cell r="A37">
            <v>309957</v>
          </cell>
          <cell r="B37" t="str">
            <v>210364-L</v>
          </cell>
          <cell r="C37" t="str">
            <v>SUPER MERCURE ACCESS LAVANDE</v>
          </cell>
          <cell r="D37" t="str">
            <v>3-18-01</v>
          </cell>
          <cell r="E37" t="str">
            <v>P_PF_N</v>
          </cell>
          <cell r="F37">
            <v>0</v>
          </cell>
          <cell r="G37">
            <v>41425</v>
          </cell>
          <cell r="H37">
            <v>0</v>
          </cell>
          <cell r="I37">
            <v>41901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 t="str">
            <v xml:space="preserve"> </v>
          </cell>
          <cell r="P37">
            <v>0</v>
          </cell>
          <cell r="Y37" t="str">
            <v xml:space="preserve"> </v>
          </cell>
          <cell r="AA37">
            <v>0</v>
          </cell>
          <cell r="AB37" t="str">
            <v xml:space="preserve"> </v>
          </cell>
          <cell r="AC37" t="str">
            <v xml:space="preserve"> </v>
          </cell>
          <cell r="AD37">
            <v>1</v>
          </cell>
          <cell r="AE37">
            <v>0</v>
          </cell>
        </row>
        <row r="38">
          <cell r="A38">
            <v>309966</v>
          </cell>
          <cell r="B38" t="str">
            <v>210364-L</v>
          </cell>
          <cell r="C38" t="str">
            <v>SUPER MERCURE ACCESS LAVANDE</v>
          </cell>
          <cell r="D38" t="str">
            <v>1-03-01</v>
          </cell>
          <cell r="E38" t="str">
            <v>PrisonN</v>
          </cell>
          <cell r="F38" t="str">
            <v>131858/001</v>
          </cell>
          <cell r="G38">
            <v>41526</v>
          </cell>
          <cell r="H38">
            <v>1.64</v>
          </cell>
          <cell r="I38">
            <v>41901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</row>
        <row r="39">
          <cell r="A39">
            <v>309968</v>
          </cell>
          <cell r="B39" t="str">
            <v>210364-L</v>
          </cell>
          <cell r="C39" t="str">
            <v>SUPER MERCURE ACCESS LAVANDE</v>
          </cell>
          <cell r="D39" t="str">
            <v>1-03-02</v>
          </cell>
          <cell r="E39" t="str">
            <v>PrisonN</v>
          </cell>
          <cell r="F39" t="str">
            <v>131857/001</v>
          </cell>
          <cell r="G39">
            <v>41527</v>
          </cell>
          <cell r="H39">
            <v>1.64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</row>
        <row r="40">
          <cell r="A40">
            <v>309970</v>
          </cell>
          <cell r="B40" t="str">
            <v>210364-L</v>
          </cell>
          <cell r="C40" t="str">
            <v>SUPER MERCURE ACCESS LAVANDE</v>
          </cell>
          <cell r="D40" t="str">
            <v>1-09-01</v>
          </cell>
          <cell r="E40" t="str">
            <v>P_PF_N</v>
          </cell>
          <cell r="F40" t="str">
            <v>131621/001</v>
          </cell>
          <cell r="G40">
            <v>41527</v>
          </cell>
          <cell r="H40">
            <v>2.5499999999999998</v>
          </cell>
          <cell r="I40" t="str">
            <v>04/06/2014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1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1</v>
          </cell>
          <cell r="Z40">
            <v>0</v>
          </cell>
          <cell r="AA40">
            <v>1</v>
          </cell>
          <cell r="AB40">
            <v>1</v>
          </cell>
          <cell r="AC40">
            <v>1</v>
          </cell>
          <cell r="AD40">
            <v>1</v>
          </cell>
          <cell r="AE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</row>
        <row r="41">
          <cell r="A41">
            <v>309998</v>
          </cell>
          <cell r="B41" t="str">
            <v>210365-L</v>
          </cell>
          <cell r="C41" t="str">
            <v>SUPER MERCURE RIVIERA LAVANDE</v>
          </cell>
          <cell r="D41" t="str">
            <v>1-07-01</v>
          </cell>
          <cell r="E41" t="str">
            <v>PrisonN</v>
          </cell>
          <cell r="F41" t="str">
            <v>132201/001</v>
          </cell>
          <cell r="G41">
            <v>41547</v>
          </cell>
          <cell r="H41">
            <v>3.12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</row>
        <row r="42">
          <cell r="A42">
            <v>309999</v>
          </cell>
          <cell r="B42" t="str">
            <v>210365-L</v>
          </cell>
          <cell r="C42" t="str">
            <v>SUPER MERCURE RIVIERA LAVANDE</v>
          </cell>
          <cell r="D42" t="str">
            <v>1-07-02</v>
          </cell>
          <cell r="E42" t="str">
            <v>PrisonN</v>
          </cell>
          <cell r="F42" t="str">
            <v>132202/001</v>
          </cell>
          <cell r="G42">
            <v>41547</v>
          </cell>
          <cell r="H42">
            <v>3.12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</row>
        <row r="43">
          <cell r="A43">
            <v>310000</v>
          </cell>
          <cell r="B43" t="str">
            <v>210365-L</v>
          </cell>
          <cell r="C43" t="str">
            <v>SUPER MERCURE RIVIERA LAVANDE</v>
          </cell>
          <cell r="D43" t="str">
            <v>1-23-01</v>
          </cell>
          <cell r="E43" t="str">
            <v>P_PF_N</v>
          </cell>
          <cell r="F43">
            <v>0</v>
          </cell>
          <cell r="G43">
            <v>41547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1</v>
          </cell>
          <cell r="P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1</v>
          </cell>
          <cell r="AE43">
            <v>0</v>
          </cell>
        </row>
        <row r="44">
          <cell r="A44">
            <v>310002</v>
          </cell>
          <cell r="B44" t="str">
            <v>210365-L</v>
          </cell>
          <cell r="C44" t="str">
            <v>SUPER MERCURE RIVIERA LAVANDE</v>
          </cell>
          <cell r="D44" t="str">
            <v>1-23-02</v>
          </cell>
          <cell r="E44" t="str">
            <v>P_PF_N</v>
          </cell>
          <cell r="F44">
            <v>0</v>
          </cell>
          <cell r="G44">
            <v>41549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1</v>
          </cell>
          <cell r="P44">
            <v>0</v>
          </cell>
          <cell r="Y44">
            <v>1</v>
          </cell>
          <cell r="AA44">
            <v>0</v>
          </cell>
          <cell r="AB44">
            <v>1</v>
          </cell>
          <cell r="AC44">
            <v>0</v>
          </cell>
          <cell r="AD44">
            <v>1</v>
          </cell>
          <cell r="AE44">
            <v>0</v>
          </cell>
        </row>
        <row r="45">
          <cell r="A45">
            <v>310005</v>
          </cell>
          <cell r="B45" t="str">
            <v>210367-B</v>
          </cell>
          <cell r="C45" t="str">
            <v>LOGGIA T GAUCHE BLEU NUAGE</v>
          </cell>
          <cell r="D45" t="str">
            <v>1-05-02</v>
          </cell>
          <cell r="E45" t="str">
            <v>P_PF_N</v>
          </cell>
          <cell r="F45" t="str">
            <v>132100/001</v>
          </cell>
          <cell r="G45">
            <v>41550</v>
          </cell>
          <cell r="H45">
            <v>6.5</v>
          </cell>
          <cell r="I45" t="str">
            <v>17/09/2014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Y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</row>
        <row r="46">
          <cell r="A46">
            <v>310008</v>
          </cell>
          <cell r="B46" t="str">
            <v>210367-B</v>
          </cell>
          <cell r="C46" t="str">
            <v>LOGGIA T GAUCHE BLEU NUAGE</v>
          </cell>
          <cell r="D46" t="str">
            <v>1-05-01</v>
          </cell>
          <cell r="E46" t="str">
            <v>P_PF_N</v>
          </cell>
          <cell r="F46" t="str">
            <v>132101/001</v>
          </cell>
          <cell r="G46">
            <v>41554</v>
          </cell>
          <cell r="H46">
            <v>6.5</v>
          </cell>
          <cell r="I46" t="str">
            <v>17/09/2014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Y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</row>
        <row r="47">
          <cell r="A47">
            <v>310011</v>
          </cell>
          <cell r="B47" t="str">
            <v>210367-L</v>
          </cell>
          <cell r="C47" t="str">
            <v>LOGGIA T GAUCHE LAVANDE</v>
          </cell>
          <cell r="D47" t="str">
            <v>2-gri05-01</v>
          </cell>
          <cell r="E47" t="str">
            <v>P_PF_N</v>
          </cell>
          <cell r="F47">
            <v>0</v>
          </cell>
          <cell r="G47">
            <v>41555</v>
          </cell>
          <cell r="H47">
            <v>0</v>
          </cell>
          <cell r="I47">
            <v>41899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Y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1</v>
          </cell>
          <cell r="AE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0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D47">
            <v>0</v>
          </cell>
          <cell r="CE47">
            <v>0</v>
          </cell>
          <cell r="CF47">
            <v>0</v>
          </cell>
          <cell r="CG47">
            <v>0</v>
          </cell>
        </row>
        <row r="48">
          <cell r="A48">
            <v>310012</v>
          </cell>
          <cell r="B48" t="str">
            <v>210367-L</v>
          </cell>
          <cell r="C48" t="str">
            <v>LOGGIA T GAUCHE LAVANDE</v>
          </cell>
          <cell r="D48" t="str">
            <v>2-gri04-01</v>
          </cell>
          <cell r="E48" t="str">
            <v>P_PF_N</v>
          </cell>
          <cell r="F48">
            <v>0</v>
          </cell>
          <cell r="G48">
            <v>41555</v>
          </cell>
          <cell r="H48">
            <v>0</v>
          </cell>
          <cell r="I48">
            <v>41899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Y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1</v>
          </cell>
          <cell r="AE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</row>
        <row r="49">
          <cell r="A49">
            <v>310017</v>
          </cell>
          <cell r="B49" t="str">
            <v>210367-L</v>
          </cell>
          <cell r="C49" t="str">
            <v>LOGGIA T GAUCHE LAVANDE</v>
          </cell>
          <cell r="D49" t="str">
            <v>2-gri06-01</v>
          </cell>
          <cell r="E49" t="str">
            <v>P_PF_N</v>
          </cell>
          <cell r="F49">
            <v>0</v>
          </cell>
          <cell r="G49">
            <v>41561</v>
          </cell>
          <cell r="H49">
            <v>0</v>
          </cell>
          <cell r="I49">
            <v>41899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Y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1</v>
          </cell>
          <cell r="AE49">
            <v>0</v>
          </cell>
        </row>
        <row r="50">
          <cell r="A50">
            <v>310024</v>
          </cell>
          <cell r="B50" t="str">
            <v>210366-L</v>
          </cell>
          <cell r="C50" t="str">
            <v>SUPER TITANIA 3 LAVANDE</v>
          </cell>
          <cell r="D50" t="str">
            <v>3-01-01</v>
          </cell>
          <cell r="E50" t="str">
            <v>P_PF_N</v>
          </cell>
          <cell r="F50">
            <v>0</v>
          </cell>
          <cell r="G50">
            <v>41562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1</v>
          </cell>
          <cell r="P50">
            <v>0</v>
          </cell>
          <cell r="Y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1</v>
          </cell>
          <cell r="AE50">
            <v>0</v>
          </cell>
        </row>
        <row r="51">
          <cell r="A51">
            <v>310025</v>
          </cell>
          <cell r="B51" t="str">
            <v>210366-L</v>
          </cell>
          <cell r="C51" t="str">
            <v>SUPER TITANIA 3 LAVANDE</v>
          </cell>
          <cell r="D51" t="str">
            <v>3-01-01</v>
          </cell>
          <cell r="E51" t="str">
            <v>P_PF_N</v>
          </cell>
          <cell r="F51">
            <v>0</v>
          </cell>
          <cell r="G51">
            <v>41563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1</v>
          </cell>
          <cell r="P51">
            <v>0</v>
          </cell>
          <cell r="Y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1</v>
          </cell>
          <cell r="AE51">
            <v>0</v>
          </cell>
        </row>
        <row r="52">
          <cell r="A52">
            <v>310067</v>
          </cell>
          <cell r="B52" t="str">
            <v>310381-LG</v>
          </cell>
          <cell r="C52" t="str">
            <v>RAINBOW PANORAMIQUE NATURE</v>
          </cell>
          <cell r="D52" t="str">
            <v>1-exp08-01</v>
          </cell>
          <cell r="E52" t="str">
            <v>P_PF_N</v>
          </cell>
          <cell r="F52" t="str">
            <v>132159/001</v>
          </cell>
          <cell r="G52">
            <v>41597</v>
          </cell>
          <cell r="H52">
            <v>1.1200000000000001</v>
          </cell>
          <cell r="I52" t="str">
            <v>Gros BIP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R52">
            <v>1</v>
          </cell>
          <cell r="S52">
            <v>1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</row>
        <row r="53">
          <cell r="A53">
            <v>310411</v>
          </cell>
          <cell r="B53" t="str">
            <v>210378-B</v>
          </cell>
          <cell r="C53" t="str">
            <v>APOLLON RIVIERA BLEU NUAGE avec OPTIONS</v>
          </cell>
          <cell r="D53" t="str">
            <v>1-exp02-01</v>
          </cell>
          <cell r="E53" t="str">
            <v>P_PF_N</v>
          </cell>
          <cell r="F53" t="str">
            <v>130916/001</v>
          </cell>
          <cell r="G53">
            <v>41733</v>
          </cell>
          <cell r="H53">
            <v>0</v>
          </cell>
          <cell r="I53" t="str">
            <v>30/06/2014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1</v>
          </cell>
          <cell r="AA53">
            <v>0</v>
          </cell>
          <cell r="AB53">
            <v>0</v>
          </cell>
          <cell r="AC53">
            <v>0</v>
          </cell>
          <cell r="AD53">
            <v>1</v>
          </cell>
          <cell r="AE53">
            <v>0</v>
          </cell>
        </row>
        <row r="54">
          <cell r="A54">
            <v>310412</v>
          </cell>
          <cell r="B54" t="str">
            <v>210378-B</v>
          </cell>
          <cell r="C54" t="str">
            <v>APOLLON RIVIERA BLEU NUAGE avec OPTIONS</v>
          </cell>
          <cell r="D54" t="str">
            <v>1-exp03-01</v>
          </cell>
          <cell r="E54" t="str">
            <v>P_PF_N</v>
          </cell>
          <cell r="F54" t="str">
            <v>130917/001</v>
          </cell>
          <cell r="G54">
            <v>41733</v>
          </cell>
          <cell r="H54">
            <v>0</v>
          </cell>
          <cell r="I54" t="str">
            <v>18/06/2014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1</v>
          </cell>
          <cell r="AA54">
            <v>0</v>
          </cell>
          <cell r="AB54">
            <v>0</v>
          </cell>
          <cell r="AC54">
            <v>0</v>
          </cell>
          <cell r="AD54">
            <v>1</v>
          </cell>
          <cell r="AE54">
            <v>0</v>
          </cell>
        </row>
        <row r="55">
          <cell r="A55">
            <v>310447</v>
          </cell>
          <cell r="B55" t="str">
            <v>210383-N</v>
          </cell>
          <cell r="C55" t="str">
            <v>APOLLON RIVIERA NATURE</v>
          </cell>
          <cell r="D55" t="str">
            <v>1-exp06-01</v>
          </cell>
          <cell r="E55" t="str">
            <v>P_PF_N</v>
          </cell>
          <cell r="F55" t="str">
            <v>131558/001</v>
          </cell>
          <cell r="G55">
            <v>41754</v>
          </cell>
          <cell r="H55">
            <v>1.1200000000000001</v>
          </cell>
          <cell r="I55" t="str">
            <v>10/09/2014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</row>
        <row r="56">
          <cell r="A56">
            <v>310449</v>
          </cell>
          <cell r="B56" t="str">
            <v>210380-LG</v>
          </cell>
          <cell r="C56" t="str">
            <v xml:space="preserve"> HORIZON RIVIERALAGON</v>
          </cell>
          <cell r="D56" t="str">
            <v>3-11-02</v>
          </cell>
          <cell r="E56" t="str">
            <v>PrisonN</v>
          </cell>
          <cell r="F56">
            <v>0</v>
          </cell>
          <cell r="G56">
            <v>41758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1</v>
          </cell>
          <cell r="AE56">
            <v>0</v>
          </cell>
        </row>
        <row r="57">
          <cell r="A57">
            <v>310450</v>
          </cell>
          <cell r="B57" t="str">
            <v>210380-LG</v>
          </cell>
          <cell r="C57" t="str">
            <v xml:space="preserve"> HORIZON RIVIERALAGON</v>
          </cell>
          <cell r="D57" t="str">
            <v>3-11-01</v>
          </cell>
          <cell r="E57" t="str">
            <v>PrisonN</v>
          </cell>
          <cell r="F57">
            <v>0</v>
          </cell>
          <cell r="G57">
            <v>41758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1</v>
          </cell>
          <cell r="AE57">
            <v>0</v>
          </cell>
        </row>
        <row r="58">
          <cell r="A58">
            <v>310454</v>
          </cell>
          <cell r="B58" t="str">
            <v>210382-LG</v>
          </cell>
          <cell r="C58" t="str">
            <v>CONSTELLATION LAGON</v>
          </cell>
          <cell r="D58" t="str">
            <v>3-12-02</v>
          </cell>
          <cell r="E58" t="str">
            <v>P_PF_N</v>
          </cell>
          <cell r="F58">
            <v>0</v>
          </cell>
          <cell r="G58">
            <v>41759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1</v>
          </cell>
          <cell r="AE58">
            <v>0</v>
          </cell>
        </row>
        <row r="59">
          <cell r="A59">
            <v>310455</v>
          </cell>
          <cell r="B59" t="str">
            <v>210382-LG</v>
          </cell>
          <cell r="C59" t="str">
            <v>CONSTELLATION LAGON</v>
          </cell>
          <cell r="D59" t="str">
            <v>3-12-01</v>
          </cell>
          <cell r="E59" t="str">
            <v>P_PF_N</v>
          </cell>
          <cell r="F59">
            <v>0</v>
          </cell>
          <cell r="G59">
            <v>41759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1</v>
          </cell>
          <cell r="AE59">
            <v>0</v>
          </cell>
        </row>
        <row r="60">
          <cell r="A60">
            <v>310456</v>
          </cell>
          <cell r="B60" t="str">
            <v>210382-N</v>
          </cell>
          <cell r="C60" t="str">
            <v>CONSTELLATION NATURE</v>
          </cell>
          <cell r="D60" t="str">
            <v>3-15-01</v>
          </cell>
          <cell r="E60" t="str">
            <v>PrisonN</v>
          </cell>
          <cell r="F60">
            <v>0</v>
          </cell>
          <cell r="G60">
            <v>41759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1</v>
          </cell>
          <cell r="AE60">
            <v>0</v>
          </cell>
        </row>
        <row r="61">
          <cell r="A61">
            <v>310457</v>
          </cell>
          <cell r="B61" t="str">
            <v>210382-N</v>
          </cell>
          <cell r="C61" t="str">
            <v>CONSTELLATION NATURE</v>
          </cell>
          <cell r="D61" t="str">
            <v>3-08-01</v>
          </cell>
          <cell r="E61" t="str">
            <v>P_PF_N</v>
          </cell>
          <cell r="F61">
            <v>0</v>
          </cell>
          <cell r="G61">
            <v>41764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1</v>
          </cell>
          <cell r="AE61">
            <v>0</v>
          </cell>
        </row>
        <row r="62">
          <cell r="A62">
            <v>310459</v>
          </cell>
          <cell r="B62" t="str">
            <v>210397-LG</v>
          </cell>
          <cell r="C62" t="str">
            <v>ELEGANZIA LAGON</v>
          </cell>
          <cell r="D62" t="str">
            <v>2-07-03</v>
          </cell>
          <cell r="E62" t="str">
            <v>P_PF_N</v>
          </cell>
          <cell r="F62">
            <v>0</v>
          </cell>
          <cell r="G62">
            <v>41764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1</v>
          </cell>
          <cell r="AE62">
            <v>0</v>
          </cell>
        </row>
        <row r="63">
          <cell r="A63">
            <v>310460</v>
          </cell>
          <cell r="B63" t="str">
            <v>210397-LG</v>
          </cell>
          <cell r="C63" t="str">
            <v>ELEGANZIA LAGON</v>
          </cell>
          <cell r="D63" t="str">
            <v>2-07-01</v>
          </cell>
          <cell r="E63" t="str">
            <v>P_PF_N</v>
          </cell>
          <cell r="F63">
            <v>0</v>
          </cell>
          <cell r="G63">
            <v>41765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1</v>
          </cell>
          <cell r="AE63">
            <v>0</v>
          </cell>
        </row>
        <row r="64">
          <cell r="A64">
            <v>310461</v>
          </cell>
          <cell r="B64" t="str">
            <v>210397-LG</v>
          </cell>
          <cell r="C64" t="str">
            <v>ELEGANZIA LAGON</v>
          </cell>
          <cell r="D64" t="str">
            <v>2-07-04</v>
          </cell>
          <cell r="E64" t="str">
            <v>P_PF_N</v>
          </cell>
          <cell r="F64">
            <v>0</v>
          </cell>
          <cell r="G64">
            <v>41765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1</v>
          </cell>
          <cell r="AE64">
            <v>0</v>
          </cell>
        </row>
        <row r="65">
          <cell r="A65">
            <v>310462</v>
          </cell>
          <cell r="B65" t="str">
            <v>210397-LG</v>
          </cell>
          <cell r="C65" t="str">
            <v>ELEGANZIA LAGON</v>
          </cell>
          <cell r="D65" t="str">
            <v>2-07-05</v>
          </cell>
          <cell r="E65" t="str">
            <v>P_PF_N</v>
          </cell>
          <cell r="F65">
            <v>0</v>
          </cell>
          <cell r="G65">
            <v>41765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1</v>
          </cell>
          <cell r="AE65">
            <v>0</v>
          </cell>
        </row>
        <row r="66">
          <cell r="A66">
            <v>310463</v>
          </cell>
          <cell r="B66" t="str">
            <v>210397-LG</v>
          </cell>
          <cell r="C66" t="str">
            <v>ELEGANZIA LAGON</v>
          </cell>
          <cell r="D66" t="str">
            <v>2-07-02</v>
          </cell>
          <cell r="E66" t="str">
            <v>P_PF_N</v>
          </cell>
          <cell r="F66">
            <v>0</v>
          </cell>
          <cell r="G66">
            <v>41765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1</v>
          </cell>
          <cell r="AE66">
            <v>0</v>
          </cell>
        </row>
        <row r="67">
          <cell r="A67">
            <v>310464</v>
          </cell>
          <cell r="B67" t="str">
            <v>210397-N</v>
          </cell>
          <cell r="C67" t="str">
            <v>ELEGANZIA NATURE</v>
          </cell>
          <cell r="D67" t="str">
            <v>2-08-02</v>
          </cell>
          <cell r="E67" t="str">
            <v>P_PF_N</v>
          </cell>
          <cell r="F67">
            <v>0</v>
          </cell>
          <cell r="G67">
            <v>41766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1</v>
          </cell>
          <cell r="AE67">
            <v>0</v>
          </cell>
        </row>
        <row r="68">
          <cell r="A68">
            <v>310465</v>
          </cell>
          <cell r="B68" t="str">
            <v>210397-N</v>
          </cell>
          <cell r="C68" t="str">
            <v>ELEGANZIA NATURE</v>
          </cell>
          <cell r="D68" t="str">
            <v>2-08-01</v>
          </cell>
          <cell r="E68" t="str">
            <v>P_PF_N</v>
          </cell>
          <cell r="F68">
            <v>0</v>
          </cell>
          <cell r="G68">
            <v>41766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1</v>
          </cell>
          <cell r="AE68">
            <v>0</v>
          </cell>
        </row>
        <row r="69">
          <cell r="A69">
            <v>310466</v>
          </cell>
          <cell r="B69" t="str">
            <v>210397-N</v>
          </cell>
          <cell r="C69" t="str">
            <v>ELEGANZIA NATURE</v>
          </cell>
          <cell r="D69" t="str">
            <v>2-08-04</v>
          </cell>
          <cell r="E69" t="str">
            <v>P_PF_N</v>
          </cell>
          <cell r="F69">
            <v>0</v>
          </cell>
          <cell r="G69">
            <v>41766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1</v>
          </cell>
          <cell r="AE69">
            <v>0</v>
          </cell>
        </row>
        <row r="70">
          <cell r="A70">
            <v>310467</v>
          </cell>
          <cell r="B70" t="str">
            <v>210397-N</v>
          </cell>
          <cell r="C70" t="str">
            <v>ELEGANZIA NATURE</v>
          </cell>
          <cell r="D70" t="str">
            <v>2-08-03</v>
          </cell>
          <cell r="E70" t="str">
            <v>P_PF_N</v>
          </cell>
          <cell r="F70">
            <v>0</v>
          </cell>
          <cell r="G70">
            <v>41766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1</v>
          </cell>
          <cell r="AE70">
            <v>0</v>
          </cell>
        </row>
        <row r="71">
          <cell r="A71">
            <v>310468</v>
          </cell>
          <cell r="B71" t="str">
            <v>210397-N</v>
          </cell>
          <cell r="C71" t="str">
            <v>ELEGANZIA NATURE</v>
          </cell>
          <cell r="D71" t="str">
            <v>2-08-05</v>
          </cell>
          <cell r="E71" t="str">
            <v>P_PF_N</v>
          </cell>
          <cell r="F71">
            <v>0</v>
          </cell>
          <cell r="G71">
            <v>41773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1</v>
          </cell>
          <cell r="AE71">
            <v>0</v>
          </cell>
        </row>
        <row r="72">
          <cell r="A72" t="str">
            <v>310473</v>
          </cell>
          <cell r="B72" t="str">
            <v>210363-B</v>
          </cell>
          <cell r="C72" t="str">
            <v>SUPER MERCURE BLEU NUAGE</v>
          </cell>
          <cell r="D72" t="str">
            <v>1-DALE</v>
          </cell>
          <cell r="E72" t="str">
            <v>P_PF_N</v>
          </cell>
          <cell r="F72">
            <v>0</v>
          </cell>
          <cell r="G72">
            <v>41900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1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</row>
        <row r="73">
          <cell r="A73" t="str">
            <v>310474</v>
          </cell>
          <cell r="B73" t="str">
            <v>210363-B</v>
          </cell>
          <cell r="C73" t="str">
            <v>SUPER MERCURE BLEU NUAGE</v>
          </cell>
          <cell r="D73" t="str">
            <v>1-DALE</v>
          </cell>
          <cell r="E73" t="str">
            <v>P_PF_N</v>
          </cell>
          <cell r="F73">
            <v>0</v>
          </cell>
          <cell r="G73">
            <v>41900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1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</row>
        <row r="74">
          <cell r="A74" t="str">
            <v>310475</v>
          </cell>
          <cell r="B74" t="str">
            <v>210363-B</v>
          </cell>
          <cell r="C74" t="str">
            <v>SUPER MERCURE BLEU NUAGE</v>
          </cell>
          <cell r="D74" t="str">
            <v>2-01-01</v>
          </cell>
          <cell r="E74" t="str">
            <v>P_PF_N</v>
          </cell>
          <cell r="F74">
            <v>0</v>
          </cell>
          <cell r="G74">
            <v>41901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1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</row>
        <row r="75">
          <cell r="A75" t="str">
            <v>310476</v>
          </cell>
          <cell r="B75" t="str">
            <v>210363-B</v>
          </cell>
          <cell r="C75" t="str">
            <v>SUPER MERCURE BLEU NUAGE</v>
          </cell>
          <cell r="D75" t="str">
            <v>2-01-02</v>
          </cell>
          <cell r="E75" t="str">
            <v>P_PF_N</v>
          </cell>
          <cell r="F75">
            <v>0</v>
          </cell>
          <cell r="G75">
            <v>41901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1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</row>
        <row r="76">
          <cell r="A76" t="str">
            <v>G865T K02</v>
          </cell>
          <cell r="B76" t="str">
            <v>210363-B</v>
          </cell>
          <cell r="C76" t="str">
            <v>SUPER MERCURE BLEU NUAGE</v>
          </cell>
          <cell r="D76" t="str">
            <v>2-01-03</v>
          </cell>
          <cell r="E76" t="str">
            <v>P_PF_N</v>
          </cell>
          <cell r="G76">
            <v>41904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</row>
        <row r="77">
          <cell r="A77" t="str">
            <v>GK93B K27</v>
          </cell>
          <cell r="B77" t="str">
            <v>210363-B</v>
          </cell>
          <cell r="C77" t="str">
            <v>SUPER MERCURE BLEU NUAGE</v>
          </cell>
          <cell r="D77" t="str">
            <v>2-01-04</v>
          </cell>
          <cell r="E77" t="str">
            <v>P_PF_N</v>
          </cell>
          <cell r="G77">
            <v>41904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</row>
        <row r="78">
          <cell r="A78" t="str">
            <v>G865T K02</v>
          </cell>
          <cell r="B78" t="str">
            <v>G865T</v>
          </cell>
          <cell r="C78" t="str">
            <v>OHARA</v>
          </cell>
          <cell r="D78" t="str">
            <v>usine</v>
          </cell>
          <cell r="G78">
            <v>0</v>
          </cell>
        </row>
        <row r="79">
          <cell r="A79" t="str">
            <v>GK93B K27</v>
          </cell>
          <cell r="B79" t="str">
            <v>GK93B</v>
          </cell>
          <cell r="C79" t="str">
            <v>OHARA key west</v>
          </cell>
          <cell r="D79" t="str">
            <v>1-33-01</v>
          </cell>
          <cell r="G79">
            <v>0</v>
          </cell>
        </row>
        <row r="80">
          <cell r="G80">
            <v>0</v>
          </cell>
        </row>
        <row r="81">
          <cell r="G81">
            <v>0</v>
          </cell>
        </row>
        <row r="82">
          <cell r="G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G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G84">
            <v>0</v>
          </cell>
        </row>
        <row r="85">
          <cell r="G85">
            <v>0</v>
          </cell>
        </row>
        <row r="86">
          <cell r="G86">
            <v>0</v>
          </cell>
        </row>
        <row r="87">
          <cell r="G87">
            <v>0</v>
          </cell>
        </row>
        <row r="88">
          <cell r="G88">
            <v>0</v>
          </cell>
        </row>
        <row r="89">
          <cell r="G89">
            <v>0</v>
          </cell>
        </row>
        <row r="90">
          <cell r="G90">
            <v>0</v>
          </cell>
        </row>
        <row r="91">
          <cell r="G91">
            <v>0</v>
          </cell>
        </row>
        <row r="92">
          <cell r="G92">
            <v>0</v>
          </cell>
        </row>
        <row r="93">
          <cell r="G93">
            <v>0</v>
          </cell>
        </row>
        <row r="94">
          <cell r="G94">
            <v>0</v>
          </cell>
        </row>
        <row r="95">
          <cell r="G95">
            <v>0</v>
          </cell>
        </row>
        <row r="96">
          <cell r="G96">
            <v>0</v>
          </cell>
        </row>
        <row r="97">
          <cell r="G97">
            <v>0</v>
          </cell>
        </row>
        <row r="98">
          <cell r="G98">
            <v>0</v>
          </cell>
        </row>
        <row r="99">
          <cell r="G99">
            <v>0</v>
          </cell>
        </row>
        <row r="100">
          <cell r="G100">
            <v>0</v>
          </cell>
        </row>
        <row r="101">
          <cell r="G101">
            <v>0</v>
          </cell>
        </row>
        <row r="102">
          <cell r="G102">
            <v>0</v>
          </cell>
        </row>
        <row r="103">
          <cell r="G103">
            <v>0</v>
          </cell>
        </row>
        <row r="104">
          <cell r="G104">
            <v>0</v>
          </cell>
        </row>
        <row r="105">
          <cell r="G105">
            <v>0</v>
          </cell>
        </row>
        <row r="106">
          <cell r="G106">
            <v>0</v>
          </cell>
        </row>
        <row r="107">
          <cell r="G107">
            <v>0</v>
          </cell>
        </row>
        <row r="108">
          <cell r="G108">
            <v>0</v>
          </cell>
        </row>
        <row r="109">
          <cell r="G109">
            <v>0</v>
          </cell>
        </row>
        <row r="110">
          <cell r="G110">
            <v>0</v>
          </cell>
        </row>
        <row r="111">
          <cell r="G111">
            <v>0</v>
          </cell>
        </row>
        <row r="112">
          <cell r="G112">
            <v>0</v>
          </cell>
        </row>
        <row r="113">
          <cell r="G113">
            <v>0</v>
          </cell>
        </row>
        <row r="114">
          <cell r="G114">
            <v>0</v>
          </cell>
        </row>
        <row r="115">
          <cell r="G115">
            <v>0</v>
          </cell>
        </row>
        <row r="116">
          <cell r="G116">
            <v>0</v>
          </cell>
        </row>
        <row r="117">
          <cell r="G117">
            <v>0</v>
          </cell>
        </row>
        <row r="118">
          <cell r="G118">
            <v>0</v>
          </cell>
        </row>
        <row r="119">
          <cell r="G119">
            <v>0</v>
          </cell>
        </row>
        <row r="120">
          <cell r="G120">
            <v>0</v>
          </cell>
        </row>
        <row r="121">
          <cell r="G121">
            <v>0</v>
          </cell>
        </row>
        <row r="122">
          <cell r="G122">
            <v>0</v>
          </cell>
        </row>
      </sheetData>
      <sheetData sheetId="2"/>
      <sheetData sheetId="3"/>
      <sheetData sheetId="4" refreshError="1"/>
      <sheetData sheetId="5">
        <row r="1">
          <cell r="A1">
            <v>0</v>
          </cell>
          <cell r="B1" t="str">
            <v>-Test des appareils</v>
          </cell>
          <cell r="C1" t="str">
            <v xml:space="preserve">-Test d’étanchéité du réseau gaz, </v>
          </cell>
          <cell r="D1" t="str">
            <v xml:space="preserve">-Contrôle du serrage des câbles dans le tableau électrique, </v>
          </cell>
          <cell r="E1" t="str">
            <v xml:space="preserve">-Test de continuité de la terre (hors tension), </v>
          </cell>
          <cell r="F1" t="str">
            <v xml:space="preserve">-Test d’isolement (hors tension), </v>
          </cell>
          <cell r="G1" t="str">
            <v xml:space="preserve">-Contrôle fonctionnel des portes de comm’ et PE, portes de meuble, tiroirs, </v>
          </cell>
          <cell r="H1" t="str">
            <v>-Contrôle esthétique et de conformité / BC.</v>
          </cell>
          <cell r="I1" t="str">
            <v xml:space="preserve">-Nettoyage obligatoire du MH. </v>
          </cell>
        </row>
        <row r="2">
          <cell r="A2" t="str">
            <v>Touchant ni à l’eau, ni à l’électricité, ni au gaz</v>
          </cell>
          <cell r="B2">
            <v>0</v>
          </cell>
          <cell r="C2">
            <v>1</v>
          </cell>
          <cell r="D2">
            <v>0</v>
          </cell>
          <cell r="E2">
            <v>0</v>
          </cell>
          <cell r="F2">
            <v>1</v>
          </cell>
          <cell r="G2">
            <v>0</v>
          </cell>
          <cell r="H2">
            <v>1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U2" t="str">
            <v xml:space="preserve">-Test d’étanchéité du réseau gaz, 
-Test d’isolement (hors tension), 
-Contrôle esthétique et de conformité / BC.
</v>
          </cell>
        </row>
        <row r="3">
          <cell r="A3" t="str">
            <v>Touchant à l’eau</v>
          </cell>
          <cell r="B3">
            <v>1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1</v>
          </cell>
          <cell r="I3">
            <v>0</v>
          </cell>
          <cell r="U3" t="str">
            <v xml:space="preserve">-Test des appareils
-Contrôle esthétique et de conformité / BC.
</v>
          </cell>
        </row>
        <row r="4">
          <cell r="A4" t="str">
            <v>Touchant à l’électricité</v>
          </cell>
          <cell r="B4">
            <v>1</v>
          </cell>
          <cell r="C4">
            <v>0</v>
          </cell>
          <cell r="D4">
            <v>1</v>
          </cell>
          <cell r="E4">
            <v>1</v>
          </cell>
          <cell r="F4">
            <v>1</v>
          </cell>
          <cell r="G4">
            <v>0</v>
          </cell>
          <cell r="H4">
            <v>1</v>
          </cell>
          <cell r="I4">
            <v>0</v>
          </cell>
          <cell r="U4" t="str">
            <v xml:space="preserve">-Test des appareils
-Contrôle du serrage des câbles dans le tableau électrique, 
-Test de continuité de la terre (hors tension), 
-Test d’isolement (hors tension), 
-Contrôle esthétique et de conformité / BC.
</v>
          </cell>
        </row>
        <row r="5">
          <cell r="A5" t="str">
            <v>Touchant au gaz</v>
          </cell>
          <cell r="B5">
            <v>1</v>
          </cell>
          <cell r="C5">
            <v>1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1</v>
          </cell>
          <cell r="I5">
            <v>0</v>
          </cell>
          <cell r="U5" t="str">
            <v xml:space="preserve">-Test des appareils
-Test d’étanchéité du réseau gaz, 
-Contrôle esthétique et de conformité / BC.
</v>
          </cell>
        </row>
        <row r="6">
          <cell r="A6" t="str">
            <v xml:space="preserve">de plus de 9 mois </v>
          </cell>
          <cell r="B6">
            <v>1</v>
          </cell>
          <cell r="C6">
            <v>1</v>
          </cell>
          <cell r="D6">
            <v>1</v>
          </cell>
          <cell r="E6">
            <v>0</v>
          </cell>
          <cell r="F6">
            <v>0</v>
          </cell>
          <cell r="G6">
            <v>1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U6" t="str">
    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    </cell>
        </row>
        <row r="7">
          <cell r="A7" t="str">
            <v>plombé bleu de plus de 2 mois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1</v>
          </cell>
          <cell r="I7">
            <v>0</v>
          </cell>
          <cell r="U7" t="str">
            <v xml:space="preserve">-Contrôle esthétique et de conformité / BC.
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IQRF"/>
      <sheetName val="IQ Frs"/>
      <sheetName val="IQ site"/>
      <sheetName val="DA vierge"/>
    </sheetNames>
    <sheetDataSet>
      <sheetData sheetId="0">
        <row r="1">
          <cell r="B1" t="str">
            <v>U1</v>
          </cell>
          <cell r="F1" t="str">
            <v>Fabien BODET</v>
          </cell>
        </row>
        <row r="2">
          <cell r="B2" t="str">
            <v>U2</v>
          </cell>
          <cell r="F2" t="str">
            <v>Arnaud GREAU</v>
          </cell>
        </row>
        <row r="3">
          <cell r="B3" t="str">
            <v>U3</v>
          </cell>
          <cell r="F3" t="str">
            <v>Anthony CHARNEAU</v>
          </cell>
        </row>
        <row r="4">
          <cell r="B4" t="str">
            <v>U4</v>
          </cell>
        </row>
        <row r="5">
          <cell r="B5" t="str">
            <v>U5</v>
          </cell>
        </row>
        <row r="6">
          <cell r="B6" t="str">
            <v>BENETEAU HABITAT</v>
          </cell>
        </row>
        <row r="7">
          <cell r="B7" t="str">
            <v>GV</v>
          </cell>
        </row>
        <row r="8">
          <cell r="B8" t="str">
            <v>LZ</v>
          </cell>
        </row>
        <row r="9">
          <cell r="B9" t="str">
            <v>TQF</v>
          </cell>
        </row>
        <row r="18">
          <cell r="A18" t="str">
            <v>Accessoires</v>
          </cell>
        </row>
        <row r="19">
          <cell r="A19" t="str">
            <v>Bois</v>
          </cell>
          <cell r="E19">
            <v>40909</v>
          </cell>
        </row>
        <row r="20">
          <cell r="A20" t="str">
            <v>Chassis</v>
          </cell>
          <cell r="E20">
            <v>40940</v>
          </cell>
        </row>
        <row r="21">
          <cell r="A21" t="str">
            <v>Chauffage</v>
          </cell>
          <cell r="E21">
            <v>40969</v>
          </cell>
        </row>
        <row r="22">
          <cell r="A22" t="str">
            <v>Electricité</v>
          </cell>
          <cell r="E22">
            <v>41000</v>
          </cell>
        </row>
        <row r="23">
          <cell r="A23" t="str">
            <v>Electroménager</v>
          </cell>
          <cell r="E23">
            <v>41030</v>
          </cell>
        </row>
        <row r="24">
          <cell r="A24" t="str">
            <v>Equipement fenêtre</v>
          </cell>
          <cell r="E24">
            <v>41061</v>
          </cell>
        </row>
        <row r="25">
          <cell r="A25" t="str">
            <v>Isolation</v>
          </cell>
          <cell r="E25">
            <v>41091</v>
          </cell>
        </row>
        <row r="26">
          <cell r="A26" t="str">
            <v>Literie</v>
          </cell>
          <cell r="E26">
            <v>41122</v>
          </cell>
        </row>
        <row r="27">
          <cell r="A27" t="str">
            <v>Meuble</v>
          </cell>
          <cell r="E27">
            <v>40787</v>
          </cell>
        </row>
        <row r="28">
          <cell r="A28" t="str">
            <v>Ouverture</v>
          </cell>
          <cell r="E28">
            <v>40817</v>
          </cell>
        </row>
        <row r="29">
          <cell r="A29" t="str">
            <v>Panneaux</v>
          </cell>
          <cell r="E29">
            <v>40848</v>
          </cell>
        </row>
        <row r="30">
          <cell r="A30" t="str">
            <v>Plasturgie</v>
          </cell>
          <cell r="E30">
            <v>40878</v>
          </cell>
        </row>
        <row r="31">
          <cell r="A31" t="str">
            <v>Plomberie/Robinetterie</v>
          </cell>
        </row>
        <row r="32">
          <cell r="A32" t="str">
            <v>Quincaillerie</v>
          </cell>
        </row>
        <row r="33">
          <cell r="A33" t="str">
            <v>Sanitaire</v>
          </cell>
        </row>
        <row r="34">
          <cell r="A34" t="str">
            <v>Sérigraphie</v>
          </cell>
        </row>
        <row r="35">
          <cell r="A35" t="str">
            <v>Serrurerie Tôlerie</v>
          </cell>
        </row>
        <row r="36">
          <cell r="A36" t="str">
            <v>Terrasse</v>
          </cell>
        </row>
        <row r="37">
          <cell r="A37" t="str">
            <v>Textile</v>
          </cell>
        </row>
        <row r="38">
          <cell r="A38" t="str">
            <v>Toiture</v>
          </cell>
        </row>
        <row r="39">
          <cell r="A39" t="str">
            <v>Visserie</v>
          </cell>
        </row>
        <row r="40">
          <cell r="A40" t="str">
            <v>Vitrerie</v>
          </cell>
        </row>
        <row r="41">
          <cell r="A41" t="str">
            <v>Autre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IQ-RF 2010"/>
      <sheetName val="IQ"/>
      <sheetName val="RF (2)"/>
      <sheetName val="DA (3)"/>
      <sheetName val="RF2010"/>
      <sheetName val="RF"/>
      <sheetName val="DA"/>
      <sheetName val="OF2010"/>
      <sheetName val="OF"/>
      <sheetName val="MA2010"/>
      <sheetName val="MA"/>
      <sheetName val="Avoi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YSuiviMH01"/>
    </sheetNames>
    <sheetDataSet>
      <sheetData sheetId="0"/>
      <sheetData sheetId="1">
        <row r="1">
          <cell r="A1" t="str">
            <v>Chassis</v>
          </cell>
          <cell r="B1" t="str">
            <v>Ref.</v>
          </cell>
          <cell r="C1" t="str">
            <v>Designation</v>
          </cell>
          <cell r="D1" t="str">
            <v>Chassis</v>
          </cell>
          <cell r="E1" t="str">
            <v>EntreeParc</v>
          </cell>
          <cell r="F1" t="str">
            <v>Section</v>
          </cell>
          <cell r="G1" t="str">
            <v>Emplacement</v>
          </cell>
          <cell r="H1" t="str">
            <v>Commande</v>
          </cell>
          <cell r="I1" t="str">
            <v>Client</v>
          </cell>
          <cell r="J1" t="str">
            <v>DateFab</v>
          </cell>
        </row>
        <row r="2">
          <cell r="A2" t="str">
            <v>118261</v>
          </cell>
          <cell r="B2" t="str">
            <v>711-R</v>
          </cell>
          <cell r="C2" t="str">
            <v>SUPER TITANIA DECO ROUGE</v>
          </cell>
          <cell r="D2" t="str">
            <v>118261</v>
          </cell>
          <cell r="E2" t="str">
            <v>17/06/2011</v>
          </cell>
          <cell r="F2" t="str">
            <v>PrisonN</v>
          </cell>
          <cell r="G2" t="str">
            <v>N01</v>
          </cell>
          <cell r="J2">
            <v>39630</v>
          </cell>
        </row>
        <row r="3">
          <cell r="A3" t="str">
            <v>217833</v>
          </cell>
          <cell r="B3" t="str">
            <v>210234-A</v>
          </cell>
          <cell r="C3" t="str">
            <v>HELIOS ALLEGRO avec OPTIONS</v>
          </cell>
          <cell r="D3" t="str">
            <v>217833</v>
          </cell>
          <cell r="E3" t="str">
            <v>03/10/2012</v>
          </cell>
          <cell r="F3" t="str">
            <v>PrisonN</v>
          </cell>
          <cell r="G3" t="str">
            <v>N01</v>
          </cell>
          <cell r="H3" t="str">
            <v>118848/001</v>
          </cell>
          <cell r="I3" t="str">
            <v>AFEJI00001</v>
          </cell>
          <cell r="J3">
            <v>41033</v>
          </cell>
        </row>
        <row r="4">
          <cell r="A4" t="str">
            <v>219243</v>
          </cell>
          <cell r="B4" t="str">
            <v>210355-N</v>
          </cell>
          <cell r="C4" t="str">
            <v>FAMILIA NATURE</v>
          </cell>
          <cell r="D4" t="str">
            <v>219243</v>
          </cell>
          <cell r="E4" t="str">
            <v>18/06/2013</v>
          </cell>
          <cell r="F4" t="str">
            <v>P_PF_N</v>
          </cell>
          <cell r="G4" t="str">
            <v>N01</v>
          </cell>
          <cell r="J4">
            <v>41421</v>
          </cell>
        </row>
        <row r="5">
          <cell r="A5" t="str">
            <v>307538</v>
          </cell>
          <cell r="B5" t="str">
            <v>210152-A</v>
          </cell>
          <cell r="C5" t="str">
            <v>SUPER MERCURE ALLEGRO</v>
          </cell>
          <cell r="D5" t="str">
            <v>307538</v>
          </cell>
          <cell r="E5" t="str">
            <v>01/10/2012</v>
          </cell>
          <cell r="F5" t="str">
            <v>P_PF_N</v>
          </cell>
          <cell r="G5" t="str">
            <v>N01</v>
          </cell>
          <cell r="J5">
            <v>40473</v>
          </cell>
        </row>
        <row r="6">
          <cell r="A6" t="str">
            <v>308897</v>
          </cell>
          <cell r="B6" t="str">
            <v>210248-T</v>
          </cell>
          <cell r="C6" t="str">
            <v>RUBIS TAUPE</v>
          </cell>
          <cell r="D6" t="str">
            <v>308897</v>
          </cell>
          <cell r="E6" t="str">
            <v>05/12/2013</v>
          </cell>
          <cell r="F6" t="str">
            <v>RETMHN</v>
          </cell>
          <cell r="G6" t="str">
            <v>N01</v>
          </cell>
          <cell r="J6">
            <v>40935</v>
          </cell>
        </row>
        <row r="7">
          <cell r="A7" t="str">
            <v>308941</v>
          </cell>
          <cell r="B7" t="str">
            <v>210246-RH</v>
          </cell>
          <cell r="C7" t="str">
            <v>SAPHIR PANO ROUGE HERMES</v>
          </cell>
          <cell r="D7" t="str">
            <v>308941</v>
          </cell>
          <cell r="E7" t="str">
            <v>14/02/2012</v>
          </cell>
          <cell r="F7" t="str">
            <v>P_PF_N</v>
          </cell>
          <cell r="G7" t="str">
            <v>n01</v>
          </cell>
          <cell r="J7">
            <v>40952</v>
          </cell>
        </row>
        <row r="8">
          <cell r="A8" t="str">
            <v>309252</v>
          </cell>
          <cell r="B8" t="str">
            <v>210236-A</v>
          </cell>
          <cell r="C8" t="str">
            <v>SUPER OCTALIA ALLEGRO avec OPTIONS</v>
          </cell>
          <cell r="D8" t="str">
            <v>309252</v>
          </cell>
          <cell r="E8" t="str">
            <v>18/12/2012</v>
          </cell>
          <cell r="F8" t="str">
            <v>P_PF_N</v>
          </cell>
          <cell r="G8" t="str">
            <v>N01</v>
          </cell>
          <cell r="H8" t="str">
            <v>118851/001</v>
          </cell>
          <cell r="I8" t="str">
            <v>AFEJI00001</v>
          </cell>
          <cell r="J8">
            <v>41059</v>
          </cell>
        </row>
        <row r="9">
          <cell r="A9" t="str">
            <v>309253</v>
          </cell>
          <cell r="B9" t="str">
            <v>210236-A</v>
          </cell>
          <cell r="C9" t="str">
            <v>SUPER OCTALIA ALLEGRO avec OPTIONS</v>
          </cell>
          <cell r="D9" t="str">
            <v>309253</v>
          </cell>
          <cell r="E9" t="str">
            <v>28/01/2013</v>
          </cell>
          <cell r="F9" t="str">
            <v>P_PF_N</v>
          </cell>
          <cell r="G9" t="str">
            <v>N01</v>
          </cell>
          <cell r="H9" t="str">
            <v>118854/001</v>
          </cell>
          <cell r="I9" t="str">
            <v>AFEJI00001</v>
          </cell>
          <cell r="J9">
            <v>41059</v>
          </cell>
        </row>
        <row r="10">
          <cell r="A10" t="str">
            <v>309256</v>
          </cell>
          <cell r="B10" t="str">
            <v>210236-A</v>
          </cell>
          <cell r="C10" t="str">
            <v>SUPER OCTALIA ALLEGRO avec OPTIONS</v>
          </cell>
          <cell r="D10" t="str">
            <v>309256</v>
          </cell>
          <cell r="E10" t="str">
            <v>28/01/2013</v>
          </cell>
          <cell r="F10" t="str">
            <v>P_PF_N</v>
          </cell>
          <cell r="G10" t="str">
            <v>N01</v>
          </cell>
          <cell r="H10" t="str">
            <v>118857/001</v>
          </cell>
          <cell r="I10" t="str">
            <v>AFEJI00001</v>
          </cell>
          <cell r="J10">
            <v>41060</v>
          </cell>
        </row>
        <row r="11">
          <cell r="A11" t="str">
            <v>309258</v>
          </cell>
          <cell r="B11" t="str">
            <v>210236-A</v>
          </cell>
          <cell r="C11" t="str">
            <v>SUPER OCTALIA ALLEGRO avec OPTIONS</v>
          </cell>
          <cell r="D11" t="str">
            <v>309258</v>
          </cell>
          <cell r="E11" t="str">
            <v>07/12/2012</v>
          </cell>
          <cell r="F11" t="str">
            <v>P_PF_N</v>
          </cell>
          <cell r="G11" t="str">
            <v>N01</v>
          </cell>
          <cell r="H11" t="str">
            <v>118859/001</v>
          </cell>
          <cell r="I11" t="str">
            <v>AFEJI00001</v>
          </cell>
          <cell r="J11">
            <v>41060</v>
          </cell>
        </row>
        <row r="12">
          <cell r="A12" t="str">
            <v>309262</v>
          </cell>
          <cell r="B12" t="str">
            <v>210236-A</v>
          </cell>
          <cell r="C12" t="str">
            <v>SUPER OCTALIA ALLEGRO avec OPTIONS</v>
          </cell>
          <cell r="D12" t="str">
            <v>309262</v>
          </cell>
          <cell r="E12" t="str">
            <v>21/12/2012</v>
          </cell>
          <cell r="F12" t="str">
            <v>P_PF_N</v>
          </cell>
          <cell r="G12" t="str">
            <v>N01</v>
          </cell>
          <cell r="H12" t="str">
            <v>118863/001</v>
          </cell>
          <cell r="I12" t="str">
            <v>AFEJI00001</v>
          </cell>
          <cell r="J12">
            <v>41064</v>
          </cell>
        </row>
        <row r="13">
          <cell r="A13" t="str">
            <v>309263</v>
          </cell>
          <cell r="B13" t="str">
            <v>210236-A</v>
          </cell>
          <cell r="C13" t="str">
            <v>SUPER OCTALIA ALLEGRO avec OPTIONS</v>
          </cell>
          <cell r="D13" t="str">
            <v>309263</v>
          </cell>
          <cell r="E13" t="str">
            <v>06/12/2012</v>
          </cell>
          <cell r="F13" t="str">
            <v>P_PF_N</v>
          </cell>
          <cell r="G13" t="str">
            <v>N01</v>
          </cell>
          <cell r="H13" t="str">
            <v>118864/001</v>
          </cell>
          <cell r="I13" t="str">
            <v>AFEJI00001</v>
          </cell>
          <cell r="J13">
            <v>41064</v>
          </cell>
        </row>
        <row r="14">
          <cell r="A14" t="str">
            <v>309538</v>
          </cell>
          <cell r="B14" t="str">
            <v>210287-L</v>
          </cell>
          <cell r="C14" t="str">
            <v>SUPER MERCURE ACCESS LAVANDE</v>
          </cell>
          <cell r="D14" t="str">
            <v>309538</v>
          </cell>
          <cell r="E14" t="str">
            <v>19/09/2014</v>
          </cell>
          <cell r="F14" t="str">
            <v>P_PF_N</v>
          </cell>
          <cell r="G14" t="str">
            <v>N01</v>
          </cell>
          <cell r="H14" t="str">
            <v>132131/001</v>
          </cell>
          <cell r="I14" t="str">
            <v>MOBILH0014</v>
          </cell>
          <cell r="J14">
            <v>41227</v>
          </cell>
        </row>
        <row r="15">
          <cell r="A15" t="str">
            <v>309539</v>
          </cell>
          <cell r="B15" t="str">
            <v>210287-L</v>
          </cell>
          <cell r="C15" t="str">
            <v>SUPER MERCURE ACCESS LAVANDE</v>
          </cell>
          <cell r="D15" t="str">
            <v>309539</v>
          </cell>
          <cell r="E15" t="str">
            <v>01/09/2014</v>
          </cell>
          <cell r="F15" t="str">
            <v>PrisonN</v>
          </cell>
          <cell r="G15" t="str">
            <v>N01</v>
          </cell>
          <cell r="H15" t="str">
            <v>132132/001</v>
          </cell>
          <cell r="I15" t="str">
            <v>MOBILH0014</v>
          </cell>
          <cell r="J15">
            <v>41227</v>
          </cell>
        </row>
        <row r="16">
          <cell r="A16" t="str">
            <v>309616</v>
          </cell>
          <cell r="B16" t="str">
            <v>210313-RH</v>
          </cell>
          <cell r="C16" t="str">
            <v>EMERAUDE ROUGE HERMES</v>
          </cell>
          <cell r="D16" t="str">
            <v>309616</v>
          </cell>
          <cell r="E16" t="str">
            <v>20/12/2012</v>
          </cell>
          <cell r="F16" t="str">
            <v>P_PF_N</v>
          </cell>
          <cell r="G16" t="str">
            <v>N01</v>
          </cell>
          <cell r="J16">
            <v>41263</v>
          </cell>
        </row>
        <row r="17">
          <cell r="A17" t="str">
            <v>309617</v>
          </cell>
          <cell r="B17" t="str">
            <v>210313-RH</v>
          </cell>
          <cell r="C17" t="str">
            <v>EMERAUDE ROUGE HERMES</v>
          </cell>
          <cell r="D17" t="str">
            <v>309617</v>
          </cell>
          <cell r="E17" t="str">
            <v>21/12/2012</v>
          </cell>
          <cell r="F17" t="str">
            <v>P_PF_N</v>
          </cell>
          <cell r="G17" t="str">
            <v>n01</v>
          </cell>
          <cell r="J17">
            <v>41263</v>
          </cell>
        </row>
        <row r="18">
          <cell r="A18" t="str">
            <v>309618</v>
          </cell>
          <cell r="B18" t="str">
            <v>210313-RH</v>
          </cell>
          <cell r="C18" t="str">
            <v>EMERAUDE ROUGE HERMES</v>
          </cell>
          <cell r="D18" t="str">
            <v>309618</v>
          </cell>
          <cell r="E18" t="str">
            <v>21/12/2012</v>
          </cell>
          <cell r="F18" t="str">
            <v>P_PF_N</v>
          </cell>
          <cell r="G18" t="str">
            <v>n01</v>
          </cell>
          <cell r="J18">
            <v>41263</v>
          </cell>
        </row>
        <row r="19">
          <cell r="A19" t="str">
            <v>309619</v>
          </cell>
          <cell r="B19" t="str">
            <v>210313-RH</v>
          </cell>
          <cell r="C19" t="str">
            <v>EMERAUDE ROUGE HERMES</v>
          </cell>
          <cell r="D19" t="str">
            <v>309619</v>
          </cell>
          <cell r="E19" t="str">
            <v>21/12/2012</v>
          </cell>
          <cell r="F19" t="str">
            <v>P_PF_N</v>
          </cell>
          <cell r="G19" t="str">
            <v>N01</v>
          </cell>
          <cell r="J19">
            <v>41263</v>
          </cell>
        </row>
        <row r="20">
          <cell r="A20" t="str">
            <v>309620</v>
          </cell>
          <cell r="B20" t="str">
            <v>210313-RH</v>
          </cell>
          <cell r="C20" t="str">
            <v>EMERAUDE ROUGE HERMES</v>
          </cell>
          <cell r="D20" t="str">
            <v>309620</v>
          </cell>
          <cell r="E20" t="str">
            <v>21/12/2012</v>
          </cell>
          <cell r="F20" t="str">
            <v>P_PF_N</v>
          </cell>
          <cell r="G20" t="str">
            <v>N01</v>
          </cell>
          <cell r="J20">
            <v>41264</v>
          </cell>
        </row>
        <row r="21">
          <cell r="A21" t="str">
            <v>309621</v>
          </cell>
          <cell r="B21" t="str">
            <v>210313-RH</v>
          </cell>
          <cell r="C21" t="str">
            <v>EMERAUDE ROUGE HERMES</v>
          </cell>
          <cell r="D21" t="str">
            <v>309621</v>
          </cell>
          <cell r="E21" t="str">
            <v>21/12/2012</v>
          </cell>
          <cell r="F21" t="str">
            <v>P_PF_N</v>
          </cell>
          <cell r="G21" t="str">
            <v>N01</v>
          </cell>
          <cell r="J21">
            <v>41264</v>
          </cell>
        </row>
        <row r="22">
          <cell r="A22" t="str">
            <v>309622</v>
          </cell>
          <cell r="B22" t="str">
            <v>210313-RH</v>
          </cell>
          <cell r="C22" t="str">
            <v>EMERAUDE ROUGE HERMES</v>
          </cell>
          <cell r="D22" t="str">
            <v>309622</v>
          </cell>
          <cell r="E22" t="str">
            <v>04/01/2013</v>
          </cell>
          <cell r="F22" t="str">
            <v>P_PF_N</v>
          </cell>
          <cell r="G22" t="str">
            <v>N01</v>
          </cell>
          <cell r="J22">
            <v>41264</v>
          </cell>
        </row>
        <row r="23">
          <cell r="A23" t="str">
            <v>309641</v>
          </cell>
          <cell r="B23" t="str">
            <v>210312-T</v>
          </cell>
          <cell r="C23" t="str">
            <v>RUBIS TAUPE</v>
          </cell>
          <cell r="D23" t="str">
            <v>309641</v>
          </cell>
          <cell r="E23" t="str">
            <v>11/01/2013</v>
          </cell>
          <cell r="F23" t="str">
            <v>P_PF_N</v>
          </cell>
          <cell r="G23" t="str">
            <v>N01</v>
          </cell>
          <cell r="J23">
            <v>41284</v>
          </cell>
        </row>
        <row r="24">
          <cell r="A24" t="str">
            <v>309643</v>
          </cell>
          <cell r="B24" t="str">
            <v>210312-RH</v>
          </cell>
          <cell r="C24" t="str">
            <v>RUBIS ROUGE HERMES</v>
          </cell>
          <cell r="D24" t="str">
            <v>309643</v>
          </cell>
          <cell r="E24" t="str">
            <v>28/05/2013</v>
          </cell>
          <cell r="F24" t="str">
            <v>PrisonN</v>
          </cell>
          <cell r="G24" t="str">
            <v>N01</v>
          </cell>
          <cell r="J24">
            <v>41285</v>
          </cell>
        </row>
        <row r="25">
          <cell r="A25" t="str">
            <v>309644</v>
          </cell>
          <cell r="B25" t="str">
            <v>210312-RH</v>
          </cell>
          <cell r="C25" t="str">
            <v>RUBIS ROUGE HERMES</v>
          </cell>
          <cell r="D25" t="str">
            <v>309644</v>
          </cell>
          <cell r="E25" t="str">
            <v>28/05/2013</v>
          </cell>
          <cell r="F25" t="str">
            <v>PrisonN</v>
          </cell>
          <cell r="G25" t="str">
            <v>N01</v>
          </cell>
          <cell r="J25">
            <v>41285</v>
          </cell>
        </row>
        <row r="26">
          <cell r="A26" t="str">
            <v>309645</v>
          </cell>
          <cell r="B26" t="str">
            <v>210312-RH</v>
          </cell>
          <cell r="C26" t="str">
            <v>RUBIS ROUGE HERMES</v>
          </cell>
          <cell r="D26" t="str">
            <v>309645</v>
          </cell>
          <cell r="E26" t="str">
            <v>28/05/2013</v>
          </cell>
          <cell r="F26" t="str">
            <v>PrisonN</v>
          </cell>
          <cell r="G26" t="str">
            <v>N01</v>
          </cell>
          <cell r="J26">
            <v>41288</v>
          </cell>
        </row>
        <row r="27">
          <cell r="A27" t="str">
            <v>309646</v>
          </cell>
          <cell r="B27" t="str">
            <v>210312-RH</v>
          </cell>
          <cell r="C27" t="str">
            <v>RUBIS ROUGE HERMES</v>
          </cell>
          <cell r="D27" t="str">
            <v>309646</v>
          </cell>
          <cell r="E27" t="str">
            <v>28/05/2013</v>
          </cell>
          <cell r="F27" t="str">
            <v>PrisonN</v>
          </cell>
          <cell r="G27" t="str">
            <v>N01</v>
          </cell>
          <cell r="J27">
            <v>41288</v>
          </cell>
        </row>
        <row r="28">
          <cell r="A28" t="str">
            <v>309647</v>
          </cell>
          <cell r="B28" t="str">
            <v>210312-RH</v>
          </cell>
          <cell r="C28" t="str">
            <v>RUBIS ROUGE HERMES</v>
          </cell>
          <cell r="D28" t="str">
            <v>309647</v>
          </cell>
          <cell r="E28" t="str">
            <v>28/05/2013</v>
          </cell>
          <cell r="F28" t="str">
            <v>PrisonN</v>
          </cell>
          <cell r="G28" t="str">
            <v>N01</v>
          </cell>
          <cell r="H28" t="str">
            <v>133043/001</v>
          </cell>
          <cell r="I28" t="str">
            <v>PROMOB0001</v>
          </cell>
          <cell r="J28">
            <v>41288</v>
          </cell>
        </row>
        <row r="29">
          <cell r="A29" t="str">
            <v>309649</v>
          </cell>
          <cell r="B29" t="str">
            <v>210312-RH</v>
          </cell>
          <cell r="C29" t="str">
            <v>RUBIS ROUGE HERMES</v>
          </cell>
          <cell r="D29" t="str">
            <v>309649</v>
          </cell>
          <cell r="E29" t="str">
            <v>16/01/2013</v>
          </cell>
          <cell r="F29" t="str">
            <v>P_PF_N</v>
          </cell>
          <cell r="G29" t="str">
            <v>N01</v>
          </cell>
          <cell r="J29">
            <v>41289</v>
          </cell>
        </row>
        <row r="30">
          <cell r="A30" t="str">
            <v>309650</v>
          </cell>
          <cell r="B30" t="str">
            <v>210312-RH</v>
          </cell>
          <cell r="C30" t="str">
            <v>RUBIS ROUGE HERMES</v>
          </cell>
          <cell r="D30" t="str">
            <v>309650</v>
          </cell>
          <cell r="E30" t="str">
            <v>16/01/2013</v>
          </cell>
          <cell r="F30" t="str">
            <v>P_PF_N</v>
          </cell>
          <cell r="G30" t="str">
            <v>N01</v>
          </cell>
          <cell r="J30">
            <v>41289</v>
          </cell>
        </row>
        <row r="31">
          <cell r="A31" t="str">
            <v>309656</v>
          </cell>
          <cell r="B31" t="str">
            <v>210308-T</v>
          </cell>
          <cell r="C31" t="str">
            <v>GALAXIE TAUPE</v>
          </cell>
          <cell r="D31" t="str">
            <v>309656</v>
          </cell>
          <cell r="E31" t="str">
            <v>24/09/2014</v>
          </cell>
          <cell r="F31" t="str">
            <v>PrisonN</v>
          </cell>
          <cell r="G31" t="str">
            <v>N01</v>
          </cell>
          <cell r="J31">
            <v>41290</v>
          </cell>
        </row>
        <row r="32">
          <cell r="A32" t="str">
            <v>309657</v>
          </cell>
          <cell r="B32" t="str">
            <v>210308-T</v>
          </cell>
          <cell r="C32" t="str">
            <v>GALAXIE TAUPE avec OPTIONS</v>
          </cell>
          <cell r="D32" t="str">
            <v>309657</v>
          </cell>
          <cell r="E32" t="str">
            <v>11/07/2014</v>
          </cell>
          <cell r="F32" t="str">
            <v>PrisonN</v>
          </cell>
          <cell r="G32" t="str">
            <v>n01</v>
          </cell>
          <cell r="J32">
            <v>41290</v>
          </cell>
        </row>
        <row r="33">
          <cell r="A33" t="str">
            <v>309661</v>
          </cell>
          <cell r="B33" t="str">
            <v>210308-RH</v>
          </cell>
          <cell r="C33" t="str">
            <v>GALAXIE ROUGE HERMES</v>
          </cell>
          <cell r="D33" t="str">
            <v>309661</v>
          </cell>
          <cell r="E33" t="str">
            <v>12/05/2014</v>
          </cell>
          <cell r="F33" t="str">
            <v>PrisonN</v>
          </cell>
          <cell r="G33" t="str">
            <v>N01</v>
          </cell>
          <cell r="J33">
            <v>41291</v>
          </cell>
        </row>
        <row r="34">
          <cell r="A34" t="str">
            <v>309663</v>
          </cell>
          <cell r="B34" t="str">
            <v>210308-RH</v>
          </cell>
          <cell r="C34" t="str">
            <v>GALAXIE ROUGE HERMES</v>
          </cell>
          <cell r="D34" t="str">
            <v>309663</v>
          </cell>
          <cell r="E34" t="str">
            <v>24/09/2014</v>
          </cell>
          <cell r="F34" t="str">
            <v>P_PF_N</v>
          </cell>
          <cell r="G34" t="str">
            <v>N01</v>
          </cell>
          <cell r="J34">
            <v>41292</v>
          </cell>
        </row>
        <row r="35">
          <cell r="A35" t="str">
            <v>309672</v>
          </cell>
          <cell r="B35" t="str">
            <v>210310-T</v>
          </cell>
          <cell r="C35" t="str">
            <v>SAPHIR PANORAMIQUE TAUPE</v>
          </cell>
          <cell r="D35" t="str">
            <v>309672</v>
          </cell>
          <cell r="E35" t="str">
            <v>13/06/2014</v>
          </cell>
          <cell r="F35" t="str">
            <v>P_PF_N</v>
          </cell>
          <cell r="G35" t="str">
            <v>N01</v>
          </cell>
          <cell r="H35" t="str">
            <v>127317/002</v>
          </cell>
          <cell r="I35" t="str">
            <v>GERARD0001</v>
          </cell>
          <cell r="J35">
            <v>41296</v>
          </cell>
        </row>
        <row r="36">
          <cell r="A36" t="str">
            <v>309951</v>
          </cell>
          <cell r="B36" t="str">
            <v>210364-L</v>
          </cell>
          <cell r="C36" t="str">
            <v>SUPER MERCURE ACCESS LAVANDE</v>
          </cell>
          <cell r="D36" t="str">
            <v>309951</v>
          </cell>
          <cell r="E36" t="str">
            <v>25/04/2014</v>
          </cell>
          <cell r="F36" t="str">
            <v>P_PF_N</v>
          </cell>
          <cell r="G36" t="str">
            <v>N01</v>
          </cell>
          <cell r="H36" t="str">
            <v>131082/001</v>
          </cell>
          <cell r="I36" t="str">
            <v>GERARD0001</v>
          </cell>
          <cell r="J36">
            <v>41424</v>
          </cell>
        </row>
        <row r="37">
          <cell r="A37" t="str">
            <v>309957</v>
          </cell>
          <cell r="B37" t="str">
            <v>210364-L</v>
          </cell>
          <cell r="C37" t="str">
            <v>SUPER MERCURE ACCESS LAVANDE</v>
          </cell>
          <cell r="D37" t="str">
            <v>309957</v>
          </cell>
          <cell r="E37" t="str">
            <v>24/09/2014</v>
          </cell>
          <cell r="F37" t="str">
            <v>P_PF_N</v>
          </cell>
          <cell r="G37" t="str">
            <v>N01</v>
          </cell>
          <cell r="J37">
            <v>41425</v>
          </cell>
        </row>
        <row r="38">
          <cell r="A38" t="str">
            <v>309966</v>
          </cell>
          <cell r="B38" t="str">
            <v>210364-L</v>
          </cell>
          <cell r="C38" t="str">
            <v>SUPER MERCURE ACCESS LAVANDE</v>
          </cell>
          <cell r="D38" t="str">
            <v>309966</v>
          </cell>
          <cell r="E38" t="str">
            <v>22/09/2014</v>
          </cell>
          <cell r="F38" t="str">
            <v>P_PF_N</v>
          </cell>
          <cell r="G38" t="str">
            <v>N01</v>
          </cell>
          <cell r="H38" t="str">
            <v>131858/001</v>
          </cell>
          <cell r="I38" t="str">
            <v>GERARD0001</v>
          </cell>
          <cell r="J38">
            <v>41526</v>
          </cell>
        </row>
        <row r="39">
          <cell r="A39" t="str">
            <v>309968</v>
          </cell>
          <cell r="B39" t="str">
            <v>210364-L</v>
          </cell>
          <cell r="C39" t="str">
            <v>SUPER MERCURE ACCESS LAVANDE</v>
          </cell>
          <cell r="D39" t="str">
            <v>309968</v>
          </cell>
          <cell r="E39" t="str">
            <v>22/09/2014</v>
          </cell>
          <cell r="F39" t="str">
            <v>P_PF_N</v>
          </cell>
          <cell r="G39" t="str">
            <v>N01</v>
          </cell>
          <cell r="H39" t="str">
            <v>131857/001</v>
          </cell>
          <cell r="I39" t="str">
            <v>GERARD0001</v>
          </cell>
          <cell r="J39">
            <v>41527</v>
          </cell>
        </row>
        <row r="40">
          <cell r="A40" t="str">
            <v>309970</v>
          </cell>
          <cell r="B40" t="str">
            <v>210364-L</v>
          </cell>
          <cell r="C40" t="str">
            <v>SUPER MERCURE ACCESS LAVANDE</v>
          </cell>
          <cell r="D40" t="str">
            <v>309970</v>
          </cell>
          <cell r="E40" t="str">
            <v>04/06/2014</v>
          </cell>
          <cell r="F40" t="str">
            <v>P_PF_N</v>
          </cell>
          <cell r="G40" t="str">
            <v>N01</v>
          </cell>
          <cell r="H40" t="str">
            <v>131621/001</v>
          </cell>
          <cell r="I40" t="str">
            <v>GERARD0001</v>
          </cell>
          <cell r="J40">
            <v>41527</v>
          </cell>
        </row>
        <row r="41">
          <cell r="A41" t="str">
            <v>310000</v>
          </cell>
          <cell r="B41" t="str">
            <v>210365-L</v>
          </cell>
          <cell r="C41" t="str">
            <v>SUPER MERCURE RIVIERA LAVANDE</v>
          </cell>
          <cell r="D41" t="str">
            <v>310000</v>
          </cell>
          <cell r="E41" t="str">
            <v>08/10/2013</v>
          </cell>
          <cell r="F41" t="str">
            <v>P_PF_N</v>
          </cell>
          <cell r="G41" t="str">
            <v>N01</v>
          </cell>
          <cell r="J41">
            <v>41547</v>
          </cell>
        </row>
        <row r="42">
          <cell r="A42" t="str">
            <v>310002</v>
          </cell>
          <cell r="B42" t="str">
            <v>210365-L</v>
          </cell>
          <cell r="C42" t="str">
            <v>SUPER MERCURE RIVIERA LAVANDE</v>
          </cell>
          <cell r="D42" t="str">
            <v>310002</v>
          </cell>
          <cell r="E42" t="str">
            <v>03/10/2013</v>
          </cell>
          <cell r="F42" t="str">
            <v>P_PF_N</v>
          </cell>
          <cell r="G42" t="str">
            <v>n01</v>
          </cell>
          <cell r="J42">
            <v>41549</v>
          </cell>
        </row>
        <row r="43">
          <cell r="A43" t="str">
            <v>310005</v>
          </cell>
          <cell r="B43" t="str">
            <v>210367-B</v>
          </cell>
          <cell r="C43" t="str">
            <v>LOGGIA T GAUCHE BLEU NUAGE</v>
          </cell>
          <cell r="D43" t="str">
            <v>310005</v>
          </cell>
          <cell r="E43" t="str">
            <v>17/09/2014</v>
          </cell>
          <cell r="F43" t="str">
            <v>P_PF_N</v>
          </cell>
          <cell r="G43" t="str">
            <v>N01</v>
          </cell>
          <cell r="H43" t="str">
            <v>132100/001</v>
          </cell>
          <cell r="I43" t="str">
            <v>MOBILH0014</v>
          </cell>
          <cell r="J43">
            <v>41550</v>
          </cell>
        </row>
        <row r="44">
          <cell r="A44" t="str">
            <v>310008</v>
          </cell>
          <cell r="B44" t="str">
            <v>210367-B</v>
          </cell>
          <cell r="C44" t="str">
            <v>LOGGIA T GAUCHE BLEU NUAGE</v>
          </cell>
          <cell r="D44" t="str">
            <v>310008</v>
          </cell>
          <cell r="E44" t="str">
            <v>17/09/2014</v>
          </cell>
          <cell r="F44" t="str">
            <v>P_PF_N</v>
          </cell>
          <cell r="G44" t="str">
            <v>N01</v>
          </cell>
          <cell r="H44" t="str">
            <v>132101/001</v>
          </cell>
          <cell r="I44" t="str">
            <v>MOBILH0014</v>
          </cell>
          <cell r="J44">
            <v>41554</v>
          </cell>
        </row>
        <row r="45">
          <cell r="A45" t="str">
            <v>310011</v>
          </cell>
          <cell r="B45" t="str">
            <v>210367-L</v>
          </cell>
          <cell r="C45" t="str">
            <v>LOGGIA T GAUCHE LAVANDE</v>
          </cell>
          <cell r="D45" t="str">
            <v>310011</v>
          </cell>
          <cell r="E45" t="str">
            <v>17/09/2014</v>
          </cell>
          <cell r="F45" t="str">
            <v>P_PF_N</v>
          </cell>
          <cell r="G45" t="str">
            <v>N01</v>
          </cell>
          <cell r="J45">
            <v>41555</v>
          </cell>
        </row>
        <row r="46">
          <cell r="A46" t="str">
            <v>310012</v>
          </cell>
          <cell r="B46" t="str">
            <v>210367-L</v>
          </cell>
          <cell r="C46" t="str">
            <v>LOGGIA T GAUCHE LAVANDE</v>
          </cell>
          <cell r="D46" t="str">
            <v>310012</v>
          </cell>
          <cell r="E46" t="str">
            <v>17/09/2014</v>
          </cell>
          <cell r="F46" t="str">
            <v>P_PF_N</v>
          </cell>
          <cell r="G46" t="str">
            <v>N01</v>
          </cell>
          <cell r="J46">
            <v>41555</v>
          </cell>
        </row>
        <row r="47">
          <cell r="A47" t="str">
            <v>310017</v>
          </cell>
          <cell r="B47" t="str">
            <v>210367-L</v>
          </cell>
          <cell r="C47" t="str">
            <v>LOGGIA T GAUCHE LAVANDE</v>
          </cell>
          <cell r="D47" t="str">
            <v>310017</v>
          </cell>
          <cell r="E47" t="str">
            <v>24/09/2014</v>
          </cell>
          <cell r="F47" t="str">
            <v>P_PF_N</v>
          </cell>
          <cell r="G47" t="str">
            <v>N01</v>
          </cell>
          <cell r="J47">
            <v>41561</v>
          </cell>
        </row>
        <row r="48">
          <cell r="A48" t="str">
            <v>310024</v>
          </cell>
          <cell r="B48" t="str">
            <v>210366-L</v>
          </cell>
          <cell r="C48" t="str">
            <v>SUPER TITANIA 3 LAVANDE</v>
          </cell>
          <cell r="D48" t="str">
            <v>310024</v>
          </cell>
          <cell r="E48" t="str">
            <v>24/09/2014</v>
          </cell>
          <cell r="F48" t="str">
            <v>PrisonN</v>
          </cell>
          <cell r="G48" t="str">
            <v>N01</v>
          </cell>
          <cell r="J48">
            <v>41562</v>
          </cell>
        </row>
        <row r="49">
          <cell r="A49" t="str">
            <v>310025</v>
          </cell>
          <cell r="B49" t="str">
            <v>210366-L</v>
          </cell>
          <cell r="C49" t="str">
            <v>SUPER TITANIA 3 LAVANDE</v>
          </cell>
          <cell r="D49" t="str">
            <v>310025</v>
          </cell>
          <cell r="E49" t="str">
            <v>24/09/2014</v>
          </cell>
          <cell r="F49" t="str">
            <v>PrisonN</v>
          </cell>
          <cell r="G49" t="str">
            <v>N01</v>
          </cell>
          <cell r="J49">
            <v>41563</v>
          </cell>
        </row>
        <row r="50">
          <cell r="A50" t="str">
            <v>310067</v>
          </cell>
          <cell r="B50" t="str">
            <v>210381-N</v>
          </cell>
          <cell r="C50" t="str">
            <v>RAINBOW PANORAMIQUE NATURE</v>
          </cell>
          <cell r="D50" t="str">
            <v>310067</v>
          </cell>
          <cell r="E50" t="str">
            <v>12/09/2014</v>
          </cell>
          <cell r="F50" t="str">
            <v>P_PF_N</v>
          </cell>
          <cell r="G50" t="str">
            <v>N01</v>
          </cell>
          <cell r="H50" t="str">
            <v>132159/001</v>
          </cell>
          <cell r="I50" t="str">
            <v>GERARD0001</v>
          </cell>
          <cell r="J50">
            <v>41597</v>
          </cell>
        </row>
        <row r="51">
          <cell r="A51" t="str">
            <v>310411</v>
          </cell>
          <cell r="B51" t="str">
            <v>210378-B</v>
          </cell>
          <cell r="C51" t="str">
            <v>APOLLON RIVIERA BLEU NUAGE avec OPTIONS</v>
          </cell>
          <cell r="D51" t="str">
            <v>310411</v>
          </cell>
          <cell r="E51" t="str">
            <v>30/06/2014</v>
          </cell>
          <cell r="F51" t="str">
            <v>P_PF_N</v>
          </cell>
          <cell r="G51" t="str">
            <v>N01</v>
          </cell>
          <cell r="H51" t="str">
            <v>130916/001</v>
          </cell>
          <cell r="I51" t="str">
            <v>GERARD0001</v>
          </cell>
          <cell r="J51">
            <v>41733</v>
          </cell>
        </row>
        <row r="52">
          <cell r="A52" t="str">
            <v>310412</v>
          </cell>
          <cell r="B52" t="str">
            <v>210378-B</v>
          </cell>
          <cell r="C52" t="str">
            <v>APOLLON RIVIERA BLEU NUAGE avec OPTIONS</v>
          </cell>
          <cell r="D52" t="str">
            <v>310412</v>
          </cell>
          <cell r="E52" t="str">
            <v>18/06/2014</v>
          </cell>
          <cell r="F52" t="str">
            <v>P_PF_N</v>
          </cell>
          <cell r="G52" t="str">
            <v>N01</v>
          </cell>
          <cell r="H52" t="str">
            <v>130917/001</v>
          </cell>
          <cell r="I52" t="str">
            <v>GERARD0001</v>
          </cell>
          <cell r="J52">
            <v>41733</v>
          </cell>
        </row>
        <row r="53">
          <cell r="A53" t="str">
            <v>310447</v>
          </cell>
          <cell r="B53" t="str">
            <v>210383-N</v>
          </cell>
          <cell r="C53" t="str">
            <v>APOLLON RIVIERA NATURE</v>
          </cell>
          <cell r="D53" t="str">
            <v>310447</v>
          </cell>
          <cell r="E53" t="str">
            <v>10/09/2014</v>
          </cell>
          <cell r="F53" t="str">
            <v>P_PF_N</v>
          </cell>
          <cell r="G53" t="str">
            <v>N01</v>
          </cell>
          <cell r="H53" t="str">
            <v>131558/001</v>
          </cell>
          <cell r="I53" t="str">
            <v>VIKING0001</v>
          </cell>
          <cell r="J53">
            <v>41754</v>
          </cell>
        </row>
        <row r="54">
          <cell r="A54" t="str">
            <v>310449</v>
          </cell>
          <cell r="B54" t="str">
            <v>210380-LG</v>
          </cell>
          <cell r="C54" t="str">
            <v>HORIZON RIVIERA LAGON</v>
          </cell>
          <cell r="D54" t="str">
            <v>310449</v>
          </cell>
          <cell r="E54" t="str">
            <v>29/04/2014</v>
          </cell>
          <cell r="F54" t="str">
            <v>PrisonN</v>
          </cell>
          <cell r="G54" t="str">
            <v>n01</v>
          </cell>
          <cell r="H54" t="str">
            <v>133110/001</v>
          </cell>
          <cell r="I54" t="str">
            <v>GERARD0001</v>
          </cell>
          <cell r="J54">
            <v>41758</v>
          </cell>
        </row>
        <row r="55">
          <cell r="A55" t="str">
            <v>310450</v>
          </cell>
          <cell r="B55" t="str">
            <v>210380-LG</v>
          </cell>
          <cell r="C55" t="str">
            <v>HORIZON RIVIERA LAGON</v>
          </cell>
          <cell r="D55" t="str">
            <v>310450</v>
          </cell>
          <cell r="E55" t="str">
            <v>29/04/2014</v>
          </cell>
          <cell r="F55" t="str">
            <v>PrisonN</v>
          </cell>
          <cell r="G55" t="str">
            <v>n01</v>
          </cell>
          <cell r="J55">
            <v>41758</v>
          </cell>
        </row>
        <row r="56">
          <cell r="A56" t="str">
            <v>310454</v>
          </cell>
          <cell r="B56" t="str">
            <v>210382-LG</v>
          </cell>
          <cell r="C56" t="str">
            <v>CONSTELLATION LAGON</v>
          </cell>
          <cell r="D56" t="str">
            <v>310454</v>
          </cell>
          <cell r="E56" t="str">
            <v>05/05/2014</v>
          </cell>
          <cell r="F56" t="str">
            <v>P_PF_N</v>
          </cell>
          <cell r="G56" t="str">
            <v>N01</v>
          </cell>
          <cell r="J56">
            <v>41759</v>
          </cell>
        </row>
        <row r="57">
          <cell r="A57" t="str">
            <v>310455</v>
          </cell>
          <cell r="B57" t="str">
            <v>210382-LG</v>
          </cell>
          <cell r="C57" t="str">
            <v>CONSTELLATION LAGON</v>
          </cell>
          <cell r="D57" t="str">
            <v>310455</v>
          </cell>
          <cell r="E57" t="str">
            <v>05/05/2014</v>
          </cell>
          <cell r="F57" t="str">
            <v>P_PF_N</v>
          </cell>
          <cell r="G57" t="str">
            <v>N01</v>
          </cell>
          <cell r="J57">
            <v>41759</v>
          </cell>
        </row>
        <row r="58">
          <cell r="A58" t="str">
            <v>310456</v>
          </cell>
          <cell r="B58" t="str">
            <v>210382-N</v>
          </cell>
          <cell r="C58" t="str">
            <v>CONSTELLATION NATURE</v>
          </cell>
          <cell r="D58" t="str">
            <v>310456</v>
          </cell>
          <cell r="E58" t="str">
            <v>05/05/2014</v>
          </cell>
          <cell r="F58" t="str">
            <v>PrisonN</v>
          </cell>
          <cell r="G58" t="str">
            <v>N01</v>
          </cell>
          <cell r="J58">
            <v>41759</v>
          </cell>
        </row>
        <row r="59">
          <cell r="A59" t="str">
            <v>310457</v>
          </cell>
          <cell r="B59" t="str">
            <v>210382-N</v>
          </cell>
          <cell r="C59" t="str">
            <v>CONSTELLATION NATURE</v>
          </cell>
          <cell r="D59" t="str">
            <v>310457</v>
          </cell>
          <cell r="E59" t="str">
            <v>06/05/2014</v>
          </cell>
          <cell r="F59" t="str">
            <v>P_PF_N</v>
          </cell>
          <cell r="G59" t="str">
            <v>N01</v>
          </cell>
          <cell r="J59">
            <v>41764</v>
          </cell>
        </row>
        <row r="60">
          <cell r="A60" t="str">
            <v>310459</v>
          </cell>
          <cell r="B60" t="str">
            <v>210397-LG</v>
          </cell>
          <cell r="C60" t="str">
            <v>ELEGANZIA LAGON</v>
          </cell>
          <cell r="D60" t="str">
            <v>310459</v>
          </cell>
          <cell r="E60" t="str">
            <v>28/05/2014</v>
          </cell>
          <cell r="F60" t="str">
            <v>P_PF_N</v>
          </cell>
          <cell r="G60" t="str">
            <v>N01</v>
          </cell>
          <cell r="J60">
            <v>41764</v>
          </cell>
        </row>
        <row r="61">
          <cell r="A61" t="str">
            <v>310460</v>
          </cell>
          <cell r="B61" t="str">
            <v>210397-LG</v>
          </cell>
          <cell r="C61" t="str">
            <v>ELEGANZIA LAGON</v>
          </cell>
          <cell r="D61" t="str">
            <v>310460</v>
          </cell>
          <cell r="E61" t="str">
            <v>28/05/2014</v>
          </cell>
          <cell r="F61" t="str">
            <v>P_PF_N</v>
          </cell>
          <cell r="G61" t="str">
            <v>N01</v>
          </cell>
          <cell r="J61">
            <v>41765</v>
          </cell>
        </row>
        <row r="62">
          <cell r="A62" t="str">
            <v>310461</v>
          </cell>
          <cell r="B62" t="str">
            <v>210397-LG</v>
          </cell>
          <cell r="C62" t="str">
            <v>ELEGANZIA LAGON</v>
          </cell>
          <cell r="D62" t="str">
            <v>310461</v>
          </cell>
          <cell r="E62" t="str">
            <v>28/05/2014</v>
          </cell>
          <cell r="F62" t="str">
            <v>P_PF_N</v>
          </cell>
          <cell r="G62" t="str">
            <v>N01</v>
          </cell>
          <cell r="J62">
            <v>41765</v>
          </cell>
        </row>
        <row r="63">
          <cell r="A63" t="str">
            <v>310462</v>
          </cell>
          <cell r="B63" t="str">
            <v>210397-LG</v>
          </cell>
          <cell r="C63" t="str">
            <v>ELEGANZIA LAGON</v>
          </cell>
          <cell r="D63" t="str">
            <v>310462</v>
          </cell>
          <cell r="E63" t="str">
            <v>28/05/2014</v>
          </cell>
          <cell r="F63" t="str">
            <v>P_PF_N</v>
          </cell>
          <cell r="G63" t="str">
            <v>N01</v>
          </cell>
          <cell r="J63">
            <v>41765</v>
          </cell>
        </row>
        <row r="64">
          <cell r="A64" t="str">
            <v>310463</v>
          </cell>
          <cell r="B64" t="str">
            <v>210397-LG</v>
          </cell>
          <cell r="C64" t="str">
            <v>ELEGANZIA LAGON</v>
          </cell>
          <cell r="D64" t="str">
            <v>310463</v>
          </cell>
          <cell r="E64" t="str">
            <v>28/05/2014</v>
          </cell>
          <cell r="F64" t="str">
            <v>P_PF_N</v>
          </cell>
          <cell r="G64" t="str">
            <v>N01</v>
          </cell>
          <cell r="J64">
            <v>41765</v>
          </cell>
        </row>
        <row r="65">
          <cell r="A65" t="str">
            <v>310464</v>
          </cell>
          <cell r="B65" t="str">
            <v>210397-N</v>
          </cell>
          <cell r="C65" t="str">
            <v>ELEGANZIA NATURE</v>
          </cell>
          <cell r="D65" t="str">
            <v>310464</v>
          </cell>
          <cell r="E65" t="str">
            <v>24/06/2014</v>
          </cell>
          <cell r="F65" t="str">
            <v>P_PF_N</v>
          </cell>
          <cell r="G65" t="str">
            <v>N01</v>
          </cell>
          <cell r="J65">
            <v>41766</v>
          </cell>
        </row>
        <row r="66">
          <cell r="A66" t="str">
            <v>310465</v>
          </cell>
          <cell r="B66" t="str">
            <v>210397-N</v>
          </cell>
          <cell r="C66" t="str">
            <v>ELEGANZIA NATURE</v>
          </cell>
          <cell r="D66" t="str">
            <v>310465</v>
          </cell>
          <cell r="E66" t="str">
            <v>12/05/2014</v>
          </cell>
          <cell r="F66" t="str">
            <v>P_PF_N</v>
          </cell>
          <cell r="G66" t="str">
            <v>n01</v>
          </cell>
          <cell r="J66">
            <v>41766</v>
          </cell>
        </row>
        <row r="67">
          <cell r="A67" t="str">
            <v>310466</v>
          </cell>
          <cell r="B67" t="str">
            <v>210397-N</v>
          </cell>
          <cell r="C67" t="str">
            <v>ELEGANZIA NATURE</v>
          </cell>
          <cell r="D67" t="str">
            <v>310466</v>
          </cell>
          <cell r="E67" t="str">
            <v>13/05/2014</v>
          </cell>
          <cell r="F67" t="str">
            <v>P_PF_N</v>
          </cell>
          <cell r="G67" t="str">
            <v>N01</v>
          </cell>
          <cell r="J67">
            <v>41766</v>
          </cell>
        </row>
        <row r="68">
          <cell r="A68" t="str">
            <v>310467</v>
          </cell>
          <cell r="B68" t="str">
            <v>210397-N</v>
          </cell>
          <cell r="C68" t="str">
            <v>ELEGANZIA NATURE</v>
          </cell>
          <cell r="D68" t="str">
            <v>310467</v>
          </cell>
          <cell r="E68" t="str">
            <v>28/05/2014</v>
          </cell>
          <cell r="F68" t="str">
            <v>P_PF_N</v>
          </cell>
          <cell r="G68" t="str">
            <v>N01</v>
          </cell>
          <cell r="J68">
            <v>41766</v>
          </cell>
        </row>
        <row r="69">
          <cell r="A69" t="str">
            <v>310468</v>
          </cell>
          <cell r="B69" t="str">
            <v>210397-N</v>
          </cell>
          <cell r="C69" t="str">
            <v>ELEGANZIA NATURE</v>
          </cell>
          <cell r="D69" t="str">
            <v>310468</v>
          </cell>
          <cell r="E69" t="str">
            <v>28/05/2014</v>
          </cell>
          <cell r="F69" t="str">
            <v>P_PF_N</v>
          </cell>
          <cell r="G69" t="str">
            <v>N01</v>
          </cell>
          <cell r="J69">
            <v>41773</v>
          </cell>
        </row>
        <row r="70">
          <cell r="A70" t="str">
            <v>310473</v>
          </cell>
          <cell r="B70" t="str">
            <v>210363-B</v>
          </cell>
          <cell r="C70" t="str">
            <v>SUPER MERCURE BLEU NUAGE</v>
          </cell>
          <cell r="D70" t="str">
            <v>310473</v>
          </cell>
          <cell r="E70" t="str">
            <v>24/09/2014</v>
          </cell>
          <cell r="F70" t="str">
            <v>PrisonN</v>
          </cell>
          <cell r="G70" t="str">
            <v>N01</v>
          </cell>
          <cell r="J70">
            <v>41900</v>
          </cell>
        </row>
        <row r="71">
          <cell r="A71" t="str">
            <v>310474</v>
          </cell>
          <cell r="B71" t="str">
            <v>210363-B</v>
          </cell>
          <cell r="C71" t="str">
            <v>SUPER MERCURE BLEU NUAGE</v>
          </cell>
          <cell r="D71" t="str">
            <v>310474</v>
          </cell>
          <cell r="E71" t="str">
            <v>19/09/2014</v>
          </cell>
          <cell r="F71" t="str">
            <v>P_PF_N</v>
          </cell>
          <cell r="G71" t="str">
            <v>N01</v>
          </cell>
          <cell r="J71">
            <v>41900</v>
          </cell>
        </row>
        <row r="72">
          <cell r="A72" t="str">
            <v>310475</v>
          </cell>
          <cell r="B72" t="str">
            <v>210363-B</v>
          </cell>
          <cell r="C72" t="str">
            <v>SUPER MERCURE BLEU NUAGE</v>
          </cell>
          <cell r="D72" t="str">
            <v>310475</v>
          </cell>
          <cell r="E72" t="str">
            <v>22/09/2014</v>
          </cell>
          <cell r="F72" t="str">
            <v>P_PF_N</v>
          </cell>
          <cell r="G72" t="str">
            <v>n01</v>
          </cell>
          <cell r="J72">
            <v>41901</v>
          </cell>
        </row>
        <row r="73">
          <cell r="A73" t="str">
            <v>310476</v>
          </cell>
          <cell r="B73" t="str">
            <v>210363-B</v>
          </cell>
          <cell r="C73" t="str">
            <v>SUPER MERCURE BLEU NUAGE</v>
          </cell>
          <cell r="D73" t="str">
            <v>310476</v>
          </cell>
          <cell r="E73" t="str">
            <v>22/09/2014</v>
          </cell>
          <cell r="F73" t="str">
            <v>P_PF_N</v>
          </cell>
          <cell r="G73" t="str">
            <v>n01</v>
          </cell>
          <cell r="J73">
            <v>41901</v>
          </cell>
        </row>
        <row r="74">
          <cell r="A74" t="str">
            <v>310477</v>
          </cell>
          <cell r="B74" t="str">
            <v>210363-B</v>
          </cell>
          <cell r="C74" t="str">
            <v>SUPER MERCURE BLEU NUAGE</v>
          </cell>
          <cell r="D74" t="str">
            <v>310477</v>
          </cell>
          <cell r="E74" t="str">
            <v>23/09/2014</v>
          </cell>
          <cell r="F74" t="str">
            <v>P_PF_N</v>
          </cell>
          <cell r="G74" t="str">
            <v>N01</v>
          </cell>
          <cell r="J74">
            <v>41904</v>
          </cell>
        </row>
        <row r="75">
          <cell r="A75" t="str">
            <v>310478</v>
          </cell>
          <cell r="B75" t="str">
            <v>210363-B</v>
          </cell>
          <cell r="C75" t="str">
            <v>SUPER MERCURE BLEU NUAGE</v>
          </cell>
          <cell r="D75" t="str">
            <v>310478</v>
          </cell>
          <cell r="E75" t="str">
            <v>23/09/2014</v>
          </cell>
          <cell r="F75" t="str">
            <v>P_PF_N</v>
          </cell>
          <cell r="G75" t="str">
            <v>N01</v>
          </cell>
          <cell r="J75">
            <v>41904</v>
          </cell>
        </row>
        <row r="76">
          <cell r="A76" t="str">
            <v>310479</v>
          </cell>
          <cell r="B76" t="str">
            <v>210363-L</v>
          </cell>
          <cell r="C76" t="str">
            <v>SUPER MERCURE LAVANDE</v>
          </cell>
          <cell r="D76" t="str">
            <v>310479</v>
          </cell>
          <cell r="E76" t="str">
            <v>24/09/2014</v>
          </cell>
          <cell r="F76" t="str">
            <v>P_PF_N</v>
          </cell>
          <cell r="G76" t="str">
            <v>n01</v>
          </cell>
          <cell r="J76">
            <v>41905</v>
          </cell>
        </row>
        <row r="77">
          <cell r="A77" t="str">
            <v>310480</v>
          </cell>
          <cell r="B77" t="str">
            <v>210363-L</v>
          </cell>
          <cell r="C77" t="str">
            <v>SUPER MERCURE LAVANDE</v>
          </cell>
          <cell r="D77" t="str">
            <v>310480</v>
          </cell>
          <cell r="E77" t="str">
            <v>24/09/2014</v>
          </cell>
          <cell r="F77" t="str">
            <v>P_PF_N</v>
          </cell>
          <cell r="G77" t="str">
            <v>n01</v>
          </cell>
          <cell r="J77">
            <v>41905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YSuiviMH01"/>
    </sheetNames>
    <sheetDataSet>
      <sheetData sheetId="0"/>
      <sheetData sheetId="1">
        <row r="1">
          <cell r="A1" t="str">
            <v>Chassis</v>
          </cell>
          <cell r="B1" t="str">
            <v>Ref.</v>
          </cell>
          <cell r="C1" t="str">
            <v>Designation</v>
          </cell>
          <cell r="D1" t="str">
            <v>Chassis</v>
          </cell>
          <cell r="E1" t="str">
            <v>EntreeParc</v>
          </cell>
          <cell r="F1" t="str">
            <v>Section</v>
          </cell>
          <cell r="G1" t="str">
            <v>Emplacement</v>
          </cell>
          <cell r="H1" t="str">
            <v>Commande</v>
          </cell>
          <cell r="I1" t="str">
            <v>Client</v>
          </cell>
          <cell r="J1" t="str">
            <v>DateFab</v>
          </cell>
        </row>
        <row r="2">
          <cell r="A2" t="str">
            <v>118261</v>
          </cell>
          <cell r="B2" t="str">
            <v>711-R</v>
          </cell>
          <cell r="C2" t="str">
            <v>SUPER TITANIA DECO ROUGE</v>
          </cell>
          <cell r="D2" t="str">
            <v>118261</v>
          </cell>
          <cell r="E2" t="str">
            <v>17/06/2011</v>
          </cell>
          <cell r="F2" t="str">
            <v>PrisonN</v>
          </cell>
          <cell r="G2" t="str">
            <v>N01</v>
          </cell>
          <cell r="J2">
            <v>39630</v>
          </cell>
        </row>
        <row r="3">
          <cell r="A3" t="str">
            <v>217833</v>
          </cell>
          <cell r="B3" t="str">
            <v>210234-A</v>
          </cell>
          <cell r="C3" t="str">
            <v>HELIOS ALLEGRO avec OPTIONS</v>
          </cell>
          <cell r="D3" t="str">
            <v>217833</v>
          </cell>
          <cell r="E3" t="str">
            <v>03/10/2012</v>
          </cell>
          <cell r="F3" t="str">
            <v>PrisonN</v>
          </cell>
          <cell r="G3" t="str">
            <v>N01</v>
          </cell>
          <cell r="H3" t="str">
            <v>118848/001</v>
          </cell>
          <cell r="I3" t="str">
            <v>AFEJI00001</v>
          </cell>
          <cell r="J3">
            <v>41033</v>
          </cell>
        </row>
        <row r="4">
          <cell r="A4" t="str">
            <v>219243</v>
          </cell>
          <cell r="B4" t="str">
            <v>210355-N</v>
          </cell>
          <cell r="C4" t="str">
            <v>FAMILIA NATURE</v>
          </cell>
          <cell r="D4" t="str">
            <v>219243</v>
          </cell>
          <cell r="E4" t="str">
            <v>18/06/2013</v>
          </cell>
          <cell r="F4" t="str">
            <v>P_PF_N</v>
          </cell>
          <cell r="G4" t="str">
            <v>N01</v>
          </cell>
          <cell r="J4">
            <v>41421</v>
          </cell>
        </row>
        <row r="5">
          <cell r="A5" t="str">
            <v>307538</v>
          </cell>
          <cell r="B5" t="str">
            <v>210152-A</v>
          </cell>
          <cell r="C5" t="str">
            <v>SUPER MERCURE ALLEGRO</v>
          </cell>
          <cell r="D5" t="str">
            <v>307538</v>
          </cell>
          <cell r="E5" t="str">
            <v>01/10/2012</v>
          </cell>
          <cell r="F5" t="str">
            <v>P_PF_N</v>
          </cell>
          <cell r="G5" t="str">
            <v>N01</v>
          </cell>
          <cell r="J5">
            <v>40473</v>
          </cell>
        </row>
        <row r="6">
          <cell r="A6" t="str">
            <v>308897</v>
          </cell>
          <cell r="B6" t="str">
            <v>210248-T</v>
          </cell>
          <cell r="C6" t="str">
            <v>RUBIS TAUPE</v>
          </cell>
          <cell r="D6" t="str">
            <v>308897</v>
          </cell>
          <cell r="E6" t="str">
            <v>05/12/2013</v>
          </cell>
          <cell r="F6" t="str">
            <v>RETMHN</v>
          </cell>
          <cell r="G6" t="str">
            <v>N01</v>
          </cell>
          <cell r="J6">
            <v>40935</v>
          </cell>
        </row>
        <row r="7">
          <cell r="A7" t="str">
            <v>308941</v>
          </cell>
          <cell r="B7" t="str">
            <v>210246-RH</v>
          </cell>
          <cell r="C7" t="str">
            <v>SAPHIR PANO ROUGE HERMES</v>
          </cell>
          <cell r="D7" t="str">
            <v>308941</v>
          </cell>
          <cell r="E7" t="str">
            <v>14/02/2012</v>
          </cell>
          <cell r="F7" t="str">
            <v>P_PF_N</v>
          </cell>
          <cell r="G7" t="str">
            <v>n01</v>
          </cell>
          <cell r="J7">
            <v>40952</v>
          </cell>
        </row>
        <row r="8">
          <cell r="A8" t="str">
            <v>309252</v>
          </cell>
          <cell r="B8" t="str">
            <v>210236-A</v>
          </cell>
          <cell r="C8" t="str">
            <v>SUPER OCTALIA ALLEGRO avec OPTIONS</v>
          </cell>
          <cell r="D8" t="str">
            <v>309252</v>
          </cell>
          <cell r="E8" t="str">
            <v>18/12/2012</v>
          </cell>
          <cell r="F8" t="str">
            <v>P_PF_N</v>
          </cell>
          <cell r="G8" t="str">
            <v>N01</v>
          </cell>
          <cell r="H8" t="str">
            <v>118851/001</v>
          </cell>
          <cell r="I8" t="str">
            <v>AFEJI00001</v>
          </cell>
          <cell r="J8">
            <v>41059</v>
          </cell>
        </row>
        <row r="9">
          <cell r="A9" t="str">
            <v>309253</v>
          </cell>
          <cell r="B9" t="str">
            <v>210236-A</v>
          </cell>
          <cell r="C9" t="str">
            <v>SUPER OCTALIA ALLEGRO avec OPTIONS</v>
          </cell>
          <cell r="D9" t="str">
            <v>309253</v>
          </cell>
          <cell r="E9" t="str">
            <v>28/01/2013</v>
          </cell>
          <cell r="F9" t="str">
            <v>P_PF_N</v>
          </cell>
          <cell r="G9" t="str">
            <v>N01</v>
          </cell>
          <cell r="H9" t="str">
            <v>118854/001</v>
          </cell>
          <cell r="I9" t="str">
            <v>AFEJI00001</v>
          </cell>
          <cell r="J9">
            <v>41059</v>
          </cell>
        </row>
        <row r="10">
          <cell r="A10" t="str">
            <v>309256</v>
          </cell>
          <cell r="B10" t="str">
            <v>210236-A</v>
          </cell>
          <cell r="C10" t="str">
            <v>SUPER OCTALIA ALLEGRO avec OPTIONS</v>
          </cell>
          <cell r="D10" t="str">
            <v>309256</v>
          </cell>
          <cell r="E10" t="str">
            <v>28/01/2013</v>
          </cell>
          <cell r="F10" t="str">
            <v>P_PF_N</v>
          </cell>
          <cell r="G10" t="str">
            <v>N01</v>
          </cell>
          <cell r="H10" t="str">
            <v>118857/001</v>
          </cell>
          <cell r="I10" t="str">
            <v>AFEJI00001</v>
          </cell>
          <cell r="J10">
            <v>41060</v>
          </cell>
        </row>
        <row r="11">
          <cell r="A11" t="str">
            <v>309258</v>
          </cell>
          <cell r="B11" t="str">
            <v>210236-A</v>
          </cell>
          <cell r="C11" t="str">
            <v>SUPER OCTALIA ALLEGRO avec OPTIONS</v>
          </cell>
          <cell r="D11" t="str">
            <v>309258</v>
          </cell>
          <cell r="E11" t="str">
            <v>07/12/2012</v>
          </cell>
          <cell r="F11" t="str">
            <v>P_PF_N</v>
          </cell>
          <cell r="G11" t="str">
            <v>N01</v>
          </cell>
          <cell r="H11" t="str">
            <v>118859/001</v>
          </cell>
          <cell r="I11" t="str">
            <v>AFEJI00001</v>
          </cell>
          <cell r="J11">
            <v>41060</v>
          </cell>
        </row>
        <row r="12">
          <cell r="A12" t="str">
            <v>309262</v>
          </cell>
          <cell r="B12" t="str">
            <v>210236-A</v>
          </cell>
          <cell r="C12" t="str">
            <v>SUPER OCTALIA ALLEGRO avec OPTIONS</v>
          </cell>
          <cell r="D12" t="str">
            <v>309262</v>
          </cell>
          <cell r="E12" t="str">
            <v>21/12/2012</v>
          </cell>
          <cell r="F12" t="str">
            <v>P_PF_N</v>
          </cell>
          <cell r="G12" t="str">
            <v>N01</v>
          </cell>
          <cell r="H12" t="str">
            <v>118863/001</v>
          </cell>
          <cell r="I12" t="str">
            <v>AFEJI00001</v>
          </cell>
          <cell r="J12">
            <v>41064</v>
          </cell>
        </row>
        <row r="13">
          <cell r="A13" t="str">
            <v>309263</v>
          </cell>
          <cell r="B13" t="str">
            <v>210236-A</v>
          </cell>
          <cell r="C13" t="str">
            <v>SUPER OCTALIA ALLEGRO avec OPTIONS</v>
          </cell>
          <cell r="D13" t="str">
            <v>309263</v>
          </cell>
          <cell r="E13" t="str">
            <v>06/12/2012</v>
          </cell>
          <cell r="F13" t="str">
            <v>P_PF_N</v>
          </cell>
          <cell r="G13" t="str">
            <v>N01</v>
          </cell>
          <cell r="H13" t="str">
            <v>118864/001</v>
          </cell>
          <cell r="I13" t="str">
            <v>AFEJI00001</v>
          </cell>
          <cell r="J13">
            <v>41064</v>
          </cell>
        </row>
        <row r="14">
          <cell r="A14" t="str">
            <v>309538</v>
          </cell>
          <cell r="B14" t="str">
            <v>210287-L</v>
          </cell>
          <cell r="C14" t="str">
            <v>SUPER MERCURE ACCESS LAVANDE</v>
          </cell>
          <cell r="D14" t="str">
            <v>309538</v>
          </cell>
          <cell r="E14" t="str">
            <v>19/09/2014</v>
          </cell>
          <cell r="F14" t="str">
            <v>P_PF_N</v>
          </cell>
          <cell r="G14" t="str">
            <v>N01</v>
          </cell>
          <cell r="H14" t="str">
            <v>132131/001</v>
          </cell>
          <cell r="I14" t="str">
            <v>MOBILH0014</v>
          </cell>
          <cell r="J14">
            <v>41227</v>
          </cell>
        </row>
        <row r="15">
          <cell r="A15" t="str">
            <v>309539</v>
          </cell>
          <cell r="B15" t="str">
            <v>210287-L</v>
          </cell>
          <cell r="C15" t="str">
            <v>SUPER MERCURE ACCESS LAVANDE</v>
          </cell>
          <cell r="D15" t="str">
            <v>309539</v>
          </cell>
          <cell r="E15" t="str">
            <v>01/09/2014</v>
          </cell>
          <cell r="F15" t="str">
            <v>PrisonN</v>
          </cell>
          <cell r="G15" t="str">
            <v>N01</v>
          </cell>
          <cell r="H15" t="str">
            <v>132132/001</v>
          </cell>
          <cell r="I15" t="str">
            <v>MOBILH0014</v>
          </cell>
          <cell r="J15">
            <v>41227</v>
          </cell>
        </row>
        <row r="16">
          <cell r="A16" t="str">
            <v>309616</v>
          </cell>
          <cell r="B16" t="str">
            <v>210313-RH</v>
          </cell>
          <cell r="C16" t="str">
            <v>EMERAUDE ROUGE HERMES</v>
          </cell>
          <cell r="D16" t="str">
            <v>309616</v>
          </cell>
          <cell r="E16" t="str">
            <v>20/12/2012</v>
          </cell>
          <cell r="F16" t="str">
            <v>P_PF_N</v>
          </cell>
          <cell r="G16" t="str">
            <v>N01</v>
          </cell>
          <cell r="J16">
            <v>41263</v>
          </cell>
        </row>
        <row r="17">
          <cell r="A17" t="str">
            <v>309617</v>
          </cell>
          <cell r="B17" t="str">
            <v>210313-RH</v>
          </cell>
          <cell r="C17" t="str">
            <v>EMERAUDE ROUGE HERMES</v>
          </cell>
          <cell r="D17" t="str">
            <v>309617</v>
          </cell>
          <cell r="E17" t="str">
            <v>21/12/2012</v>
          </cell>
          <cell r="F17" t="str">
            <v>P_PF_N</v>
          </cell>
          <cell r="G17" t="str">
            <v>n01</v>
          </cell>
          <cell r="J17">
            <v>41263</v>
          </cell>
        </row>
        <row r="18">
          <cell r="A18" t="str">
            <v>309618</v>
          </cell>
          <cell r="B18" t="str">
            <v>210313-RH</v>
          </cell>
          <cell r="C18" t="str">
            <v>EMERAUDE ROUGE HERMES</v>
          </cell>
          <cell r="D18" t="str">
            <v>309618</v>
          </cell>
          <cell r="E18" t="str">
            <v>21/12/2012</v>
          </cell>
          <cell r="F18" t="str">
            <v>P_PF_N</v>
          </cell>
          <cell r="G18" t="str">
            <v>n01</v>
          </cell>
          <cell r="J18">
            <v>41263</v>
          </cell>
        </row>
        <row r="19">
          <cell r="A19" t="str">
            <v>309619</v>
          </cell>
          <cell r="B19" t="str">
            <v>210313-RH</v>
          </cell>
          <cell r="C19" t="str">
            <v>EMERAUDE ROUGE HERMES</v>
          </cell>
          <cell r="D19" t="str">
            <v>309619</v>
          </cell>
          <cell r="E19" t="str">
            <v>21/12/2012</v>
          </cell>
          <cell r="F19" t="str">
            <v>P_PF_N</v>
          </cell>
          <cell r="G19" t="str">
            <v>N01</v>
          </cell>
          <cell r="J19">
            <v>41263</v>
          </cell>
        </row>
        <row r="20">
          <cell r="A20" t="str">
            <v>309620</v>
          </cell>
          <cell r="B20" t="str">
            <v>210313-RH</v>
          </cell>
          <cell r="C20" t="str">
            <v>EMERAUDE ROUGE HERMES</v>
          </cell>
          <cell r="D20" t="str">
            <v>309620</v>
          </cell>
          <cell r="E20" t="str">
            <v>21/12/2012</v>
          </cell>
          <cell r="F20" t="str">
            <v>P_PF_N</v>
          </cell>
          <cell r="G20" t="str">
            <v>N01</v>
          </cell>
          <cell r="J20">
            <v>41264</v>
          </cell>
        </row>
        <row r="21">
          <cell r="A21" t="str">
            <v>309621</v>
          </cell>
          <cell r="B21" t="str">
            <v>210313-RH</v>
          </cell>
          <cell r="C21" t="str">
            <v>EMERAUDE ROUGE HERMES</v>
          </cell>
          <cell r="D21" t="str">
            <v>309621</v>
          </cell>
          <cell r="E21" t="str">
            <v>21/12/2012</v>
          </cell>
          <cell r="F21" t="str">
            <v>P_PF_N</v>
          </cell>
          <cell r="G21" t="str">
            <v>N01</v>
          </cell>
          <cell r="J21">
            <v>41264</v>
          </cell>
        </row>
        <row r="22">
          <cell r="A22" t="str">
            <v>309622</v>
          </cell>
          <cell r="B22" t="str">
            <v>210313-RH</v>
          </cell>
          <cell r="C22" t="str">
            <v>EMERAUDE ROUGE HERMES</v>
          </cell>
          <cell r="D22" t="str">
            <v>309622</v>
          </cell>
          <cell r="E22" t="str">
            <v>04/01/2013</v>
          </cell>
          <cell r="F22" t="str">
            <v>P_PF_N</v>
          </cell>
          <cell r="G22" t="str">
            <v>N01</v>
          </cell>
          <cell r="J22">
            <v>41264</v>
          </cell>
        </row>
        <row r="23">
          <cell r="A23" t="str">
            <v>309641</v>
          </cell>
          <cell r="B23" t="str">
            <v>210312-T</v>
          </cell>
          <cell r="C23" t="str">
            <v>RUBIS TAUPE</v>
          </cell>
          <cell r="D23" t="str">
            <v>309641</v>
          </cell>
          <cell r="E23" t="str">
            <v>11/01/2013</v>
          </cell>
          <cell r="F23" t="str">
            <v>P_PF_N</v>
          </cell>
          <cell r="G23" t="str">
            <v>N01</v>
          </cell>
          <cell r="J23">
            <v>41284</v>
          </cell>
        </row>
        <row r="24">
          <cell r="A24" t="str">
            <v>309643</v>
          </cell>
          <cell r="B24" t="str">
            <v>210312-RH</v>
          </cell>
          <cell r="C24" t="str">
            <v>RUBIS ROUGE HERMES</v>
          </cell>
          <cell r="D24" t="str">
            <v>309643</v>
          </cell>
          <cell r="E24" t="str">
            <v>28/05/2013</v>
          </cell>
          <cell r="F24" t="str">
            <v>PrisonN</v>
          </cell>
          <cell r="G24" t="str">
            <v>N01</v>
          </cell>
          <cell r="J24">
            <v>41285</v>
          </cell>
        </row>
        <row r="25">
          <cell r="A25" t="str">
            <v>309644</v>
          </cell>
          <cell r="B25" t="str">
            <v>210312-RH</v>
          </cell>
          <cell r="C25" t="str">
            <v>RUBIS ROUGE HERMES</v>
          </cell>
          <cell r="D25" t="str">
            <v>309644</v>
          </cell>
          <cell r="E25" t="str">
            <v>28/05/2013</v>
          </cell>
          <cell r="F25" t="str">
            <v>PrisonN</v>
          </cell>
          <cell r="G25" t="str">
            <v>N01</v>
          </cell>
          <cell r="J25">
            <v>41285</v>
          </cell>
        </row>
        <row r="26">
          <cell r="A26" t="str">
            <v>309645</v>
          </cell>
          <cell r="B26" t="str">
            <v>210312-RH</v>
          </cell>
          <cell r="C26" t="str">
            <v>RUBIS ROUGE HERMES</v>
          </cell>
          <cell r="D26" t="str">
            <v>309645</v>
          </cell>
          <cell r="E26" t="str">
            <v>28/05/2013</v>
          </cell>
          <cell r="F26" t="str">
            <v>PrisonN</v>
          </cell>
          <cell r="G26" t="str">
            <v>N01</v>
          </cell>
          <cell r="J26">
            <v>41288</v>
          </cell>
        </row>
        <row r="27">
          <cell r="A27" t="str">
            <v>309646</v>
          </cell>
          <cell r="B27" t="str">
            <v>210312-RH</v>
          </cell>
          <cell r="C27" t="str">
            <v>RUBIS ROUGE HERMES</v>
          </cell>
          <cell r="D27" t="str">
            <v>309646</v>
          </cell>
          <cell r="E27" t="str">
            <v>28/05/2013</v>
          </cell>
          <cell r="F27" t="str">
            <v>PrisonN</v>
          </cell>
          <cell r="G27" t="str">
            <v>N01</v>
          </cell>
          <cell r="J27">
            <v>41288</v>
          </cell>
        </row>
        <row r="28">
          <cell r="A28" t="str">
            <v>309647</v>
          </cell>
          <cell r="B28" t="str">
            <v>210312-RH</v>
          </cell>
          <cell r="C28" t="str">
            <v>RUBIS ROUGE HERMES</v>
          </cell>
          <cell r="D28" t="str">
            <v>309647</v>
          </cell>
          <cell r="E28" t="str">
            <v>28/05/2013</v>
          </cell>
          <cell r="F28" t="str">
            <v>PrisonN</v>
          </cell>
          <cell r="G28" t="str">
            <v>N01</v>
          </cell>
          <cell r="H28" t="str">
            <v>133043/001</v>
          </cell>
          <cell r="I28" t="str">
            <v>PROMOB0001</v>
          </cell>
          <cell r="J28">
            <v>41288</v>
          </cell>
        </row>
        <row r="29">
          <cell r="A29" t="str">
            <v>309649</v>
          </cell>
          <cell r="B29" t="str">
            <v>210312-RH</v>
          </cell>
          <cell r="C29" t="str">
            <v>RUBIS ROUGE HERMES</v>
          </cell>
          <cell r="D29" t="str">
            <v>309649</v>
          </cell>
          <cell r="E29" t="str">
            <v>16/01/2013</v>
          </cell>
          <cell r="F29" t="str">
            <v>P_PF_N</v>
          </cell>
          <cell r="G29" t="str">
            <v>N01</v>
          </cell>
          <cell r="J29">
            <v>41289</v>
          </cell>
        </row>
        <row r="30">
          <cell r="A30" t="str">
            <v>309650</v>
          </cell>
          <cell r="B30" t="str">
            <v>210312-RH</v>
          </cell>
          <cell r="C30" t="str">
            <v>RUBIS ROUGE HERMES</v>
          </cell>
          <cell r="D30" t="str">
            <v>309650</v>
          </cell>
          <cell r="E30" t="str">
            <v>16/01/2013</v>
          </cell>
          <cell r="F30" t="str">
            <v>P_PF_N</v>
          </cell>
          <cell r="G30" t="str">
            <v>N01</v>
          </cell>
          <cell r="J30">
            <v>41289</v>
          </cell>
        </row>
        <row r="31">
          <cell r="A31" t="str">
            <v>309656</v>
          </cell>
          <cell r="B31" t="str">
            <v>210308-T</v>
          </cell>
          <cell r="C31" t="str">
            <v>GALAXIE TAUPE</v>
          </cell>
          <cell r="D31" t="str">
            <v>309656</v>
          </cell>
          <cell r="E31" t="str">
            <v>17/01/2013</v>
          </cell>
          <cell r="F31" t="str">
            <v>P_PF_N</v>
          </cell>
          <cell r="G31" t="str">
            <v>n01</v>
          </cell>
          <cell r="J31">
            <v>41290</v>
          </cell>
        </row>
        <row r="32">
          <cell r="A32" t="str">
            <v>309657</v>
          </cell>
          <cell r="B32" t="str">
            <v>210308-T</v>
          </cell>
          <cell r="C32" t="str">
            <v>GALAXIE TAUPE avec OPTIONS</v>
          </cell>
          <cell r="D32" t="str">
            <v>309657</v>
          </cell>
          <cell r="E32" t="str">
            <v>11/07/2014</v>
          </cell>
          <cell r="F32" t="str">
            <v>PrisonN</v>
          </cell>
          <cell r="G32" t="str">
            <v>n01</v>
          </cell>
          <cell r="J32">
            <v>41290</v>
          </cell>
        </row>
        <row r="33">
          <cell r="A33" t="str">
            <v>309661</v>
          </cell>
          <cell r="B33" t="str">
            <v>210308-RH</v>
          </cell>
          <cell r="C33" t="str">
            <v>GALAXIE ROUGE HERMES</v>
          </cell>
          <cell r="D33" t="str">
            <v>309661</v>
          </cell>
          <cell r="E33" t="str">
            <v>12/05/2014</v>
          </cell>
          <cell r="F33" t="str">
            <v>PrisonN</v>
          </cell>
          <cell r="G33" t="str">
            <v>N01</v>
          </cell>
          <cell r="J33">
            <v>41291</v>
          </cell>
        </row>
        <row r="34">
          <cell r="A34" t="str">
            <v>309663</v>
          </cell>
          <cell r="B34" t="str">
            <v>210308-RH</v>
          </cell>
          <cell r="C34" t="str">
            <v>GALAXIE ROUGE HERMES</v>
          </cell>
          <cell r="D34" t="str">
            <v>309663</v>
          </cell>
          <cell r="E34" t="str">
            <v>21/01/2013</v>
          </cell>
          <cell r="F34" t="str">
            <v>P_PF_N</v>
          </cell>
          <cell r="G34" t="str">
            <v>n01</v>
          </cell>
          <cell r="J34">
            <v>41292</v>
          </cell>
        </row>
        <row r="35">
          <cell r="A35" t="str">
            <v>309672</v>
          </cell>
          <cell r="B35" t="str">
            <v>210310-T</v>
          </cell>
          <cell r="C35" t="str">
            <v>SAPHIR PANORAMIQUE TAUPE</v>
          </cell>
          <cell r="D35" t="str">
            <v>309672</v>
          </cell>
          <cell r="E35" t="str">
            <v>13/06/2014</v>
          </cell>
          <cell r="F35" t="str">
            <v>P_PF_N</v>
          </cell>
          <cell r="G35" t="str">
            <v>N01</v>
          </cell>
          <cell r="H35" t="str">
            <v>127317/002</v>
          </cell>
          <cell r="I35" t="str">
            <v>GERARD0001</v>
          </cell>
          <cell r="J35">
            <v>41296</v>
          </cell>
        </row>
        <row r="36">
          <cell r="A36" t="str">
            <v>309951</v>
          </cell>
          <cell r="B36" t="str">
            <v>210364-L</v>
          </cell>
          <cell r="C36" t="str">
            <v>SUPER MERCURE ACCESS LAVANDE</v>
          </cell>
          <cell r="D36" t="str">
            <v>309951</v>
          </cell>
          <cell r="E36" t="str">
            <v>25/04/2014</v>
          </cell>
          <cell r="F36" t="str">
            <v>P_PF_N</v>
          </cell>
          <cell r="G36" t="str">
            <v>N01</v>
          </cell>
          <cell r="H36" t="str">
            <v>131082/001</v>
          </cell>
          <cell r="I36" t="str">
            <v>GERARD0001</v>
          </cell>
          <cell r="J36">
            <v>41424</v>
          </cell>
        </row>
        <row r="37">
          <cell r="A37" t="str">
            <v>309957</v>
          </cell>
          <cell r="B37" t="str">
            <v>210364-L</v>
          </cell>
          <cell r="C37" t="str">
            <v>SUPER MERCURE ACCESS LAVANDE</v>
          </cell>
          <cell r="D37" t="str">
            <v>309957</v>
          </cell>
          <cell r="E37" t="str">
            <v>03/06/2013</v>
          </cell>
          <cell r="F37" t="str">
            <v>P_PF_N</v>
          </cell>
          <cell r="G37" t="str">
            <v>N01</v>
          </cell>
          <cell r="J37">
            <v>41425</v>
          </cell>
        </row>
        <row r="38">
          <cell r="A38" t="str">
            <v>309966</v>
          </cell>
          <cell r="B38" t="str">
            <v>210364-L</v>
          </cell>
          <cell r="C38" t="str">
            <v>SUPER MERCURE ACCESS LAVANDE</v>
          </cell>
          <cell r="D38" t="str">
            <v>309966</v>
          </cell>
          <cell r="E38" t="str">
            <v>22/09/2014</v>
          </cell>
          <cell r="F38" t="str">
            <v>P_PF_N</v>
          </cell>
          <cell r="G38" t="str">
            <v>N01</v>
          </cell>
          <cell r="H38" t="str">
            <v>131858/001</v>
          </cell>
          <cell r="I38" t="str">
            <v>GERARD0001</v>
          </cell>
          <cell r="J38">
            <v>41526</v>
          </cell>
        </row>
        <row r="39">
          <cell r="A39" t="str">
            <v>309968</v>
          </cell>
          <cell r="B39" t="str">
            <v>210364-L</v>
          </cell>
          <cell r="C39" t="str">
            <v>SUPER MERCURE ACCESS LAVANDE</v>
          </cell>
          <cell r="D39" t="str">
            <v>309968</v>
          </cell>
          <cell r="E39" t="str">
            <v>22/09/2014</v>
          </cell>
          <cell r="F39" t="str">
            <v>P_PF_N</v>
          </cell>
          <cell r="G39" t="str">
            <v>N01</v>
          </cell>
          <cell r="H39" t="str">
            <v>131857/001</v>
          </cell>
          <cell r="I39" t="str">
            <v>GERARD0001</v>
          </cell>
          <cell r="J39">
            <v>41527</v>
          </cell>
        </row>
        <row r="40">
          <cell r="A40" t="str">
            <v>309970</v>
          </cell>
          <cell r="B40" t="str">
            <v>210364-L</v>
          </cell>
          <cell r="C40" t="str">
            <v>SUPER MERCURE ACCESS LAVANDE</v>
          </cell>
          <cell r="D40" t="str">
            <v>309970</v>
          </cell>
          <cell r="E40" t="str">
            <v>04/06/2014</v>
          </cell>
          <cell r="F40" t="str">
            <v>P_PF_N</v>
          </cell>
          <cell r="G40" t="str">
            <v>N01</v>
          </cell>
          <cell r="H40" t="str">
            <v>131621/001</v>
          </cell>
          <cell r="I40" t="str">
            <v>GERARD0001</v>
          </cell>
          <cell r="J40">
            <v>41527</v>
          </cell>
        </row>
        <row r="41">
          <cell r="A41" t="str">
            <v>309998</v>
          </cell>
          <cell r="B41" t="str">
            <v>210365-L</v>
          </cell>
          <cell r="C41" t="str">
            <v>SUPER MERCURE RIVIERA LAVANDE</v>
          </cell>
          <cell r="D41" t="str">
            <v>309998</v>
          </cell>
          <cell r="E41" t="str">
            <v>18/09/2014</v>
          </cell>
          <cell r="F41" t="str">
            <v>P_PF_N</v>
          </cell>
          <cell r="G41" t="str">
            <v>N01</v>
          </cell>
          <cell r="H41" t="str">
            <v>132201/001</v>
          </cell>
          <cell r="I41" t="str">
            <v>MOUETT0015</v>
          </cell>
          <cell r="J41">
            <v>41547</v>
          </cell>
        </row>
        <row r="42">
          <cell r="A42" t="str">
            <v>309999</v>
          </cell>
          <cell r="B42" t="str">
            <v>210365-L</v>
          </cell>
          <cell r="C42" t="str">
            <v>SUPER MERCURE RIVIERA LAVANDE</v>
          </cell>
          <cell r="D42" t="str">
            <v>309999</v>
          </cell>
          <cell r="E42" t="str">
            <v>18/09/2014</v>
          </cell>
          <cell r="F42" t="str">
            <v>P_PF_N</v>
          </cell>
          <cell r="G42" t="str">
            <v>N01</v>
          </cell>
          <cell r="H42" t="str">
            <v>132202/002</v>
          </cell>
          <cell r="I42" t="str">
            <v>MOUETT0015</v>
          </cell>
          <cell r="J42">
            <v>41547</v>
          </cell>
        </row>
        <row r="43">
          <cell r="A43" t="str">
            <v>310000</v>
          </cell>
          <cell r="B43" t="str">
            <v>210365-L</v>
          </cell>
          <cell r="C43" t="str">
            <v>SUPER MERCURE RIVIERA LAVANDE</v>
          </cell>
          <cell r="D43" t="str">
            <v>310000</v>
          </cell>
          <cell r="E43" t="str">
            <v>08/10/2013</v>
          </cell>
          <cell r="F43" t="str">
            <v>P_PF_N</v>
          </cell>
          <cell r="G43" t="str">
            <v>N01</v>
          </cell>
          <cell r="J43">
            <v>41547</v>
          </cell>
        </row>
        <row r="44">
          <cell r="A44" t="str">
            <v>310002</v>
          </cell>
          <cell r="B44" t="str">
            <v>210365-L</v>
          </cell>
          <cell r="C44" t="str">
            <v>SUPER MERCURE RIVIERA LAVANDE</v>
          </cell>
          <cell r="D44" t="str">
            <v>310002</v>
          </cell>
          <cell r="E44" t="str">
            <v>03/10/2013</v>
          </cell>
          <cell r="F44" t="str">
            <v>P_PF_N</v>
          </cell>
          <cell r="G44" t="str">
            <v>n01</v>
          </cell>
          <cell r="J44">
            <v>41549</v>
          </cell>
        </row>
        <row r="45">
          <cell r="A45" t="str">
            <v>310005</v>
          </cell>
          <cell r="B45" t="str">
            <v>210367-B</v>
          </cell>
          <cell r="C45" t="str">
            <v>LOGGIA T GAUCHE BLEU NUAGE</v>
          </cell>
          <cell r="D45" t="str">
            <v>310005</v>
          </cell>
          <cell r="E45" t="str">
            <v>17/09/2014</v>
          </cell>
          <cell r="F45" t="str">
            <v>P_PF_N</v>
          </cell>
          <cell r="G45" t="str">
            <v>N01</v>
          </cell>
          <cell r="H45" t="str">
            <v>132100/001</v>
          </cell>
          <cell r="I45" t="str">
            <v>MOBILH0014</v>
          </cell>
          <cell r="J45">
            <v>41550</v>
          </cell>
        </row>
        <row r="46">
          <cell r="A46" t="str">
            <v>310008</v>
          </cell>
          <cell r="B46" t="str">
            <v>210367-B</v>
          </cell>
          <cell r="C46" t="str">
            <v>LOGGIA T GAUCHE BLEU NUAGE</v>
          </cell>
          <cell r="D46" t="str">
            <v>310008</v>
          </cell>
          <cell r="E46" t="str">
            <v>17/09/2014</v>
          </cell>
          <cell r="F46" t="str">
            <v>P_PF_N</v>
          </cell>
          <cell r="G46" t="str">
            <v>N01</v>
          </cell>
          <cell r="H46" t="str">
            <v>132101/001</v>
          </cell>
          <cell r="I46" t="str">
            <v>MOBILH0014</v>
          </cell>
          <cell r="J46">
            <v>41554</v>
          </cell>
        </row>
        <row r="47">
          <cell r="A47" t="str">
            <v>310011</v>
          </cell>
          <cell r="B47" t="str">
            <v>210367-L</v>
          </cell>
          <cell r="C47" t="str">
            <v>LOGGIA T GAUCHE LAVANDE</v>
          </cell>
          <cell r="D47" t="str">
            <v>310011</v>
          </cell>
          <cell r="E47" t="str">
            <v>17/09/2014</v>
          </cell>
          <cell r="F47" t="str">
            <v>P_PF_N</v>
          </cell>
          <cell r="G47" t="str">
            <v>N01</v>
          </cell>
          <cell r="J47">
            <v>41555</v>
          </cell>
        </row>
        <row r="48">
          <cell r="A48" t="str">
            <v>310012</v>
          </cell>
          <cell r="B48" t="str">
            <v>210367-L</v>
          </cell>
          <cell r="C48" t="str">
            <v>LOGGIA T GAUCHE LAVANDE</v>
          </cell>
          <cell r="D48" t="str">
            <v>310012</v>
          </cell>
          <cell r="E48" t="str">
            <v>17/09/2014</v>
          </cell>
          <cell r="F48" t="str">
            <v>P_PF_N</v>
          </cell>
          <cell r="G48" t="str">
            <v>N01</v>
          </cell>
          <cell r="J48">
            <v>41555</v>
          </cell>
        </row>
        <row r="49">
          <cell r="A49" t="str">
            <v>310017</v>
          </cell>
          <cell r="B49" t="str">
            <v>210367-L</v>
          </cell>
          <cell r="C49" t="str">
            <v>LOGGIA T GAUCHE LAVANDE</v>
          </cell>
          <cell r="D49" t="str">
            <v>310017</v>
          </cell>
          <cell r="E49" t="str">
            <v>15/10/2013</v>
          </cell>
          <cell r="F49" t="str">
            <v>P_PF_N</v>
          </cell>
          <cell r="G49" t="str">
            <v>N01</v>
          </cell>
          <cell r="J49">
            <v>41561</v>
          </cell>
        </row>
        <row r="50">
          <cell r="A50" t="str">
            <v>310024</v>
          </cell>
          <cell r="B50" t="str">
            <v>210366-L</v>
          </cell>
          <cell r="C50" t="str">
            <v>SUPER TITANIA 3 LAVANDE</v>
          </cell>
          <cell r="D50" t="str">
            <v>310024</v>
          </cell>
          <cell r="E50" t="str">
            <v>16/10/2013</v>
          </cell>
          <cell r="F50" t="str">
            <v>P_PF_N</v>
          </cell>
          <cell r="G50" t="str">
            <v>N01</v>
          </cell>
          <cell r="J50">
            <v>41562</v>
          </cell>
        </row>
        <row r="51">
          <cell r="A51" t="str">
            <v>310025</v>
          </cell>
          <cell r="B51" t="str">
            <v>210366-L</v>
          </cell>
          <cell r="C51" t="str">
            <v>SUPER TITANIA 3 LAVANDE</v>
          </cell>
          <cell r="D51" t="str">
            <v>310025</v>
          </cell>
          <cell r="E51" t="str">
            <v>17/10/2013</v>
          </cell>
          <cell r="F51" t="str">
            <v>P_PF_N</v>
          </cell>
          <cell r="G51" t="str">
            <v>N01</v>
          </cell>
          <cell r="J51">
            <v>41563</v>
          </cell>
        </row>
        <row r="52">
          <cell r="A52" t="str">
            <v>310067</v>
          </cell>
          <cell r="B52" t="str">
            <v>210381-N</v>
          </cell>
          <cell r="C52" t="str">
            <v>RAINBOW PANORAMIQUE NATURE</v>
          </cell>
          <cell r="D52" t="str">
            <v>310067</v>
          </cell>
          <cell r="E52" t="str">
            <v>12/09/2014</v>
          </cell>
          <cell r="F52" t="str">
            <v>P_PF_N</v>
          </cell>
          <cell r="G52" t="str">
            <v>N01</v>
          </cell>
          <cell r="H52" t="str">
            <v>132159/001</v>
          </cell>
          <cell r="I52" t="str">
            <v>GERARD0001</v>
          </cell>
          <cell r="J52">
            <v>41597</v>
          </cell>
        </row>
        <row r="53">
          <cell r="A53" t="str">
            <v>310411</v>
          </cell>
          <cell r="B53" t="str">
            <v>210378-B</v>
          </cell>
          <cell r="C53" t="str">
            <v>APOLLON RIVIERA BLEU NUAGE avec OPTIONS</v>
          </cell>
          <cell r="D53" t="str">
            <v>310411</v>
          </cell>
          <cell r="E53" t="str">
            <v>30/06/2014</v>
          </cell>
          <cell r="F53" t="str">
            <v>P_PF_N</v>
          </cell>
          <cell r="G53" t="str">
            <v>N01</v>
          </cell>
          <cell r="H53" t="str">
            <v>130916/001</v>
          </cell>
          <cell r="I53" t="str">
            <v>GERARD0001</v>
          </cell>
          <cell r="J53">
            <v>41733</v>
          </cell>
        </row>
        <row r="54">
          <cell r="A54" t="str">
            <v>310412</v>
          </cell>
          <cell r="B54" t="str">
            <v>210378-B</v>
          </cell>
          <cell r="C54" t="str">
            <v>APOLLON RIVIERA BLEU NUAGE avec OPTIONS</v>
          </cell>
          <cell r="D54" t="str">
            <v>310412</v>
          </cell>
          <cell r="E54" t="str">
            <v>18/06/2014</v>
          </cell>
          <cell r="F54" t="str">
            <v>P_PF_N</v>
          </cell>
          <cell r="G54" t="str">
            <v>N01</v>
          </cell>
          <cell r="H54" t="str">
            <v>130917/001</v>
          </cell>
          <cell r="I54" t="str">
            <v>GERARD0001</v>
          </cell>
          <cell r="J54">
            <v>41733</v>
          </cell>
        </row>
        <row r="55">
          <cell r="A55" t="str">
            <v>310447</v>
          </cell>
          <cell r="B55" t="str">
            <v>210383-N</v>
          </cell>
          <cell r="C55" t="str">
            <v>APOLLON RIVIERA NATURE</v>
          </cell>
          <cell r="D55" t="str">
            <v>310447</v>
          </cell>
          <cell r="E55" t="str">
            <v>10/09/2014</v>
          </cell>
          <cell r="F55" t="str">
            <v>P_PF_N</v>
          </cell>
          <cell r="G55" t="str">
            <v>N01</v>
          </cell>
          <cell r="H55" t="str">
            <v>131558/001</v>
          </cell>
          <cell r="I55" t="str">
            <v>VIKING0001</v>
          </cell>
          <cell r="J55">
            <v>41754</v>
          </cell>
        </row>
        <row r="56">
          <cell r="A56" t="str">
            <v>310449</v>
          </cell>
          <cell r="B56" t="str">
            <v>210380-LG</v>
          </cell>
          <cell r="C56" t="str">
            <v>HORIZON RIVIERA LAGON</v>
          </cell>
          <cell r="D56" t="str">
            <v>310449</v>
          </cell>
          <cell r="E56" t="str">
            <v>29/04/2014</v>
          </cell>
          <cell r="F56" t="str">
            <v>PrisonN</v>
          </cell>
          <cell r="G56" t="str">
            <v>n01</v>
          </cell>
          <cell r="J56">
            <v>41758</v>
          </cell>
        </row>
        <row r="57">
          <cell r="A57" t="str">
            <v>310450</v>
          </cell>
          <cell r="B57" t="str">
            <v>210380-LG</v>
          </cell>
          <cell r="C57" t="str">
            <v>HORIZON RIVIERA LAGON</v>
          </cell>
          <cell r="D57" t="str">
            <v>310450</v>
          </cell>
          <cell r="E57" t="str">
            <v>29/04/2014</v>
          </cell>
          <cell r="F57" t="str">
            <v>PrisonN</v>
          </cell>
          <cell r="G57" t="str">
            <v>n01</v>
          </cell>
          <cell r="J57">
            <v>41758</v>
          </cell>
        </row>
        <row r="58">
          <cell r="A58" t="str">
            <v>310454</v>
          </cell>
          <cell r="B58" t="str">
            <v>210382-LG</v>
          </cell>
          <cell r="C58" t="str">
            <v>CONSTELLATION LAGON</v>
          </cell>
          <cell r="D58" t="str">
            <v>310454</v>
          </cell>
          <cell r="E58" t="str">
            <v>05/05/2014</v>
          </cell>
          <cell r="F58" t="str">
            <v>P_PF_N</v>
          </cell>
          <cell r="G58" t="str">
            <v>N01</v>
          </cell>
          <cell r="J58">
            <v>41759</v>
          </cell>
        </row>
        <row r="59">
          <cell r="A59" t="str">
            <v>310455</v>
          </cell>
          <cell r="B59" t="str">
            <v>210382-LG</v>
          </cell>
          <cell r="C59" t="str">
            <v>CONSTELLATION LAGON</v>
          </cell>
          <cell r="D59" t="str">
            <v>310455</v>
          </cell>
          <cell r="E59" t="str">
            <v>05/05/2014</v>
          </cell>
          <cell r="F59" t="str">
            <v>P_PF_N</v>
          </cell>
          <cell r="G59" t="str">
            <v>N01</v>
          </cell>
          <cell r="J59">
            <v>41759</v>
          </cell>
        </row>
        <row r="60">
          <cell r="A60" t="str">
            <v>310456</v>
          </cell>
          <cell r="B60" t="str">
            <v>210382-N</v>
          </cell>
          <cell r="C60" t="str">
            <v>CONSTELLATION NATURE</v>
          </cell>
          <cell r="D60" t="str">
            <v>310456</v>
          </cell>
          <cell r="E60" t="str">
            <v>05/05/2014</v>
          </cell>
          <cell r="F60" t="str">
            <v>PrisonN</v>
          </cell>
          <cell r="G60" t="str">
            <v>N01</v>
          </cell>
          <cell r="J60">
            <v>41759</v>
          </cell>
        </row>
        <row r="61">
          <cell r="A61" t="str">
            <v>310457</v>
          </cell>
          <cell r="B61" t="str">
            <v>210382-N</v>
          </cell>
          <cell r="C61" t="str">
            <v>CONSTELLATION NATURE</v>
          </cell>
          <cell r="D61" t="str">
            <v>310457</v>
          </cell>
          <cell r="E61" t="str">
            <v>06/05/2014</v>
          </cell>
          <cell r="F61" t="str">
            <v>P_PF_N</v>
          </cell>
          <cell r="G61" t="str">
            <v>N01</v>
          </cell>
          <cell r="J61">
            <v>41764</v>
          </cell>
        </row>
        <row r="62">
          <cell r="A62" t="str">
            <v>310459</v>
          </cell>
          <cell r="B62" t="str">
            <v>210397-LG</v>
          </cell>
          <cell r="C62" t="str">
            <v>ELEGANZIA LAGON</v>
          </cell>
          <cell r="D62" t="str">
            <v>310459</v>
          </cell>
          <cell r="E62" t="str">
            <v>28/05/2014</v>
          </cell>
          <cell r="F62" t="str">
            <v>P_PF_N</v>
          </cell>
          <cell r="G62" t="str">
            <v>N01</v>
          </cell>
          <cell r="J62">
            <v>41764</v>
          </cell>
        </row>
        <row r="63">
          <cell r="A63" t="str">
            <v>310460</v>
          </cell>
          <cell r="B63" t="str">
            <v>210397-LG</v>
          </cell>
          <cell r="C63" t="str">
            <v>ELEGANZIA LAGON</v>
          </cell>
          <cell r="D63" t="str">
            <v>310460</v>
          </cell>
          <cell r="E63" t="str">
            <v>28/05/2014</v>
          </cell>
          <cell r="F63" t="str">
            <v>P_PF_N</v>
          </cell>
          <cell r="G63" t="str">
            <v>N01</v>
          </cell>
          <cell r="J63">
            <v>41765</v>
          </cell>
        </row>
        <row r="64">
          <cell r="A64" t="str">
            <v>310461</v>
          </cell>
          <cell r="B64" t="str">
            <v>210397-LG</v>
          </cell>
          <cell r="C64" t="str">
            <v>ELEGANZIA LAGON</v>
          </cell>
          <cell r="D64" t="str">
            <v>310461</v>
          </cell>
          <cell r="E64" t="str">
            <v>28/05/2014</v>
          </cell>
          <cell r="F64" t="str">
            <v>P_PF_N</v>
          </cell>
          <cell r="G64" t="str">
            <v>N01</v>
          </cell>
          <cell r="J64">
            <v>41765</v>
          </cell>
        </row>
        <row r="65">
          <cell r="A65" t="str">
            <v>310462</v>
          </cell>
          <cell r="B65" t="str">
            <v>210397-LG</v>
          </cell>
          <cell r="C65" t="str">
            <v>ELEGANZIA LAGON</v>
          </cell>
          <cell r="D65" t="str">
            <v>310462</v>
          </cell>
          <cell r="E65" t="str">
            <v>28/05/2014</v>
          </cell>
          <cell r="F65" t="str">
            <v>P_PF_N</v>
          </cell>
          <cell r="G65" t="str">
            <v>N01</v>
          </cell>
          <cell r="J65">
            <v>41765</v>
          </cell>
        </row>
        <row r="66">
          <cell r="A66" t="str">
            <v>310463</v>
          </cell>
          <cell r="B66" t="str">
            <v>210397-LG</v>
          </cell>
          <cell r="C66" t="str">
            <v>ELEGANZIA LAGON</v>
          </cell>
          <cell r="D66" t="str">
            <v>310463</v>
          </cell>
          <cell r="E66" t="str">
            <v>28/05/2014</v>
          </cell>
          <cell r="F66" t="str">
            <v>P_PF_N</v>
          </cell>
          <cell r="G66" t="str">
            <v>N01</v>
          </cell>
          <cell r="J66">
            <v>41765</v>
          </cell>
        </row>
        <row r="67">
          <cell r="A67" t="str">
            <v>310464</v>
          </cell>
          <cell r="B67" t="str">
            <v>210397-N</v>
          </cell>
          <cell r="C67" t="str">
            <v>ELEGANZIA NATURE</v>
          </cell>
          <cell r="D67" t="str">
            <v>310464</v>
          </cell>
          <cell r="E67" t="str">
            <v>24/06/2014</v>
          </cell>
          <cell r="F67" t="str">
            <v>P_PF_N</v>
          </cell>
          <cell r="G67" t="str">
            <v>N01</v>
          </cell>
          <cell r="J67">
            <v>41766</v>
          </cell>
        </row>
        <row r="68">
          <cell r="A68" t="str">
            <v>310465</v>
          </cell>
          <cell r="B68" t="str">
            <v>210397-N</v>
          </cell>
          <cell r="C68" t="str">
            <v>ELEGANZIA NATURE</v>
          </cell>
          <cell r="D68" t="str">
            <v>310465</v>
          </cell>
          <cell r="E68" t="str">
            <v>12/05/2014</v>
          </cell>
          <cell r="F68" t="str">
            <v>P_PF_N</v>
          </cell>
          <cell r="G68" t="str">
            <v>n01</v>
          </cell>
          <cell r="J68">
            <v>41766</v>
          </cell>
        </row>
        <row r="69">
          <cell r="A69" t="str">
            <v>310466</v>
          </cell>
          <cell r="B69" t="str">
            <v>210397-N</v>
          </cell>
          <cell r="C69" t="str">
            <v>ELEGANZIA NATURE</v>
          </cell>
          <cell r="D69" t="str">
            <v>310466</v>
          </cell>
          <cell r="E69" t="str">
            <v>13/05/2014</v>
          </cell>
          <cell r="F69" t="str">
            <v>P_PF_N</v>
          </cell>
          <cell r="G69" t="str">
            <v>N01</v>
          </cell>
          <cell r="J69">
            <v>41766</v>
          </cell>
        </row>
        <row r="70">
          <cell r="A70" t="str">
            <v>310467</v>
          </cell>
          <cell r="B70" t="str">
            <v>210397-N</v>
          </cell>
          <cell r="C70" t="str">
            <v>ELEGANZIA NATURE</v>
          </cell>
          <cell r="D70" t="str">
            <v>310467</v>
          </cell>
          <cell r="E70" t="str">
            <v>28/05/2014</v>
          </cell>
          <cell r="F70" t="str">
            <v>P_PF_N</v>
          </cell>
          <cell r="G70" t="str">
            <v>N01</v>
          </cell>
          <cell r="J70">
            <v>41766</v>
          </cell>
        </row>
        <row r="71">
          <cell r="A71" t="str">
            <v>310468</v>
          </cell>
          <cell r="B71" t="str">
            <v>210397-N</v>
          </cell>
          <cell r="C71" t="str">
            <v>ELEGANZIA NATURE</v>
          </cell>
          <cell r="D71" t="str">
            <v>310468</v>
          </cell>
          <cell r="E71" t="str">
            <v>28/05/2014</v>
          </cell>
          <cell r="F71" t="str">
            <v>P_PF_N</v>
          </cell>
          <cell r="G71" t="str">
            <v>N01</v>
          </cell>
          <cell r="J71">
            <v>41773</v>
          </cell>
        </row>
        <row r="72">
          <cell r="A72" t="str">
            <v>310473</v>
          </cell>
          <cell r="B72" t="str">
            <v>210363-B</v>
          </cell>
          <cell r="C72" t="str">
            <v>SUPER MERCURE BLEU NUAGE</v>
          </cell>
          <cell r="D72" t="str">
            <v>310473</v>
          </cell>
          <cell r="E72" t="str">
            <v>19/09/2014</v>
          </cell>
          <cell r="F72" t="str">
            <v>P_PF_N</v>
          </cell>
          <cell r="G72" t="str">
            <v>N01</v>
          </cell>
          <cell r="J72">
            <v>41900</v>
          </cell>
        </row>
        <row r="73">
          <cell r="A73" t="str">
            <v>310474</v>
          </cell>
          <cell r="B73" t="str">
            <v>210363-B</v>
          </cell>
          <cell r="C73" t="str">
            <v>SUPER MERCURE BLEU NUAGE</v>
          </cell>
          <cell r="D73" t="str">
            <v>310474</v>
          </cell>
          <cell r="E73" t="str">
            <v>19/09/2014</v>
          </cell>
          <cell r="F73" t="str">
            <v>P_PF_N</v>
          </cell>
          <cell r="G73" t="str">
            <v>N01</v>
          </cell>
          <cell r="J73">
            <v>41900</v>
          </cell>
        </row>
        <row r="74">
          <cell r="A74" t="str">
            <v>310475</v>
          </cell>
          <cell r="B74" t="str">
            <v>210363-B</v>
          </cell>
          <cell r="C74" t="str">
            <v>SUPER MERCURE BLEU NUAGE</v>
          </cell>
          <cell r="D74" t="str">
            <v>310475</v>
          </cell>
          <cell r="E74" t="str">
            <v>22/09/2014</v>
          </cell>
          <cell r="F74" t="str">
            <v>P_PF_N</v>
          </cell>
          <cell r="G74" t="str">
            <v>n01</v>
          </cell>
          <cell r="J74">
            <v>41901</v>
          </cell>
        </row>
        <row r="75">
          <cell r="A75" t="str">
            <v>310476</v>
          </cell>
          <cell r="B75" t="str">
            <v>210363-B</v>
          </cell>
          <cell r="C75" t="str">
            <v>SUPER MERCURE BLEU NUAGE</v>
          </cell>
          <cell r="D75" t="str">
            <v>310476</v>
          </cell>
          <cell r="E75" t="str">
            <v>22/09/2014</v>
          </cell>
          <cell r="F75" t="str">
            <v>P_PF_N</v>
          </cell>
          <cell r="G75" t="str">
            <v>n01</v>
          </cell>
          <cell r="J75">
            <v>41901</v>
          </cell>
        </row>
        <row r="76">
          <cell r="A76" t="str">
            <v>310477</v>
          </cell>
          <cell r="B76" t="str">
            <v>210363-B</v>
          </cell>
          <cell r="C76" t="str">
            <v>SUPER MERCURE BLEU NUAGE</v>
          </cell>
          <cell r="D76" t="str">
            <v>310477</v>
          </cell>
          <cell r="E76" t="str">
            <v>23/09/2014</v>
          </cell>
          <cell r="F76" t="str">
            <v>P_PF_N</v>
          </cell>
          <cell r="G76" t="str">
            <v>N01</v>
          </cell>
          <cell r="J76">
            <v>41904</v>
          </cell>
        </row>
        <row r="77">
          <cell r="A77" t="str">
            <v>310478</v>
          </cell>
          <cell r="B77" t="str">
            <v>210363-B</v>
          </cell>
          <cell r="C77" t="str">
            <v>SUPER MERCURE BLEU NUAGE</v>
          </cell>
          <cell r="D77" t="str">
            <v>310478</v>
          </cell>
          <cell r="E77" t="str">
            <v>23/09/2014</v>
          </cell>
          <cell r="F77" t="str">
            <v>P_PF_N</v>
          </cell>
          <cell r="G77" t="str">
            <v>N01</v>
          </cell>
          <cell r="J77">
            <v>41904</v>
          </cell>
        </row>
        <row r="78">
          <cell r="A78" t="str">
            <v>310479</v>
          </cell>
          <cell r="B78" t="str">
            <v>210363-L</v>
          </cell>
          <cell r="C78" t="str">
            <v>SUPER MERCURE LAVANDE</v>
          </cell>
          <cell r="D78" t="str">
            <v>310479</v>
          </cell>
          <cell r="E78" t="str">
            <v>24/09/2014</v>
          </cell>
          <cell r="F78" t="str">
            <v>P_PF_N</v>
          </cell>
          <cell r="G78" t="str">
            <v>n01</v>
          </cell>
          <cell r="J78">
            <v>41905</v>
          </cell>
        </row>
        <row r="79">
          <cell r="A79" t="str">
            <v>310480</v>
          </cell>
          <cell r="B79" t="str">
            <v>210363-L</v>
          </cell>
          <cell r="C79" t="str">
            <v>SUPER MERCURE LAVANDE</v>
          </cell>
          <cell r="D79" t="str">
            <v>310480</v>
          </cell>
          <cell r="E79" t="str">
            <v>24/09/2014</v>
          </cell>
          <cell r="F79" t="str">
            <v>P_PF_N</v>
          </cell>
          <cell r="G79" t="str">
            <v>n01</v>
          </cell>
          <cell r="J79">
            <v>41905</v>
          </cell>
        </row>
      </sheetData>
    </sheetDataSet>
  </externalBook>
</externalLink>
</file>

<file path=xl/tables/tableSingleCells1.xml><?xml version="1.0" encoding="utf-8"?>
<singleXmlCells xmlns="http://schemas.openxmlformats.org/spreadsheetml/2006/main">
  <singleXmlCell id="2" r="D7" connectionId="1">
    <xmlCellPr id="1" uniqueName="ns2:Author">
      <xmlPr mapId="1" xpath="/ns1:Workbook/ns2:DocumentProperties/ns2:Author" xmlDataType="string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SingleCells" Target="../tables/tableSingleCells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1:AF67"/>
  <sheetViews>
    <sheetView showGridLines="0" tabSelected="1" zoomScale="80" zoomScaleNormal="80" zoomScaleSheetLayoutView="100" workbookViewId="0">
      <selection activeCell="AJ14" sqref="AJ14:AJ15"/>
    </sheetView>
  </sheetViews>
  <sheetFormatPr baseColWidth="10" defaultColWidth="5.5703125" defaultRowHeight="15.75"/>
  <cols>
    <col min="1" max="24" width="5.5703125" style="24"/>
    <col min="25" max="28" width="5.5703125" style="29"/>
    <col min="29" max="29" width="5.5703125" style="24"/>
    <col min="30" max="16384" width="5.5703125" style="22"/>
  </cols>
  <sheetData>
    <row r="1" spans="1:31" ht="15.75" customHeight="1"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25"/>
      <c r="AA1" s="169" t="s">
        <v>97</v>
      </c>
      <c r="AB1" s="169"/>
      <c r="AC1" s="25"/>
    </row>
    <row r="2" spans="1:31" ht="15.75" customHeight="1"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25"/>
      <c r="AA2" s="68"/>
      <c r="AB2" s="25"/>
      <c r="AC2" s="25"/>
    </row>
    <row r="3" spans="1:31" ht="15.75" customHeight="1">
      <c r="I3" s="171"/>
      <c r="J3" s="171"/>
      <c r="K3" s="171"/>
      <c r="L3" s="171"/>
      <c r="M3" s="171"/>
      <c r="N3" s="171"/>
      <c r="O3" s="171"/>
      <c r="P3" s="171"/>
      <c r="Q3" s="171"/>
      <c r="R3" s="171"/>
      <c r="S3" s="171"/>
      <c r="T3" s="171"/>
      <c r="U3" s="171"/>
      <c r="V3" s="171"/>
      <c r="W3" s="171"/>
      <c r="X3" s="171"/>
      <c r="Y3" s="171"/>
      <c r="Z3" s="25"/>
      <c r="AA3" s="25"/>
      <c r="AB3" s="25"/>
      <c r="AC3" s="25"/>
    </row>
    <row r="4" spans="1:31" ht="15.75" customHeight="1">
      <c r="I4" s="171"/>
      <c r="J4" s="171"/>
      <c r="K4" s="171"/>
      <c r="L4" s="171"/>
      <c r="M4" s="171"/>
      <c r="N4" s="171"/>
      <c r="O4" s="171"/>
      <c r="P4" s="171"/>
      <c r="Q4" s="171"/>
      <c r="R4" s="171"/>
      <c r="S4" s="171"/>
      <c r="T4" s="171"/>
      <c r="U4" s="171"/>
      <c r="V4" s="171"/>
      <c r="W4" s="171"/>
      <c r="X4" s="171"/>
      <c r="Y4" s="171"/>
      <c r="Z4" s="25"/>
      <c r="AA4" s="25"/>
      <c r="AB4" s="25"/>
      <c r="AC4" s="25"/>
    </row>
    <row r="5" spans="1:31" ht="15.75" customHeight="1" thickBot="1">
      <c r="I5" s="171"/>
      <c r="J5" s="171"/>
      <c r="K5" s="171"/>
      <c r="L5" s="171"/>
      <c r="M5" s="171"/>
      <c r="N5" s="171"/>
      <c r="O5" s="171"/>
      <c r="P5" s="171"/>
      <c r="Q5" s="171"/>
      <c r="R5" s="171"/>
      <c r="S5" s="171"/>
      <c r="T5" s="171"/>
      <c r="U5" s="171"/>
      <c r="V5" s="171"/>
      <c r="W5" s="171"/>
      <c r="X5" s="171"/>
      <c r="Y5" s="171"/>
      <c r="Z5" s="25"/>
      <c r="AA5" s="25"/>
      <c r="AB5" s="25"/>
      <c r="AC5" s="25"/>
    </row>
    <row r="6" spans="1:31" s="16" customFormat="1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1"/>
      <c r="W6" s="91"/>
      <c r="X6" s="91"/>
      <c r="Y6" s="92"/>
      <c r="Z6" s="92"/>
      <c r="AA6" s="93"/>
      <c r="AB6" s="93"/>
      <c r="AC6" s="94"/>
    </row>
    <row r="7" spans="1:31" s="16" customFormat="1" ht="18">
      <c r="A7" s="95"/>
      <c r="B7" s="168" t="s">
        <v>27</v>
      </c>
      <c r="C7" s="168"/>
      <c r="D7" s="163">
        <v>118261</v>
      </c>
      <c r="E7" s="163"/>
      <c r="F7" s="2"/>
      <c r="G7" s="168" t="s">
        <v>1</v>
      </c>
      <c r="H7" s="168"/>
      <c r="I7" s="167" t="str">
        <f>VLOOKUP(D7,Parc!Matrice,2,FALSE)</f>
        <v>refectoire</v>
      </c>
      <c r="J7" s="167"/>
      <c r="K7" s="167"/>
      <c r="L7" s="2"/>
      <c r="M7" s="85" t="s">
        <v>4</v>
      </c>
      <c r="N7" s="163"/>
      <c r="O7" s="163"/>
      <c r="P7" s="86"/>
      <c r="Q7" s="85" t="s">
        <v>5</v>
      </c>
      <c r="R7" s="163" t="str">
        <f>IF(VLOOKUP(D7,Parc!A1:Z298,3,1)&lt;&gt;"","à faire","")</f>
        <v>à faire</v>
      </c>
      <c r="S7" s="163"/>
      <c r="T7" s="163"/>
      <c r="V7" s="170" t="str">
        <f>VLOOKUP(D7,Parc!Matrice,4,1)</f>
        <v>Lino</v>
      </c>
      <c r="W7" s="170"/>
      <c r="X7" s="170"/>
      <c r="Y7" s="170"/>
      <c r="Z7" s="170"/>
      <c r="AA7" s="170"/>
      <c r="AB7" s="170"/>
      <c r="AC7" s="96"/>
    </row>
    <row r="8" spans="1:31" s="16" customFormat="1">
      <c r="A8" s="95"/>
      <c r="B8" s="19"/>
      <c r="C8" s="1"/>
      <c r="D8" s="19"/>
      <c r="E8" s="1"/>
      <c r="F8" s="1"/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17"/>
      <c r="W8" s="17"/>
      <c r="X8" s="17"/>
      <c r="Y8" s="17"/>
      <c r="Z8" s="86"/>
      <c r="AA8" s="17"/>
      <c r="AB8" s="17"/>
      <c r="AC8" s="97"/>
    </row>
    <row r="9" spans="1:31" s="16" customFormat="1" ht="18">
      <c r="A9" s="95"/>
      <c r="B9" s="183" t="s">
        <v>27</v>
      </c>
      <c r="C9" s="183"/>
      <c r="D9" s="187" t="s">
        <v>128</v>
      </c>
      <c r="E9" s="187"/>
      <c r="F9" s="2"/>
      <c r="G9" s="85" t="s">
        <v>0</v>
      </c>
      <c r="H9" s="184">
        <f>VLOOKUP(D9,[6]YSuiviMH01!$1:$1048576,8,FALSE)</f>
        <v>0</v>
      </c>
      <c r="I9" s="184"/>
      <c r="J9" s="184"/>
      <c r="K9" s="17"/>
      <c r="L9" s="168" t="s">
        <v>2</v>
      </c>
      <c r="M9" s="168"/>
      <c r="N9" s="163" t="str">
        <f>VLOOKUP(D9,[7]YSuiviMH01!$1:$1048576,6,FALSE)</f>
        <v>PrisonN</v>
      </c>
      <c r="O9" s="163"/>
      <c r="P9" s="18"/>
      <c r="Q9" s="164" t="s">
        <v>94</v>
      </c>
      <c r="R9" s="164"/>
      <c r="S9" s="185">
        <f>VLOOKUP(D9,[7]YSuiviMH01!$1:$1048576,10,FALSE)</f>
        <v>39630</v>
      </c>
      <c r="T9" s="185"/>
      <c r="U9" s="185"/>
      <c r="V9" s="17"/>
      <c r="W9" s="168" t="s">
        <v>3</v>
      </c>
      <c r="X9" s="168"/>
      <c r="Y9" s="168"/>
      <c r="Z9" s="163" t="str">
        <f>VLOOKUP(D9,[6]YSuiviMH01!$1:$1048576,5,FALSE)</f>
        <v>17/06/2011</v>
      </c>
      <c r="AA9" s="163"/>
      <c r="AB9" s="163"/>
      <c r="AC9" s="96"/>
    </row>
    <row r="10" spans="1:31" s="16" customFormat="1">
      <c r="A10" s="95"/>
      <c r="B10" s="19"/>
      <c r="C10" s="1"/>
      <c r="D10" s="19"/>
      <c r="E10" s="1"/>
      <c r="F10" s="1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186"/>
      <c r="W10" s="186"/>
      <c r="X10" s="186"/>
      <c r="Y10" s="186"/>
      <c r="Z10" s="86"/>
      <c r="AA10" s="86"/>
      <c r="AB10" s="86"/>
      <c r="AC10" s="98"/>
    </row>
    <row r="11" spans="1:31" s="16" customFormat="1" ht="18">
      <c r="A11" s="95"/>
      <c r="B11" s="85" t="s">
        <v>6</v>
      </c>
      <c r="C11" s="163" t="str">
        <f>VLOOKUP(D9,[6]YSuiviMH01!$1:$1048576,2,FALSE)</f>
        <v>711-R</v>
      </c>
      <c r="D11" s="163"/>
      <c r="E11" s="163"/>
      <c r="F11" s="2"/>
      <c r="G11" s="2"/>
      <c r="H11" s="86"/>
      <c r="I11" s="168" t="s">
        <v>7</v>
      </c>
      <c r="J11" s="168"/>
      <c r="K11" s="168"/>
      <c r="L11" s="163" t="str">
        <f>VLOOKUP(D9,[7]YSuiviMH01!$1:$1048576,3,FALSE)</f>
        <v>SUPER TITANIA DECO ROUGE</v>
      </c>
      <c r="M11" s="163"/>
      <c r="N11" s="163"/>
      <c r="O11" s="163"/>
      <c r="P11" s="163"/>
      <c r="Q11" s="163"/>
      <c r="R11" s="163"/>
      <c r="S11" s="163"/>
      <c r="T11" s="163"/>
      <c r="U11" s="163"/>
      <c r="V11" s="163"/>
      <c r="W11" s="163"/>
      <c r="X11" s="163"/>
      <c r="Y11" s="163"/>
      <c r="Z11" s="163"/>
      <c r="AA11" s="163"/>
      <c r="AB11" s="163"/>
      <c r="AC11" s="98"/>
    </row>
    <row r="12" spans="1:31" s="16" customFormat="1" ht="16.5" thickBot="1">
      <c r="A12" s="99"/>
      <c r="B12" s="20"/>
      <c r="C12" s="20"/>
      <c r="D12" s="20"/>
      <c r="E12" s="20"/>
      <c r="F12" s="20"/>
      <c r="G12" s="20"/>
      <c r="H12" s="3"/>
      <c r="I12" s="3"/>
      <c r="J12" s="3"/>
      <c r="K12" s="3"/>
      <c r="L12" s="3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100"/>
      <c r="AC12" s="101"/>
    </row>
    <row r="13" spans="1:31" s="16" customFormat="1" ht="16.5" thickBot="1">
      <c r="A13" s="165" t="s">
        <v>8</v>
      </c>
      <c r="B13" s="166"/>
      <c r="C13" s="166"/>
      <c r="D13" s="166"/>
      <c r="E13" s="166"/>
      <c r="F13" s="166"/>
      <c r="G13" s="166"/>
      <c r="H13" s="166"/>
      <c r="I13" s="118" t="s">
        <v>9</v>
      </c>
      <c r="J13" s="119" t="s">
        <v>10</v>
      </c>
      <c r="K13" s="166" t="s">
        <v>11</v>
      </c>
      <c r="L13" s="166"/>
      <c r="M13" s="166"/>
      <c r="N13" s="166"/>
      <c r="O13" s="166"/>
      <c r="P13" s="166"/>
      <c r="Q13" s="166"/>
      <c r="R13" s="118" t="s">
        <v>9</v>
      </c>
      <c r="S13" s="120" t="s">
        <v>10</v>
      </c>
      <c r="T13" s="165" t="s">
        <v>12</v>
      </c>
      <c r="U13" s="166"/>
      <c r="V13" s="166"/>
      <c r="W13" s="166"/>
      <c r="X13" s="166"/>
      <c r="Y13" s="166"/>
      <c r="Z13" s="166"/>
      <c r="AA13" s="166"/>
      <c r="AB13" s="118" t="s">
        <v>9</v>
      </c>
      <c r="AC13" s="120" t="s">
        <v>10</v>
      </c>
      <c r="AD13" s="83"/>
    </row>
    <row r="14" spans="1:31" s="16" customFormat="1">
      <c r="A14" s="147"/>
      <c r="B14" s="148"/>
      <c r="C14" s="148"/>
      <c r="D14" s="148"/>
      <c r="E14" s="148"/>
      <c r="F14" s="148"/>
      <c r="G14" s="148"/>
      <c r="H14" s="149"/>
      <c r="I14" s="113"/>
      <c r="J14" s="105"/>
      <c r="K14" s="87"/>
      <c r="L14" s="87"/>
      <c r="M14" s="87"/>
      <c r="N14" s="87"/>
      <c r="O14" s="87"/>
      <c r="P14" s="87"/>
      <c r="Q14" s="87"/>
      <c r="R14" s="113"/>
      <c r="S14" s="105"/>
      <c r="T14" s="113"/>
      <c r="U14" s="87"/>
      <c r="V14" s="87"/>
      <c r="W14" s="87"/>
      <c r="X14" s="87"/>
      <c r="Y14" s="87"/>
      <c r="Z14" s="88"/>
      <c r="AA14" s="88"/>
      <c r="AB14" s="113"/>
      <c r="AC14" s="102"/>
      <c r="AD14" s="83"/>
    </row>
    <row r="15" spans="1:31" s="16" customFormat="1">
      <c r="A15" s="150">
        <v>1</v>
      </c>
      <c r="B15" s="84" t="str">
        <f>IF(VLOOKUP(NumChassis,Parc!A1:Z498,11,1)&lt;&gt;"",Parc!K1,"")</f>
        <v>Embout de goutieres</v>
      </c>
      <c r="C15" s="84"/>
      <c r="D15" s="84"/>
      <c r="E15" s="84"/>
      <c r="F15" s="84"/>
      <c r="G15" s="84"/>
      <c r="H15" s="151"/>
      <c r="I15" s="113"/>
      <c r="J15" s="105"/>
      <c r="K15" s="181" t="s">
        <v>51</v>
      </c>
      <c r="L15" s="181"/>
      <c r="M15" s="181"/>
      <c r="N15" s="181"/>
      <c r="O15" s="181"/>
      <c r="P15" s="181"/>
      <c r="Q15" s="181"/>
      <c r="R15" s="113"/>
      <c r="S15" s="105"/>
      <c r="T15" s="173" t="s">
        <v>61</v>
      </c>
      <c r="U15" s="164"/>
      <c r="V15" s="164"/>
      <c r="W15" s="164"/>
      <c r="X15" s="164"/>
      <c r="Y15" s="164"/>
      <c r="Z15" s="164"/>
      <c r="AA15" s="164"/>
      <c r="AB15" s="113"/>
      <c r="AC15" s="103"/>
      <c r="AD15" s="15"/>
    </row>
    <row r="16" spans="1:31" s="16" customFormat="1">
      <c r="A16" s="150">
        <v>2</v>
      </c>
      <c r="B16" s="84" t="str">
        <f>IF(VLOOKUP(D7,Parc!A1:AZ498,12,1)&lt;&gt;"",Parc!L1,"")</f>
        <v>cables de voilage</v>
      </c>
      <c r="C16" s="84"/>
      <c r="D16" s="84"/>
      <c r="E16" s="84"/>
      <c r="F16" s="84"/>
      <c r="G16" s="84"/>
      <c r="H16" s="151"/>
      <c r="I16" s="113"/>
      <c r="J16" s="105"/>
      <c r="K16" s="172" t="str">
        <f>IF(VLOOKUP(D7,Parc!A1:AI298,5,1)&lt;&gt;"",'Ctrl Parc'!U2,"")</f>
        <v xml:space="preserve">-Test d’isolement (hors tension), 
-Contrôle esthétique et de conformité / BC.
</v>
      </c>
      <c r="L16" s="172"/>
      <c r="M16" s="172"/>
      <c r="N16" s="172"/>
      <c r="O16" s="172"/>
      <c r="P16" s="172"/>
      <c r="Q16" s="172"/>
      <c r="R16" s="113"/>
      <c r="S16" s="105"/>
      <c r="T16" s="174" t="str">
        <f>IF(VLOOKUP(D7,Parc!A1:AI298,9,1)&lt;&gt;"",'Ctrl Parc'!U6,"")</f>
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</c>
      <c r="U16" s="175"/>
      <c r="V16" s="175"/>
      <c r="W16" s="175"/>
      <c r="X16" s="175"/>
      <c r="Y16" s="175"/>
      <c r="Z16" s="175"/>
      <c r="AA16" s="175"/>
      <c r="AB16" s="113"/>
      <c r="AC16" s="104"/>
      <c r="AD16" s="23"/>
      <c r="AE16" s="145"/>
    </row>
    <row r="17" spans="1:32" s="16" customFormat="1">
      <c r="A17" s="150">
        <v>3</v>
      </c>
      <c r="B17" s="84" t="str">
        <f>IF(VLOOKUP(D7,Parc!A1:AZ497,13,1)&lt;&gt;"",Parc!M1,"")</f>
        <v>Reprise porte  600 mm  Vis Embases</v>
      </c>
      <c r="C17" s="84"/>
      <c r="D17" s="84"/>
      <c r="E17" s="84"/>
      <c r="F17" s="84"/>
      <c r="G17" s="84"/>
      <c r="H17" s="151"/>
      <c r="I17" s="113"/>
      <c r="J17" s="105"/>
      <c r="K17" s="172"/>
      <c r="L17" s="172"/>
      <c r="M17" s="172"/>
      <c r="N17" s="172"/>
      <c r="O17" s="172"/>
      <c r="P17" s="172"/>
      <c r="Q17" s="172"/>
      <c r="R17" s="113"/>
      <c r="S17" s="105"/>
      <c r="T17" s="174"/>
      <c r="U17" s="175"/>
      <c r="V17" s="175"/>
      <c r="W17" s="175"/>
      <c r="X17" s="175"/>
      <c r="Y17" s="175"/>
      <c r="Z17" s="175"/>
      <c r="AA17" s="175"/>
      <c r="AB17" s="113"/>
      <c r="AC17" s="105"/>
      <c r="AD17" s="26"/>
    </row>
    <row r="18" spans="1:32" s="21" customFormat="1" ht="16.5" customHeight="1">
      <c r="A18" s="150">
        <v>4</v>
      </c>
      <c r="B18" s="84" t="str">
        <f>IF(VLOOKUP(D7,Parc!A1:AZ497,14,1)&lt;&gt;"",Parc!N1,"")</f>
        <v xml:space="preserve">Renfort métallique </v>
      </c>
      <c r="C18" s="84"/>
      <c r="D18" s="84"/>
      <c r="E18" s="84"/>
      <c r="F18" s="84"/>
      <c r="G18" s="84"/>
      <c r="H18" s="151"/>
      <c r="I18" s="113"/>
      <c r="J18" s="105"/>
      <c r="K18" s="172"/>
      <c r="L18" s="172"/>
      <c r="M18" s="172"/>
      <c r="N18" s="172"/>
      <c r="O18" s="172"/>
      <c r="P18" s="172"/>
      <c r="Q18" s="172"/>
      <c r="R18" s="113"/>
      <c r="S18" s="105"/>
      <c r="T18" s="174"/>
      <c r="U18" s="175"/>
      <c r="V18" s="175"/>
      <c r="W18" s="175"/>
      <c r="X18" s="175"/>
      <c r="Y18" s="175"/>
      <c r="Z18" s="175"/>
      <c r="AA18" s="175"/>
      <c r="AB18" s="113"/>
      <c r="AC18" s="105"/>
      <c r="AD18" s="26"/>
      <c r="AE18" s="23"/>
    </row>
    <row r="19" spans="1:32">
      <c r="A19" s="150">
        <v>5</v>
      </c>
      <c r="B19" s="84" t="str">
        <f>IF(VLOOKUP(D7,Parc!A1:Z298,15,1)&lt;&gt;"",Parc!O1,"")</f>
        <v>Vis 4,5x70 meuble haut cuisine</v>
      </c>
      <c r="C19" s="84"/>
      <c r="D19" s="84"/>
      <c r="E19" s="84"/>
      <c r="F19" s="84"/>
      <c r="G19" s="84"/>
      <c r="H19" s="151"/>
      <c r="I19" s="113"/>
      <c r="J19" s="105"/>
      <c r="K19" s="172"/>
      <c r="L19" s="172"/>
      <c r="M19" s="172"/>
      <c r="N19" s="172"/>
      <c r="O19" s="172"/>
      <c r="P19" s="172"/>
      <c r="Q19" s="172"/>
      <c r="R19" s="113"/>
      <c r="S19" s="105"/>
      <c r="T19" s="174"/>
      <c r="U19" s="175"/>
      <c r="V19" s="175"/>
      <c r="W19" s="175"/>
      <c r="X19" s="175"/>
      <c r="Y19" s="175"/>
      <c r="Z19" s="175"/>
      <c r="AA19" s="175"/>
      <c r="AB19" s="113"/>
      <c r="AC19" s="105"/>
      <c r="AD19" s="26"/>
      <c r="AE19" s="26"/>
    </row>
    <row r="20" spans="1:32" ht="15.75" customHeight="1">
      <c r="A20" s="150">
        <v>6</v>
      </c>
      <c r="B20" s="84" t="str">
        <f>IF(VLOOKUP(D7,Parc!A1:AZ497,16,1)&lt;&gt;"",Parc!P1,"")</f>
        <v>Jetée de lit nombre et couleur</v>
      </c>
      <c r="C20" s="84"/>
      <c r="D20" s="84"/>
      <c r="E20" s="84"/>
      <c r="F20" s="84"/>
      <c r="G20" s="84"/>
      <c r="H20" s="151"/>
      <c r="I20" s="113"/>
      <c r="J20" s="105"/>
      <c r="K20" s="34"/>
      <c r="L20" s="34"/>
      <c r="M20" s="34"/>
      <c r="N20" s="34"/>
      <c r="O20" s="34"/>
      <c r="P20" s="34"/>
      <c r="Q20" s="34"/>
      <c r="R20" s="113"/>
      <c r="S20" s="105"/>
      <c r="T20" s="174"/>
      <c r="U20" s="175"/>
      <c r="V20" s="175"/>
      <c r="W20" s="175"/>
      <c r="X20" s="175"/>
      <c r="Y20" s="175"/>
      <c r="Z20" s="175"/>
      <c r="AA20" s="175"/>
      <c r="AB20" s="113"/>
      <c r="AC20" s="105"/>
      <c r="AD20" s="26"/>
      <c r="AE20" s="26"/>
    </row>
    <row r="21" spans="1:32" ht="15.75" customHeight="1">
      <c r="A21" s="150">
        <v>7</v>
      </c>
      <c r="B21" s="84" t="str">
        <f>IF(VLOOKUP(D7,Parc!A1:Z498,17,1)&lt;&gt;"",Parc!Q1,"")</f>
        <v/>
      </c>
      <c r="C21" s="84"/>
      <c r="D21" s="84"/>
      <c r="E21" s="84"/>
      <c r="F21" s="84"/>
      <c r="G21" s="84"/>
      <c r="H21" s="151"/>
      <c r="I21" s="113"/>
      <c r="J21" s="105"/>
      <c r="K21" s="164" t="s">
        <v>22</v>
      </c>
      <c r="L21" s="164"/>
      <c r="M21" s="164"/>
      <c r="N21" s="164"/>
      <c r="O21" s="164"/>
      <c r="P21" s="164"/>
      <c r="Q21" s="164"/>
      <c r="R21" s="113"/>
      <c r="S21" s="105"/>
      <c r="T21" s="174"/>
      <c r="U21" s="175"/>
      <c r="V21" s="175"/>
      <c r="W21" s="175"/>
      <c r="X21" s="175"/>
      <c r="Y21" s="175"/>
      <c r="Z21" s="175"/>
      <c r="AA21" s="175"/>
      <c r="AB21" s="113"/>
      <c r="AC21" s="105"/>
      <c r="AD21" s="26"/>
      <c r="AE21" s="26"/>
    </row>
    <row r="22" spans="1:32">
      <c r="A22" s="150">
        <v>8</v>
      </c>
      <c r="B22" s="84" t="str">
        <f>IF(VLOOKUP(D7,Parc!A1:AZ497,18,1)&lt;&gt;"",Parc!R1,"")</f>
        <v>Trop plein mal positionnée</v>
      </c>
      <c r="C22" s="84"/>
      <c r="D22" s="84"/>
      <c r="E22" s="84"/>
      <c r="F22" s="84"/>
      <c r="G22" s="84"/>
      <c r="H22" s="151"/>
      <c r="I22" s="113"/>
      <c r="J22" s="105"/>
      <c r="K22" s="172" t="str">
        <f>IF(VLOOKUP(D7,Parc!A1:AI298,6,1)&lt;&gt;"",'Ctrl Parc'!U3,"")</f>
        <v xml:space="preserve">-Test des appareils
-Contrôle esthétique et de conformité / BC.
</v>
      </c>
      <c r="L22" s="172"/>
      <c r="M22" s="172"/>
      <c r="N22" s="172"/>
      <c r="O22" s="172"/>
      <c r="P22" s="172"/>
      <c r="Q22" s="172"/>
      <c r="R22" s="113"/>
      <c r="S22" s="105"/>
      <c r="T22" s="114"/>
      <c r="U22" s="26"/>
      <c r="V22" s="26"/>
      <c r="W22" s="26"/>
      <c r="X22" s="26"/>
      <c r="Y22" s="26"/>
      <c r="Z22" s="26"/>
      <c r="AA22" s="26"/>
      <c r="AB22" s="113"/>
      <c r="AC22" s="105"/>
      <c r="AD22" s="26"/>
      <c r="AE22" s="26"/>
    </row>
    <row r="23" spans="1:32">
      <c r="A23" s="150">
        <v>9</v>
      </c>
      <c r="B23" s="84" t="str">
        <f>IF(VLOOKUP(D7,Parc!A1:AZ497,19,1)&lt;&gt;"",Parc!S1,"")</f>
        <v xml:space="preserve">Joint de douche </v>
      </c>
      <c r="C23" s="84"/>
      <c r="D23" s="84"/>
      <c r="E23" s="84"/>
      <c r="F23" s="84"/>
      <c r="G23" s="84"/>
      <c r="H23" s="151"/>
      <c r="I23" s="113"/>
      <c r="J23" s="105"/>
      <c r="K23" s="172"/>
      <c r="L23" s="172"/>
      <c r="M23" s="172"/>
      <c r="N23" s="172"/>
      <c r="O23" s="172"/>
      <c r="P23" s="172"/>
      <c r="Q23" s="172"/>
      <c r="R23" s="113"/>
      <c r="S23" s="105"/>
      <c r="T23" s="106"/>
      <c r="U23" s="26"/>
      <c r="V23" s="26"/>
      <c r="W23" s="26"/>
      <c r="X23" s="26"/>
      <c r="Y23" s="26"/>
      <c r="Z23" s="26"/>
      <c r="AA23" s="26"/>
      <c r="AB23" s="113"/>
      <c r="AC23" s="105"/>
      <c r="AD23" s="26"/>
      <c r="AE23" s="26"/>
    </row>
    <row r="24" spans="1:32">
      <c r="A24" s="150">
        <v>10</v>
      </c>
      <c r="B24" s="84" t="str">
        <f>IF(VLOOKUP(D7,Parc!A1:AZ497,20,1)&lt;&gt;"",Parc!T1,"")</f>
        <v>Débordement de toiture</v>
      </c>
      <c r="C24" s="84"/>
      <c r="D24" s="84"/>
      <c r="E24" s="84"/>
      <c r="F24" s="84"/>
      <c r="G24" s="84"/>
      <c r="H24" s="151"/>
      <c r="I24" s="113"/>
      <c r="J24" s="105"/>
      <c r="K24" s="172"/>
      <c r="L24" s="172"/>
      <c r="M24" s="172"/>
      <c r="N24" s="172"/>
      <c r="O24" s="172"/>
      <c r="P24" s="172"/>
      <c r="Q24" s="172"/>
      <c r="R24" s="113"/>
      <c r="S24" s="105"/>
      <c r="T24" s="176" t="s">
        <v>62</v>
      </c>
      <c r="U24" s="177"/>
      <c r="V24" s="177"/>
      <c r="W24" s="177"/>
      <c r="X24" s="177"/>
      <c r="Y24" s="177"/>
      <c r="Z24" s="177"/>
      <c r="AA24" s="177"/>
      <c r="AB24" s="113"/>
      <c r="AC24" s="105"/>
      <c r="AD24" s="26"/>
      <c r="AE24" s="26"/>
      <c r="AF24" s="146"/>
    </row>
    <row r="25" spans="1:32" ht="15.75" customHeight="1">
      <c r="A25" s="150">
        <v>11</v>
      </c>
      <c r="B25" s="84" t="str">
        <f>IF(VLOOKUP(D7,Parc!A1:AZ497,21,1)&lt;&gt;"",Parc!U1,"")</f>
        <v>Colliers Evacuation a vérifier</v>
      </c>
      <c r="C25" s="84"/>
      <c r="D25" s="84"/>
      <c r="E25" s="84"/>
      <c r="F25" s="84"/>
      <c r="G25" s="84"/>
      <c r="H25" s="151"/>
      <c r="I25" s="113"/>
      <c r="J25" s="105"/>
      <c r="K25" s="34"/>
      <c r="L25" s="34"/>
      <c r="M25" s="34"/>
      <c r="N25" s="34"/>
      <c r="O25" s="34"/>
      <c r="P25" s="34"/>
      <c r="Q25" s="34"/>
      <c r="R25" s="113"/>
      <c r="S25" s="105"/>
      <c r="T25" s="178" t="str">
        <f>IF(VLOOKUP(D7,Parc!A1:AI298,10,1)&lt;&gt;"",'Ctrl Parc'!U7,"")</f>
        <v xml:space="preserve">-Contrôle esthétique et de conformité / BC.
</v>
      </c>
      <c r="U25" s="179"/>
      <c r="V25" s="179"/>
      <c r="W25" s="179"/>
      <c r="X25" s="179"/>
      <c r="Y25" s="179"/>
      <c r="Z25" s="179"/>
      <c r="AA25" s="179"/>
      <c r="AB25" s="113"/>
      <c r="AC25" s="105"/>
      <c r="AD25" s="26"/>
      <c r="AE25" s="26"/>
    </row>
    <row r="26" spans="1:32">
      <c r="A26" s="150">
        <v>12</v>
      </c>
      <c r="B26" s="84" t="str">
        <f>IF(VLOOKUP(D7,Parc!A1:AZ497,22,1)&lt;&gt;"",Parc!V1,"")</f>
        <v xml:space="preserve"> Vis tiroir</v>
      </c>
      <c r="C26" s="84"/>
      <c r="D26" s="84"/>
      <c r="E26" s="84"/>
      <c r="F26" s="84"/>
      <c r="G26" s="84"/>
      <c r="H26" s="151"/>
      <c r="I26" s="113"/>
      <c r="J26" s="105"/>
      <c r="K26" s="164" t="s">
        <v>23</v>
      </c>
      <c r="L26" s="164"/>
      <c r="M26" s="164"/>
      <c r="N26" s="164"/>
      <c r="O26" s="164"/>
      <c r="P26" s="164"/>
      <c r="Q26" s="164"/>
      <c r="R26" s="113"/>
      <c r="S26" s="105"/>
      <c r="T26" s="106"/>
      <c r="U26" s="26"/>
      <c r="V26" s="26"/>
      <c r="W26" s="26"/>
      <c r="X26" s="26"/>
      <c r="Y26" s="26"/>
      <c r="Z26" s="26"/>
      <c r="AA26" s="26"/>
      <c r="AB26" s="113"/>
      <c r="AC26" s="105"/>
      <c r="AD26" s="26"/>
      <c r="AE26" s="26"/>
    </row>
    <row r="27" spans="1:32" ht="15.75" customHeight="1">
      <c r="A27" s="150">
        <v>13</v>
      </c>
      <c r="B27" s="84" t="str">
        <f>IF(VLOOKUP(D7,Parc!A1:AZ497,23,1)&lt;&gt;"",Parc!W1,"")</f>
        <v xml:space="preserve"> Platine de la gâche</v>
      </c>
      <c r="C27" s="84"/>
      <c r="D27" s="84"/>
      <c r="E27" s="84"/>
      <c r="F27" s="84"/>
      <c r="G27" s="84"/>
      <c r="H27" s="151"/>
      <c r="I27" s="113"/>
      <c r="J27" s="105"/>
      <c r="K27" s="180" t="str">
        <f>IF(VLOOKUP(D7,Parc!A1:AI298,7,1)&lt;&gt;"",'Ctrl Parc'!U4,"")</f>
        <v xml:space="preserve">-Test des appareils
-Contrôle du serrage des câbles dans le tableau électrique, 
-Test de continuité de la terre (hors tension), 
-Test d’isolement (hors tension), 
-Contrôle esthétique et de conformité / BC.
</v>
      </c>
      <c r="L27" s="180"/>
      <c r="M27" s="180"/>
      <c r="N27" s="180"/>
      <c r="O27" s="180"/>
      <c r="P27" s="180"/>
      <c r="Q27" s="180"/>
      <c r="R27" s="113"/>
      <c r="S27" s="105"/>
      <c r="T27" s="106"/>
      <c r="U27" s="26"/>
      <c r="V27" s="26"/>
      <c r="W27" s="26"/>
      <c r="X27" s="26"/>
      <c r="Y27" s="26"/>
      <c r="Z27" s="26"/>
      <c r="AA27" s="26"/>
      <c r="AB27" s="113"/>
      <c r="AC27" s="105"/>
      <c r="AD27" s="26"/>
      <c r="AE27" s="26"/>
    </row>
    <row r="28" spans="1:32">
      <c r="A28" s="150">
        <v>14</v>
      </c>
      <c r="B28" s="84" t="str">
        <f>IF(VLOOKUP(D7,Parc!A1:AZ497,24,1)&lt;&gt;"",Parc!X1,"")</f>
        <v>Reservoir WC</v>
      </c>
      <c r="C28" s="84"/>
      <c r="D28" s="84"/>
      <c r="E28" s="84"/>
      <c r="F28" s="84"/>
      <c r="G28" s="84"/>
      <c r="H28" s="151"/>
      <c r="I28" s="113"/>
      <c r="J28" s="105"/>
      <c r="K28" s="180"/>
      <c r="L28" s="180"/>
      <c r="M28" s="180"/>
      <c r="N28" s="180"/>
      <c r="O28" s="180"/>
      <c r="P28" s="180"/>
      <c r="Q28" s="180"/>
      <c r="R28" s="113"/>
      <c r="S28" s="105"/>
      <c r="T28" s="113"/>
      <c r="U28" s="87"/>
      <c r="V28" s="87"/>
      <c r="W28" s="87"/>
      <c r="X28" s="87"/>
      <c r="Y28" s="87"/>
      <c r="Z28" s="88"/>
      <c r="AA28" s="88"/>
      <c r="AB28" s="113"/>
      <c r="AC28" s="105"/>
      <c r="AD28" s="26"/>
      <c r="AE28" s="26"/>
    </row>
    <row r="29" spans="1:32">
      <c r="A29" s="150">
        <v>15</v>
      </c>
      <c r="B29" s="84" t="str">
        <f>IF(VLOOKUP(D7,Parc!A1:AZ497,25,1)&lt;&gt;"",Parc!Y1,"")</f>
        <v>Sommier</v>
      </c>
      <c r="C29" s="84"/>
      <c r="D29" s="84"/>
      <c r="E29" s="84"/>
      <c r="F29" s="84"/>
      <c r="G29" s="84"/>
      <c r="H29" s="151"/>
      <c r="I29" s="116"/>
      <c r="J29" s="103"/>
      <c r="K29" s="180"/>
      <c r="L29" s="180"/>
      <c r="M29" s="180"/>
      <c r="N29" s="180"/>
      <c r="O29" s="180"/>
      <c r="P29" s="180"/>
      <c r="Q29" s="180"/>
      <c r="R29" s="113"/>
      <c r="S29" s="105"/>
      <c r="T29" s="176" t="s">
        <v>68</v>
      </c>
      <c r="U29" s="182"/>
      <c r="V29" s="182"/>
      <c r="W29" s="87"/>
      <c r="X29" s="87"/>
      <c r="Y29" s="87"/>
      <c r="Z29" s="88"/>
      <c r="AA29" s="88"/>
      <c r="AB29" s="113"/>
      <c r="AC29" s="105"/>
      <c r="AD29" s="26"/>
      <c r="AE29" s="26"/>
    </row>
    <row r="30" spans="1:32" ht="15.75" customHeight="1">
      <c r="A30" s="150">
        <v>16</v>
      </c>
      <c r="B30" s="84" t="str">
        <f>IF(VLOOKUP(D7,Parc!A1:AZ497,26,1)&lt;&gt;"",Parc!Z1,"")</f>
        <v/>
      </c>
      <c r="C30" s="84"/>
      <c r="D30" s="84"/>
      <c r="E30" s="84"/>
      <c r="F30" s="84"/>
      <c r="G30" s="84"/>
      <c r="H30" s="151"/>
      <c r="I30" s="117"/>
      <c r="J30" s="111"/>
      <c r="K30" s="180"/>
      <c r="L30" s="180"/>
      <c r="M30" s="180"/>
      <c r="N30" s="180"/>
      <c r="O30" s="180"/>
      <c r="P30" s="180"/>
      <c r="Q30" s="180"/>
      <c r="R30" s="113"/>
      <c r="S30" s="105"/>
      <c r="T30" s="113"/>
      <c r="U30" s="87"/>
      <c r="V30" s="87"/>
      <c r="W30" s="87"/>
      <c r="X30" s="87"/>
      <c r="Y30" s="87"/>
      <c r="Z30" s="88"/>
      <c r="AA30" s="88"/>
      <c r="AB30" s="113"/>
      <c r="AC30" s="105"/>
      <c r="AD30" s="26"/>
      <c r="AE30" s="26"/>
    </row>
    <row r="31" spans="1:32">
      <c r="A31" s="150">
        <v>17</v>
      </c>
      <c r="B31" s="84" t="str">
        <f>IF(VLOOKUP(D7,Parc!A1:AZ497,27,1)&lt;&gt;"",Parc!AA1,"")</f>
        <v/>
      </c>
      <c r="C31" s="84"/>
      <c r="D31" s="84"/>
      <c r="E31" s="84"/>
      <c r="F31" s="84"/>
      <c r="G31" s="84"/>
      <c r="H31" s="151"/>
      <c r="I31" s="116"/>
      <c r="J31" s="103"/>
      <c r="K31" s="180"/>
      <c r="L31" s="180"/>
      <c r="M31" s="180"/>
      <c r="N31" s="180"/>
      <c r="O31" s="180"/>
      <c r="P31" s="180"/>
      <c r="Q31" s="180"/>
      <c r="R31" s="113"/>
      <c r="S31" s="105"/>
      <c r="T31" s="113"/>
      <c r="U31" s="87"/>
      <c r="V31" s="87"/>
      <c r="W31" s="87"/>
      <c r="X31" s="87"/>
      <c r="Y31" s="87"/>
      <c r="Z31" s="88"/>
      <c r="AA31" s="88"/>
      <c r="AB31" s="113"/>
      <c r="AC31" s="105"/>
      <c r="AD31" s="26"/>
      <c r="AE31" s="26"/>
    </row>
    <row r="32" spans="1:32">
      <c r="A32" s="150">
        <v>18</v>
      </c>
      <c r="B32" s="84" t="str">
        <f>IF(VLOOKUP(D7,Parc!A1:AZ497,28,1)&lt;&gt;"",Parc!AB1,"")</f>
        <v/>
      </c>
      <c r="C32" s="26"/>
      <c r="D32" s="26"/>
      <c r="E32" s="26"/>
      <c r="F32" s="26"/>
      <c r="G32" s="26"/>
      <c r="H32" s="152"/>
      <c r="I32" s="113"/>
      <c r="J32" s="105"/>
      <c r="K32" s="34"/>
      <c r="L32" s="34"/>
      <c r="M32" s="34"/>
      <c r="N32" s="34"/>
      <c r="O32" s="34"/>
      <c r="P32" s="34"/>
      <c r="Q32" s="34"/>
      <c r="R32" s="113"/>
      <c r="S32" s="105"/>
      <c r="T32" s="113"/>
      <c r="U32" s="87"/>
      <c r="V32" s="87"/>
      <c r="W32" s="87"/>
      <c r="X32" s="87"/>
      <c r="Y32" s="87"/>
      <c r="Z32" s="88"/>
      <c r="AA32" s="88"/>
      <c r="AB32" s="113"/>
      <c r="AC32" s="105"/>
      <c r="AD32" s="26"/>
      <c r="AE32" s="26"/>
    </row>
    <row r="33" spans="1:31">
      <c r="A33" s="150">
        <v>19</v>
      </c>
      <c r="B33" s="84" t="str">
        <f>IF(VLOOKUP(D7,Parc!A1:AZ497,29,1)&lt;&gt;"",Parc!AC1,"")</f>
        <v/>
      </c>
      <c r="C33" s="26"/>
      <c r="D33" s="26"/>
      <c r="E33" s="26"/>
      <c r="F33" s="26"/>
      <c r="G33" s="26"/>
      <c r="H33" s="152"/>
      <c r="I33" s="113"/>
      <c r="J33" s="105"/>
      <c r="K33" s="34"/>
      <c r="L33" s="34"/>
      <c r="M33" s="34"/>
      <c r="N33" s="34"/>
      <c r="O33" s="34"/>
      <c r="P33" s="34"/>
      <c r="Q33" s="34"/>
      <c r="R33" s="113"/>
      <c r="S33" s="105"/>
      <c r="T33" s="113"/>
      <c r="U33" s="87"/>
      <c r="V33" s="87"/>
      <c r="W33" s="87"/>
      <c r="X33" s="87"/>
      <c r="Y33" s="87"/>
      <c r="Z33" s="88"/>
      <c r="AA33" s="88"/>
      <c r="AB33" s="113"/>
      <c r="AC33" s="105"/>
      <c r="AD33" s="26"/>
      <c r="AE33" s="26"/>
    </row>
    <row r="34" spans="1:31">
      <c r="A34" s="150">
        <v>20</v>
      </c>
      <c r="B34" s="84" t="str">
        <f>IF(VLOOKUP(D7,Parc!A1:AZ497,30,1)&lt;&gt;"",Parc!AD1,"")</f>
        <v/>
      </c>
      <c r="C34" s="26"/>
      <c r="D34" s="26"/>
      <c r="E34" s="26"/>
      <c r="F34" s="26"/>
      <c r="G34" s="26"/>
      <c r="H34" s="152"/>
      <c r="I34" s="113"/>
      <c r="J34" s="105"/>
      <c r="K34" s="164" t="s">
        <v>24</v>
      </c>
      <c r="L34" s="164"/>
      <c r="M34" s="164"/>
      <c r="N34" s="164"/>
      <c r="O34" s="164"/>
      <c r="P34" s="164"/>
      <c r="Q34" s="164"/>
      <c r="R34" s="113"/>
      <c r="S34" s="105"/>
      <c r="T34" s="113"/>
      <c r="U34" s="87"/>
      <c r="V34" s="87"/>
      <c r="W34" s="87"/>
      <c r="X34" s="87"/>
      <c r="Y34" s="87"/>
      <c r="Z34" s="88"/>
      <c r="AA34" s="88"/>
      <c r="AB34" s="113"/>
      <c r="AC34" s="105"/>
      <c r="AD34" s="26"/>
      <c r="AE34" s="26"/>
    </row>
    <row r="35" spans="1:31">
      <c r="A35" s="106"/>
      <c r="B35" s="26"/>
      <c r="C35" s="26"/>
      <c r="D35" s="26"/>
      <c r="E35" s="26"/>
      <c r="F35" s="26"/>
      <c r="G35" s="26"/>
      <c r="H35" s="152"/>
      <c r="I35" s="113"/>
      <c r="J35" s="105"/>
      <c r="K35" s="172" t="str">
        <f>IF(VLOOKUP(D7,Parc!A1:AI298,8,1)&lt;&gt;"",'Ctrl Parc'!U5,"")</f>
        <v xml:space="preserve">-Test des appareils
-Test d’étanchéité du réseau gaz, 
-Contrôle esthétique et de conformité / BC.
</v>
      </c>
      <c r="L35" s="172"/>
      <c r="M35" s="172"/>
      <c r="N35" s="172"/>
      <c r="O35" s="172"/>
      <c r="P35" s="172"/>
      <c r="Q35" s="172"/>
      <c r="R35" s="113"/>
      <c r="S35" s="105"/>
      <c r="T35" s="113"/>
      <c r="U35" s="87"/>
      <c r="V35" s="87"/>
      <c r="W35" s="87"/>
      <c r="X35" s="87"/>
      <c r="Y35" s="87"/>
      <c r="Z35" s="88"/>
      <c r="AA35" s="88"/>
      <c r="AB35" s="113"/>
      <c r="AC35" s="105"/>
      <c r="AD35" s="26"/>
      <c r="AE35" s="26"/>
    </row>
    <row r="36" spans="1:31">
      <c r="A36" s="106"/>
      <c r="B36" s="26"/>
      <c r="C36" s="26"/>
      <c r="D36" s="26"/>
      <c r="E36" s="26"/>
      <c r="F36" s="26"/>
      <c r="G36" s="26"/>
      <c r="H36" s="152"/>
      <c r="I36" s="113"/>
      <c r="J36" s="105"/>
      <c r="K36" s="172"/>
      <c r="L36" s="172"/>
      <c r="M36" s="172"/>
      <c r="N36" s="172"/>
      <c r="O36" s="172"/>
      <c r="P36" s="172"/>
      <c r="Q36" s="172"/>
      <c r="R36" s="113"/>
      <c r="S36" s="105"/>
      <c r="T36" s="113"/>
      <c r="U36" s="87"/>
      <c r="V36" s="87"/>
      <c r="W36" s="87"/>
      <c r="X36" s="87"/>
      <c r="Y36" s="87"/>
      <c r="Z36" s="88"/>
      <c r="AA36" s="88"/>
      <c r="AB36" s="113"/>
      <c r="AC36" s="105"/>
      <c r="AD36" s="26"/>
      <c r="AE36" s="26"/>
    </row>
    <row r="37" spans="1:31">
      <c r="A37" s="106"/>
      <c r="B37" s="26"/>
      <c r="C37" s="26"/>
      <c r="D37" s="26"/>
      <c r="E37" s="26"/>
      <c r="F37" s="26"/>
      <c r="G37" s="26"/>
      <c r="H37" s="152"/>
      <c r="I37" s="113"/>
      <c r="J37" s="105"/>
      <c r="K37" s="172"/>
      <c r="L37" s="172"/>
      <c r="M37" s="172"/>
      <c r="N37" s="172"/>
      <c r="O37" s="172"/>
      <c r="P37" s="172"/>
      <c r="Q37" s="172"/>
      <c r="R37" s="113"/>
      <c r="S37" s="105"/>
      <c r="T37" s="113"/>
      <c r="U37" s="87"/>
      <c r="V37" s="87"/>
      <c r="W37" s="87"/>
      <c r="X37" s="87"/>
      <c r="Y37" s="87"/>
      <c r="Z37" s="88"/>
      <c r="AA37" s="88"/>
      <c r="AB37" s="113"/>
      <c r="AC37" s="105"/>
      <c r="AD37" s="26"/>
      <c r="AE37" s="26"/>
    </row>
    <row r="38" spans="1:31">
      <c r="A38" s="106"/>
      <c r="B38" s="26"/>
      <c r="C38" s="26"/>
      <c r="D38" s="26"/>
      <c r="E38" s="26"/>
      <c r="F38" s="26"/>
      <c r="G38" s="26"/>
      <c r="H38" s="152"/>
      <c r="I38" s="113"/>
      <c r="J38" s="105"/>
      <c r="K38" s="172"/>
      <c r="L38" s="172"/>
      <c r="M38" s="172"/>
      <c r="N38" s="172"/>
      <c r="O38" s="172"/>
      <c r="P38" s="172"/>
      <c r="Q38" s="172"/>
      <c r="R38" s="113"/>
      <c r="S38" s="105"/>
      <c r="T38" s="113"/>
      <c r="U38" s="87"/>
      <c r="V38" s="87"/>
      <c r="W38" s="87"/>
      <c r="X38" s="87"/>
      <c r="Y38" s="87"/>
      <c r="Z38" s="88"/>
      <c r="AA38" s="88"/>
      <c r="AB38" s="113"/>
      <c r="AC38" s="105"/>
      <c r="AD38" s="26"/>
      <c r="AE38" s="26"/>
    </row>
    <row r="39" spans="1:31">
      <c r="A39" s="106"/>
      <c r="B39" s="27"/>
      <c r="C39" s="27"/>
      <c r="D39" s="27"/>
      <c r="E39" s="27"/>
      <c r="F39" s="15"/>
      <c r="G39" s="15"/>
      <c r="H39" s="103"/>
      <c r="I39" s="116"/>
      <c r="J39" s="103"/>
      <c r="K39" s="26"/>
      <c r="L39" s="26"/>
      <c r="M39" s="26"/>
      <c r="N39" s="26"/>
      <c r="O39" s="26"/>
      <c r="P39" s="26"/>
      <c r="Q39" s="26"/>
      <c r="R39" s="113"/>
      <c r="S39" s="105"/>
      <c r="T39" s="106"/>
      <c r="U39" s="26"/>
      <c r="V39" s="26"/>
      <c r="W39" s="26"/>
      <c r="X39" s="26"/>
      <c r="Y39" s="26"/>
      <c r="Z39" s="26"/>
      <c r="AA39" s="26"/>
      <c r="AB39" s="113"/>
      <c r="AC39" s="105"/>
      <c r="AD39" s="26"/>
      <c r="AE39" s="26"/>
    </row>
    <row r="40" spans="1:31" ht="15.75" customHeight="1">
      <c r="A40" s="106"/>
      <c r="B40" s="27"/>
      <c r="C40" s="27"/>
      <c r="D40" s="27"/>
      <c r="E40" s="27"/>
      <c r="F40" s="15"/>
      <c r="G40" s="15"/>
      <c r="H40" s="103"/>
      <c r="I40" s="116"/>
      <c r="J40" s="103"/>
      <c r="K40" s="26"/>
      <c r="L40" s="26"/>
      <c r="M40" s="26"/>
      <c r="N40" s="26"/>
      <c r="O40" s="26"/>
      <c r="P40" s="26"/>
      <c r="Q40" s="26"/>
      <c r="R40" s="116"/>
      <c r="S40" s="103"/>
      <c r="T40" s="106"/>
      <c r="U40" s="26"/>
      <c r="V40" s="26"/>
      <c r="W40" s="26"/>
      <c r="X40" s="26"/>
      <c r="Y40" s="26"/>
      <c r="Z40" s="26"/>
      <c r="AA40" s="26"/>
      <c r="AB40" s="113"/>
      <c r="AC40" s="105"/>
      <c r="AD40" s="26"/>
      <c r="AE40" s="26"/>
    </row>
    <row r="41" spans="1:31">
      <c r="A41" s="106"/>
      <c r="B41" s="27"/>
      <c r="C41" s="27"/>
      <c r="D41" s="27"/>
      <c r="E41" s="27"/>
      <c r="F41" s="15"/>
      <c r="G41" s="15"/>
      <c r="H41" s="103"/>
      <c r="I41" s="116"/>
      <c r="J41" s="103"/>
      <c r="K41" s="26"/>
      <c r="L41" s="26"/>
      <c r="M41" s="26"/>
      <c r="N41" s="26"/>
      <c r="O41" s="26"/>
      <c r="P41" s="26"/>
      <c r="Q41" s="26"/>
      <c r="R41" s="116"/>
      <c r="S41" s="103"/>
      <c r="T41" s="106"/>
      <c r="U41" s="26"/>
      <c r="V41" s="26"/>
      <c r="W41" s="26"/>
      <c r="X41" s="26"/>
      <c r="Y41" s="26"/>
      <c r="Z41" s="26"/>
      <c r="AA41" s="26"/>
      <c r="AB41" s="113"/>
      <c r="AC41" s="105"/>
      <c r="AD41" s="26"/>
      <c r="AE41" s="26"/>
    </row>
    <row r="42" spans="1:31" ht="16.5" thickBot="1">
      <c r="A42" s="107"/>
      <c r="B42" s="3"/>
      <c r="C42" s="3"/>
      <c r="D42" s="3"/>
      <c r="E42" s="3"/>
      <c r="F42" s="20"/>
      <c r="G42" s="20"/>
      <c r="H42" s="112"/>
      <c r="I42" s="115"/>
      <c r="J42" s="112"/>
      <c r="K42" s="108"/>
      <c r="L42" s="108"/>
      <c r="M42" s="108"/>
      <c r="N42" s="108"/>
      <c r="O42" s="108"/>
      <c r="P42" s="108"/>
      <c r="Q42" s="108"/>
      <c r="R42" s="115"/>
      <c r="S42" s="112"/>
      <c r="T42" s="115"/>
      <c r="U42" s="3"/>
      <c r="V42" s="3"/>
      <c r="W42" s="3"/>
      <c r="X42" s="3"/>
      <c r="Y42" s="20"/>
      <c r="Z42" s="109"/>
      <c r="AA42" s="3"/>
      <c r="AB42" s="107"/>
      <c r="AC42" s="110"/>
      <c r="AD42" s="26"/>
      <c r="AE42" s="26"/>
    </row>
    <row r="43" spans="1:31">
      <c r="A43" s="27"/>
      <c r="B43" s="27"/>
      <c r="C43" s="27"/>
      <c r="D43" s="27"/>
      <c r="E43" s="27"/>
      <c r="F43" s="15"/>
      <c r="G43" s="15"/>
      <c r="H43" s="15"/>
      <c r="I43" s="15"/>
      <c r="J43" s="27"/>
      <c r="K43" s="27"/>
      <c r="L43" s="27"/>
      <c r="M43" s="27"/>
      <c r="N43" s="27"/>
      <c r="O43" s="27"/>
      <c r="P43" s="15"/>
      <c r="Q43" s="15"/>
      <c r="R43" s="15"/>
      <c r="S43" s="15"/>
      <c r="T43" s="27"/>
      <c r="U43" s="27"/>
      <c r="V43" s="27"/>
      <c r="W43" s="27"/>
      <c r="X43" s="15"/>
      <c r="Y43" s="28"/>
      <c r="Z43" s="27"/>
      <c r="AA43" s="27"/>
      <c r="AB43" s="87"/>
      <c r="AC43" s="26"/>
      <c r="AD43" s="26"/>
    </row>
    <row r="44" spans="1:31">
      <c r="A44" s="27"/>
      <c r="B44" s="27"/>
      <c r="C44" s="27"/>
      <c r="D44" s="27"/>
      <c r="E44" s="27"/>
      <c r="F44" s="15"/>
      <c r="G44" s="15"/>
      <c r="H44" s="15"/>
      <c r="I44" s="15"/>
      <c r="J44" s="27"/>
      <c r="K44" s="27"/>
      <c r="L44" s="27"/>
      <c r="M44" s="27"/>
      <c r="N44" s="27"/>
      <c r="O44" s="27"/>
      <c r="P44" s="15"/>
      <c r="Q44" s="15"/>
      <c r="R44" s="15"/>
      <c r="S44" s="15"/>
      <c r="T44" s="27"/>
      <c r="U44" s="27"/>
      <c r="V44" s="27"/>
      <c r="W44" s="27"/>
      <c r="X44" s="15"/>
      <c r="Y44" s="28"/>
      <c r="Z44" s="27"/>
      <c r="AA44" s="27"/>
      <c r="AB44" s="87"/>
      <c r="AC44" s="26"/>
      <c r="AD44" s="26"/>
    </row>
    <row r="45" spans="1:31">
      <c r="A45" s="27"/>
      <c r="B45" s="27"/>
      <c r="C45" s="27"/>
      <c r="D45" s="27"/>
      <c r="E45" s="27"/>
      <c r="F45" s="15"/>
      <c r="G45" s="15"/>
      <c r="H45" s="15"/>
      <c r="I45" s="15"/>
      <c r="J45" s="27"/>
      <c r="K45" s="27"/>
      <c r="L45" s="27"/>
      <c r="M45" s="27"/>
      <c r="N45" s="27"/>
      <c r="O45" s="27"/>
      <c r="P45" s="15"/>
      <c r="Q45" s="15"/>
      <c r="R45" s="15"/>
      <c r="S45" s="15"/>
      <c r="T45" s="27"/>
      <c r="U45" s="27"/>
      <c r="V45" s="27"/>
      <c r="W45" s="27"/>
      <c r="X45" s="15"/>
      <c r="Y45" s="28"/>
      <c r="Z45" s="27"/>
      <c r="AA45" s="27"/>
      <c r="AB45" s="27"/>
      <c r="AC45" s="27"/>
      <c r="AD45" s="26"/>
    </row>
    <row r="46" spans="1:31">
      <c r="A46" s="27"/>
      <c r="B46" s="27"/>
      <c r="C46" s="27"/>
      <c r="D46" s="27"/>
      <c r="E46" s="27"/>
      <c r="F46" s="15"/>
      <c r="G46" s="15"/>
      <c r="H46" s="15"/>
      <c r="I46" s="15"/>
      <c r="J46" s="27"/>
      <c r="K46" s="27"/>
      <c r="L46" s="27"/>
      <c r="M46" s="27"/>
      <c r="N46" s="27"/>
      <c r="O46" s="27"/>
      <c r="P46" s="15"/>
      <c r="Q46" s="15"/>
      <c r="R46" s="15"/>
      <c r="S46" s="15"/>
      <c r="T46" s="27"/>
      <c r="U46" s="27"/>
      <c r="V46" s="27"/>
      <c r="W46" s="27"/>
      <c r="X46" s="15"/>
      <c r="Y46" s="28"/>
      <c r="Z46" s="27"/>
      <c r="AA46" s="27"/>
      <c r="AB46" s="27"/>
      <c r="AC46" s="27"/>
      <c r="AD46" s="26"/>
    </row>
    <row r="47" spans="1:31" s="16" customFormat="1">
      <c r="A47" s="27"/>
      <c r="B47" s="27"/>
      <c r="C47" s="27"/>
      <c r="D47" s="27"/>
      <c r="E47" s="27"/>
      <c r="F47" s="15"/>
      <c r="G47" s="15"/>
      <c r="H47" s="15"/>
      <c r="I47" s="15"/>
      <c r="J47" s="27"/>
      <c r="K47" s="27"/>
      <c r="L47" s="27"/>
      <c r="M47" s="27"/>
      <c r="N47" s="27"/>
      <c r="O47" s="27"/>
      <c r="P47" s="15"/>
      <c r="Q47" s="15"/>
      <c r="R47" s="15"/>
      <c r="S47" s="15"/>
      <c r="T47" s="27"/>
      <c r="U47" s="27"/>
      <c r="V47" s="27"/>
      <c r="W47" s="27"/>
      <c r="X47" s="15"/>
      <c r="Y47" s="28"/>
      <c r="Z47" s="27"/>
      <c r="AA47" s="27"/>
      <c r="AB47" s="27"/>
      <c r="AC47" s="27"/>
    </row>
    <row r="48" spans="1:31" s="16" customFormat="1">
      <c r="A48" s="27"/>
      <c r="B48" s="27"/>
      <c r="C48" s="27"/>
      <c r="D48" s="27"/>
      <c r="E48" s="27"/>
      <c r="F48" s="15"/>
      <c r="G48" s="15"/>
      <c r="H48" s="15"/>
      <c r="I48" s="15"/>
      <c r="J48" s="27"/>
      <c r="K48" s="27"/>
      <c r="L48" s="27"/>
      <c r="M48" s="27"/>
      <c r="N48" s="27"/>
      <c r="O48" s="27"/>
      <c r="P48" s="15"/>
      <c r="Q48" s="15"/>
      <c r="R48" s="15"/>
      <c r="S48" s="15"/>
      <c r="T48" s="27"/>
      <c r="U48" s="27"/>
      <c r="V48" s="27"/>
      <c r="W48" s="27"/>
      <c r="X48" s="15"/>
      <c r="Y48" s="28"/>
      <c r="Z48" s="27"/>
      <c r="AA48" s="27"/>
      <c r="AB48" s="27"/>
      <c r="AC48" s="27"/>
    </row>
    <row r="49" spans="1:29" s="16" customFormat="1">
      <c r="A49" s="27"/>
      <c r="B49" s="27"/>
      <c r="C49" s="27"/>
      <c r="D49" s="27"/>
      <c r="E49" s="27"/>
      <c r="F49" s="15"/>
      <c r="G49" s="15"/>
      <c r="H49" s="15"/>
      <c r="I49" s="15"/>
      <c r="J49" s="27"/>
      <c r="K49" s="27"/>
      <c r="L49" s="27"/>
      <c r="M49" s="27"/>
      <c r="N49" s="27"/>
      <c r="O49" s="27"/>
      <c r="P49" s="15"/>
      <c r="Q49" s="15"/>
      <c r="R49" s="15"/>
      <c r="S49" s="15"/>
      <c r="T49" s="27"/>
      <c r="U49" s="27"/>
      <c r="V49" s="27"/>
      <c r="W49" s="27"/>
      <c r="X49" s="15"/>
      <c r="Y49" s="28"/>
      <c r="Z49" s="27"/>
      <c r="AA49" s="27"/>
      <c r="AB49" s="27"/>
      <c r="AC49" s="27"/>
    </row>
    <row r="50" spans="1:29" s="16" customFormat="1">
      <c r="A50" s="27"/>
      <c r="B50" s="27"/>
      <c r="C50" s="27"/>
      <c r="D50" s="27"/>
      <c r="E50" s="27"/>
      <c r="F50" s="15"/>
      <c r="G50" s="15"/>
      <c r="H50" s="15"/>
      <c r="I50" s="15"/>
      <c r="J50" s="27"/>
      <c r="K50" s="27"/>
      <c r="L50" s="27"/>
      <c r="M50" s="27"/>
      <c r="N50" s="27"/>
      <c r="O50" s="27"/>
      <c r="P50" s="15"/>
      <c r="Q50" s="15"/>
      <c r="R50" s="15"/>
      <c r="S50" s="15"/>
      <c r="T50" s="27"/>
      <c r="U50" s="27"/>
      <c r="V50" s="27"/>
      <c r="W50" s="27"/>
      <c r="X50" s="15"/>
      <c r="Y50" s="28"/>
      <c r="Z50" s="27"/>
      <c r="AA50" s="27"/>
      <c r="AB50" s="27"/>
      <c r="AC50" s="27"/>
    </row>
    <row r="51" spans="1:29" s="16" customFormat="1">
      <c r="A51" s="27"/>
      <c r="B51" s="27"/>
      <c r="C51" s="27"/>
      <c r="D51" s="27"/>
      <c r="E51" s="27"/>
      <c r="F51" s="15"/>
      <c r="G51" s="15"/>
      <c r="H51" s="15"/>
      <c r="I51" s="15"/>
      <c r="J51" s="27"/>
      <c r="K51" s="27"/>
      <c r="L51" s="27"/>
      <c r="M51" s="27"/>
      <c r="N51" s="27"/>
      <c r="O51" s="27"/>
      <c r="P51" s="15"/>
      <c r="Q51" s="15"/>
      <c r="R51" s="15"/>
      <c r="S51" s="15"/>
      <c r="T51" s="27"/>
      <c r="U51" s="27"/>
      <c r="V51" s="27"/>
      <c r="W51" s="27"/>
      <c r="X51" s="15"/>
      <c r="Y51" s="28"/>
      <c r="Z51" s="27"/>
      <c r="AA51" s="27"/>
      <c r="AB51" s="27"/>
      <c r="AC51" s="27"/>
    </row>
    <row r="52" spans="1:29" s="16" customFormat="1">
      <c r="A52" s="27"/>
      <c r="B52" s="27"/>
      <c r="C52" s="27"/>
      <c r="D52" s="27"/>
      <c r="E52" s="27"/>
      <c r="F52" s="15"/>
      <c r="G52" s="15"/>
      <c r="H52" s="15"/>
      <c r="I52" s="15"/>
      <c r="J52" s="27"/>
      <c r="K52" s="27"/>
      <c r="L52" s="27"/>
      <c r="M52" s="27"/>
      <c r="N52" s="27"/>
      <c r="O52" s="27"/>
      <c r="P52" s="15"/>
      <c r="Q52" s="15"/>
      <c r="R52" s="15"/>
      <c r="S52" s="15"/>
      <c r="T52" s="27"/>
      <c r="U52" s="27"/>
      <c r="V52" s="27"/>
      <c r="W52" s="27"/>
      <c r="X52" s="15"/>
      <c r="Y52" s="28"/>
      <c r="Z52" s="27"/>
      <c r="AA52" s="27"/>
      <c r="AB52" s="27"/>
      <c r="AC52" s="27"/>
    </row>
    <row r="53" spans="1:29" s="16" customFormat="1">
      <c r="A53" s="27"/>
      <c r="B53" s="27"/>
      <c r="C53" s="27"/>
      <c r="D53" s="27"/>
      <c r="E53" s="27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27"/>
      <c r="U53" s="27"/>
      <c r="V53" s="27"/>
      <c r="W53" s="27"/>
      <c r="X53" s="15"/>
      <c r="Y53" s="28"/>
      <c r="Z53" s="27"/>
      <c r="AA53" s="27"/>
      <c r="AB53" s="27"/>
      <c r="AC53" s="27"/>
    </row>
    <row r="54" spans="1:29" s="16" customFormat="1">
      <c r="A54" s="27"/>
      <c r="B54" s="27"/>
      <c r="C54" s="27"/>
      <c r="D54" s="27"/>
      <c r="E54" s="27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27"/>
      <c r="U54" s="27"/>
      <c r="V54" s="27"/>
      <c r="W54" s="27"/>
      <c r="X54" s="15"/>
      <c r="Y54" s="28"/>
      <c r="Z54" s="27"/>
      <c r="AA54" s="27"/>
      <c r="AB54" s="27"/>
      <c r="AC54" s="27"/>
    </row>
    <row r="55" spans="1:29" s="16" customFormat="1">
      <c r="A55" s="27"/>
      <c r="B55" s="27"/>
      <c r="C55" s="27"/>
      <c r="D55" s="27"/>
      <c r="E55" s="27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27"/>
      <c r="U55" s="27"/>
      <c r="V55" s="27"/>
      <c r="W55" s="27"/>
      <c r="X55" s="15"/>
      <c r="Y55" s="28"/>
      <c r="Z55" s="27"/>
      <c r="AA55" s="27"/>
      <c r="AB55" s="27"/>
      <c r="AC55" s="27"/>
    </row>
    <row r="56" spans="1:29" s="16" customFormat="1">
      <c r="A56" s="27"/>
      <c r="B56" s="27"/>
      <c r="C56" s="27"/>
      <c r="D56" s="27"/>
      <c r="E56" s="27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27"/>
      <c r="U56" s="27"/>
      <c r="V56" s="27"/>
      <c r="W56" s="27"/>
      <c r="X56" s="15"/>
      <c r="Y56" s="28"/>
      <c r="Z56" s="27"/>
      <c r="AA56" s="27"/>
      <c r="AB56" s="27"/>
      <c r="AC56" s="27"/>
    </row>
    <row r="57" spans="1:29" s="16" customFormat="1">
      <c r="A57" s="27"/>
      <c r="B57" s="27"/>
      <c r="C57" s="27"/>
      <c r="D57" s="27"/>
      <c r="E57" s="27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27"/>
      <c r="U57" s="27"/>
      <c r="V57" s="27"/>
      <c r="W57" s="27"/>
      <c r="X57" s="15"/>
      <c r="Y57" s="28"/>
      <c r="Z57" s="27"/>
      <c r="AA57" s="27"/>
      <c r="AB57" s="27"/>
      <c r="AC57" s="27"/>
    </row>
    <row r="58" spans="1:29" s="16" customFormat="1">
      <c r="A58" s="27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27"/>
      <c r="U58" s="27"/>
      <c r="V58" s="27"/>
      <c r="W58" s="27"/>
      <c r="X58" s="15"/>
      <c r="Y58" s="28"/>
      <c r="Z58" s="27"/>
      <c r="AA58" s="27"/>
      <c r="AB58" s="27"/>
      <c r="AC58" s="27"/>
    </row>
    <row r="59" spans="1:29" s="16" customFormat="1">
      <c r="A59" s="27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24"/>
      <c r="R59" s="24"/>
      <c r="S59" s="15"/>
      <c r="T59" s="27"/>
      <c r="U59" s="27"/>
      <c r="V59" s="27"/>
      <c r="W59" s="27"/>
      <c r="X59" s="15"/>
      <c r="Y59" s="28"/>
      <c r="Z59" s="27"/>
      <c r="AA59" s="27"/>
      <c r="AB59" s="27"/>
      <c r="AC59" s="27"/>
    </row>
    <row r="60" spans="1:29" s="16" customFormat="1">
      <c r="A60" s="27"/>
      <c r="B60" s="24"/>
      <c r="C60" s="24"/>
      <c r="D60" s="24"/>
      <c r="E60" s="24"/>
      <c r="F60" s="24"/>
      <c r="G60" s="24"/>
      <c r="H60" s="24"/>
      <c r="I60" s="24"/>
      <c r="J60" s="15"/>
      <c r="K60" s="15"/>
      <c r="L60" s="15"/>
      <c r="M60" s="15"/>
      <c r="N60" s="15"/>
      <c r="O60" s="15"/>
      <c r="P60" s="15"/>
      <c r="Q60" s="24"/>
      <c r="R60" s="24"/>
      <c r="S60" s="15"/>
      <c r="T60" s="27"/>
      <c r="U60" s="27"/>
      <c r="V60" s="27"/>
      <c r="W60" s="27"/>
      <c r="X60" s="15"/>
      <c r="Y60" s="28"/>
      <c r="Z60" s="27"/>
      <c r="AA60" s="27"/>
      <c r="AB60" s="27"/>
      <c r="AC60" s="27"/>
    </row>
    <row r="61" spans="1:29" s="16" customFormat="1">
      <c r="A61" s="15"/>
      <c r="B61" s="24"/>
      <c r="C61" s="24"/>
      <c r="D61" s="24"/>
      <c r="E61" s="24"/>
      <c r="F61" s="24"/>
      <c r="G61" s="24"/>
      <c r="H61" s="24"/>
      <c r="I61" s="24"/>
      <c r="J61" s="15"/>
      <c r="K61" s="15"/>
      <c r="L61" s="15"/>
      <c r="M61" s="15"/>
      <c r="N61" s="15"/>
      <c r="O61" s="15"/>
      <c r="P61" s="15"/>
      <c r="Q61" s="24"/>
      <c r="R61" s="24"/>
      <c r="S61" s="15"/>
      <c r="T61" s="15"/>
      <c r="U61" s="15"/>
      <c r="V61" s="15"/>
      <c r="W61" s="15"/>
      <c r="X61" s="15"/>
      <c r="Y61" s="28"/>
      <c r="Z61" s="28"/>
      <c r="AA61" s="28"/>
      <c r="AB61" s="27"/>
      <c r="AC61" s="27"/>
    </row>
    <row r="62" spans="1:29" s="16" customFormat="1">
      <c r="A62" s="15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15"/>
      <c r="T62" s="15"/>
      <c r="U62" s="15"/>
      <c r="V62" s="15"/>
      <c r="W62" s="15"/>
      <c r="X62" s="15"/>
      <c r="Y62" s="28"/>
      <c r="Z62" s="28"/>
      <c r="AA62" s="28"/>
      <c r="AB62" s="27"/>
      <c r="AC62" s="27"/>
    </row>
    <row r="63" spans="1:29" s="16" customFormat="1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9"/>
      <c r="Z63" s="29"/>
      <c r="AA63" s="29"/>
      <c r="AB63" s="27"/>
      <c r="AC63" s="27"/>
    </row>
    <row r="64" spans="1:29" s="16" customFormat="1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9"/>
      <c r="Z64" s="29"/>
      <c r="AA64" s="29"/>
      <c r="AB64" s="28"/>
      <c r="AC64" s="15"/>
    </row>
    <row r="65" spans="1:29" s="16" customFormat="1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9"/>
      <c r="Z65" s="29"/>
      <c r="AA65" s="29"/>
      <c r="AB65" s="28"/>
      <c r="AC65" s="15"/>
    </row>
    <row r="66" spans="1:29" s="16" customFormat="1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9"/>
      <c r="Z66" s="29"/>
      <c r="AA66" s="29"/>
      <c r="AB66" s="29"/>
      <c r="AC66" s="24"/>
    </row>
    <row r="67" spans="1:29" s="16" customFormat="1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9"/>
      <c r="Z67" s="29"/>
      <c r="AA67" s="29"/>
      <c r="AB67" s="29"/>
      <c r="AC67" s="24"/>
    </row>
  </sheetData>
  <sheetProtection selectLockedCells="1" selectUnlockedCells="1"/>
  <mergeCells count="38">
    <mergeCell ref="T29:V29"/>
    <mergeCell ref="B9:C9"/>
    <mergeCell ref="L9:M9"/>
    <mergeCell ref="I11:K11"/>
    <mergeCell ref="C11:E11"/>
    <mergeCell ref="H9:J9"/>
    <mergeCell ref="S9:U9"/>
    <mergeCell ref="V10:Y10"/>
    <mergeCell ref="W9:Y9"/>
    <mergeCell ref="K13:Q13"/>
    <mergeCell ref="T13:AA13"/>
    <mergeCell ref="D9:E9"/>
    <mergeCell ref="N9:O9"/>
    <mergeCell ref="AA1:AB1"/>
    <mergeCell ref="G7:H7"/>
    <mergeCell ref="V7:AB7"/>
    <mergeCell ref="I1:Y5"/>
    <mergeCell ref="K35:Q38"/>
    <mergeCell ref="T15:AA15"/>
    <mergeCell ref="T16:AA21"/>
    <mergeCell ref="T24:AA24"/>
    <mergeCell ref="T25:AA25"/>
    <mergeCell ref="K27:Q31"/>
    <mergeCell ref="K34:Q34"/>
    <mergeCell ref="K15:Q15"/>
    <mergeCell ref="K21:Q21"/>
    <mergeCell ref="K26:Q26"/>
    <mergeCell ref="K16:Q19"/>
    <mergeCell ref="K22:Q24"/>
    <mergeCell ref="D7:E7"/>
    <mergeCell ref="Q9:R9"/>
    <mergeCell ref="A13:H13"/>
    <mergeCell ref="L11:AB11"/>
    <mergeCell ref="N7:O7"/>
    <mergeCell ref="I7:K7"/>
    <mergeCell ref="R7:T7"/>
    <mergeCell ref="B7:C7"/>
    <mergeCell ref="Z9:AB9"/>
  </mergeCells>
  <printOptions horizontalCentered="1"/>
  <pageMargins left="0.19685039370078741" right="0.19685039370078741" top="0.19685039370078741" bottom="0.19685039370078741" header="0" footer="0"/>
  <pageSetup paperSize="9" scale="87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3" tint="0.59999389629810485"/>
    <pageSetUpPr fitToPage="1"/>
  </sheetPr>
  <dimension ref="A1:AD312"/>
  <sheetViews>
    <sheetView zoomScale="80" zoomScaleNormal="80" workbookViewId="0">
      <pane ySplit="1" topLeftCell="A2" activePane="bottomLeft" state="frozen"/>
      <selection pane="bottomLeft" activeCell="B35" sqref="B35"/>
    </sheetView>
  </sheetViews>
  <sheetFormatPr baseColWidth="10" defaultRowHeight="12.75"/>
  <cols>
    <col min="1" max="1" width="11.42578125" style="51"/>
    <col min="2" max="2" width="12.140625" style="82" customWidth="1"/>
    <col min="3" max="3" width="11.42578125" style="62"/>
    <col min="4" max="4" width="22.7109375" style="63" customWidth="1"/>
    <col min="5" max="5" width="13.7109375" style="62" customWidth="1"/>
    <col min="6" max="7" width="13.7109375" style="64" customWidth="1"/>
    <col min="8" max="8" width="13.7109375" style="65" customWidth="1"/>
    <col min="9" max="9" width="11.42578125" style="62"/>
    <col min="10" max="10" width="11.42578125" style="65"/>
    <col min="11" max="11" width="11.42578125" style="62"/>
    <col min="12" max="30" width="11.42578125" style="64"/>
    <col min="31" max="16384" width="11.42578125" style="44"/>
  </cols>
  <sheetData>
    <row r="1" spans="1:30" s="57" customFormat="1" ht="35.25" customHeight="1">
      <c r="A1" s="49" t="s">
        <v>50</v>
      </c>
      <c r="B1" s="80" t="s">
        <v>28</v>
      </c>
      <c r="C1" s="52" t="s">
        <v>29</v>
      </c>
      <c r="D1" s="53" t="s">
        <v>59</v>
      </c>
      <c r="E1" s="54" t="s">
        <v>51</v>
      </c>
      <c r="F1" s="55" t="s">
        <v>22</v>
      </c>
      <c r="G1" s="55" t="s">
        <v>23</v>
      </c>
      <c r="H1" s="56" t="s">
        <v>24</v>
      </c>
      <c r="I1" s="54" t="s">
        <v>25</v>
      </c>
      <c r="J1" s="56" t="s">
        <v>52</v>
      </c>
      <c r="K1" s="54" t="s">
        <v>30</v>
      </c>
      <c r="L1" s="55" t="s">
        <v>31</v>
      </c>
      <c r="M1" s="55" t="s">
        <v>32</v>
      </c>
      <c r="N1" s="55" t="s">
        <v>33</v>
      </c>
      <c r="O1" s="55" t="s">
        <v>34</v>
      </c>
      <c r="P1" s="55" t="s">
        <v>35</v>
      </c>
      <c r="Q1" s="55"/>
      <c r="R1" s="55" t="s">
        <v>36</v>
      </c>
      <c r="S1" s="55" t="s">
        <v>37</v>
      </c>
      <c r="T1" s="55" t="s">
        <v>38</v>
      </c>
      <c r="U1" s="55" t="s">
        <v>39</v>
      </c>
      <c r="V1" s="55" t="s">
        <v>40</v>
      </c>
      <c r="W1" s="55" t="s">
        <v>41</v>
      </c>
      <c r="X1" s="55" t="s">
        <v>42</v>
      </c>
      <c r="Y1" s="55" t="s">
        <v>43</v>
      </c>
      <c r="Z1" s="55" t="s">
        <v>69</v>
      </c>
      <c r="AA1" s="55" t="s">
        <v>60</v>
      </c>
      <c r="AB1" s="55" t="s">
        <v>60</v>
      </c>
      <c r="AC1" s="55" t="s">
        <v>60</v>
      </c>
      <c r="AD1" s="55" t="s">
        <v>60</v>
      </c>
    </row>
    <row r="2" spans="1:30" s="59" customFormat="1" ht="15">
      <c r="A2" s="50">
        <v>118261</v>
      </c>
      <c r="B2" s="81" t="s">
        <v>44</v>
      </c>
      <c r="C2" s="66">
        <v>1</v>
      </c>
      <c r="D2" s="67" t="s">
        <v>58</v>
      </c>
      <c r="E2" s="30">
        <v>1</v>
      </c>
      <c r="F2" s="31">
        <v>1</v>
      </c>
      <c r="G2" s="31">
        <v>1</v>
      </c>
      <c r="H2" s="32">
        <v>1</v>
      </c>
      <c r="I2" s="30">
        <v>1</v>
      </c>
      <c r="J2" s="32">
        <v>1</v>
      </c>
      <c r="K2" s="30">
        <v>1</v>
      </c>
      <c r="L2" s="31">
        <v>1</v>
      </c>
      <c r="M2" s="31">
        <v>1</v>
      </c>
      <c r="N2" s="31">
        <v>1</v>
      </c>
      <c r="O2" s="31">
        <v>1</v>
      </c>
      <c r="P2" s="31">
        <v>1</v>
      </c>
      <c r="Q2" s="31"/>
      <c r="R2" s="31">
        <v>1</v>
      </c>
      <c r="S2" s="33">
        <v>1</v>
      </c>
      <c r="T2" s="33">
        <v>1</v>
      </c>
      <c r="U2" s="33">
        <v>1</v>
      </c>
      <c r="V2" s="33">
        <v>1</v>
      </c>
      <c r="W2" s="33">
        <v>1</v>
      </c>
      <c r="X2" s="59">
        <v>1</v>
      </c>
      <c r="Y2" s="59">
        <v>1</v>
      </c>
    </row>
    <row r="3" spans="1:30" s="59" customFormat="1" ht="15">
      <c r="A3" s="50">
        <v>217833</v>
      </c>
      <c r="B3" s="159" t="s">
        <v>71</v>
      </c>
      <c r="C3" s="66">
        <v>1</v>
      </c>
      <c r="D3" s="67"/>
      <c r="E3" s="58"/>
      <c r="H3" s="60"/>
      <c r="I3" s="58">
        <v>1</v>
      </c>
      <c r="J3" s="60"/>
      <c r="K3" s="58"/>
      <c r="S3" s="61"/>
      <c r="T3" s="61"/>
      <c r="U3" s="61"/>
      <c r="V3" s="61"/>
      <c r="W3" s="61"/>
    </row>
    <row r="4" spans="1:30" s="59" customFormat="1" ht="15">
      <c r="A4" s="50">
        <v>219243</v>
      </c>
      <c r="B4" s="159" t="s">
        <v>72</v>
      </c>
      <c r="C4" s="66">
        <v>1</v>
      </c>
      <c r="D4" s="67" t="s">
        <v>63</v>
      </c>
      <c r="E4" s="58"/>
      <c r="H4" s="60"/>
      <c r="I4" s="58"/>
      <c r="J4" s="60"/>
      <c r="K4" s="58"/>
      <c r="S4" s="61"/>
      <c r="T4" s="61"/>
      <c r="U4" s="61"/>
      <c r="V4" s="61"/>
      <c r="W4" s="61"/>
    </row>
    <row r="5" spans="1:30" s="59" customFormat="1" ht="15">
      <c r="A5" s="50">
        <v>307538</v>
      </c>
      <c r="B5" s="159" t="s">
        <v>118</v>
      </c>
      <c r="C5" s="66"/>
      <c r="D5" s="67"/>
      <c r="E5" s="30"/>
      <c r="F5" s="31"/>
      <c r="G5" s="31"/>
      <c r="H5" s="32"/>
      <c r="I5" s="30">
        <v>1</v>
      </c>
      <c r="J5" s="32"/>
      <c r="K5" s="30"/>
      <c r="L5" s="31"/>
      <c r="M5" s="31"/>
      <c r="N5" s="31"/>
      <c r="O5" s="31"/>
      <c r="P5" s="31"/>
      <c r="Q5" s="31"/>
      <c r="R5" s="31"/>
      <c r="S5" s="33"/>
      <c r="T5" s="33"/>
      <c r="U5" s="33"/>
      <c r="V5" s="33"/>
      <c r="W5" s="33"/>
    </row>
    <row r="6" spans="1:30" s="59" customFormat="1" ht="15">
      <c r="A6" s="50">
        <v>308897</v>
      </c>
      <c r="B6" s="159" t="s">
        <v>119</v>
      </c>
      <c r="C6" s="66">
        <v>1</v>
      </c>
      <c r="D6" s="67" t="s">
        <v>64</v>
      </c>
      <c r="E6" s="30"/>
      <c r="F6" s="31"/>
      <c r="G6" s="31"/>
      <c r="H6" s="60"/>
      <c r="I6" s="30">
        <v>1</v>
      </c>
      <c r="J6" s="32"/>
      <c r="K6" s="30"/>
      <c r="L6" s="31"/>
      <c r="M6" s="31"/>
      <c r="N6" s="31"/>
      <c r="O6" s="31"/>
      <c r="P6" s="31"/>
      <c r="Q6" s="31"/>
      <c r="R6" s="31"/>
      <c r="S6" s="33"/>
      <c r="T6" s="33"/>
      <c r="U6" s="33"/>
      <c r="V6" s="33"/>
      <c r="W6" s="33"/>
    </row>
    <row r="7" spans="1:30" s="59" customFormat="1" ht="15">
      <c r="A7" s="50">
        <v>308941</v>
      </c>
      <c r="B7" s="159" t="s">
        <v>120</v>
      </c>
      <c r="C7" s="66"/>
      <c r="D7" s="67"/>
      <c r="E7" s="30"/>
      <c r="F7" s="31"/>
      <c r="G7" s="31"/>
      <c r="H7" s="60"/>
      <c r="I7" s="30">
        <v>1</v>
      </c>
      <c r="J7" s="32"/>
      <c r="K7" s="30"/>
      <c r="L7" s="31"/>
      <c r="M7" s="31"/>
      <c r="N7" s="31"/>
      <c r="O7" s="31"/>
      <c r="P7" s="31"/>
      <c r="Q7" s="31"/>
      <c r="R7" s="31"/>
      <c r="S7" s="33"/>
      <c r="T7" s="33"/>
      <c r="U7" s="33"/>
      <c r="V7" s="33"/>
      <c r="W7" s="33"/>
    </row>
    <row r="8" spans="1:30" s="59" customFormat="1" ht="15">
      <c r="A8" s="50">
        <v>309252</v>
      </c>
      <c r="B8" s="159" t="s">
        <v>73</v>
      </c>
      <c r="C8" s="66"/>
      <c r="D8" s="67"/>
      <c r="E8" s="30"/>
      <c r="F8" s="31"/>
      <c r="G8" s="31"/>
      <c r="H8" s="60"/>
      <c r="I8" s="30"/>
      <c r="J8" s="32">
        <v>1</v>
      </c>
      <c r="K8" s="30"/>
      <c r="L8" s="31"/>
      <c r="M8" s="31"/>
      <c r="N8" s="31"/>
      <c r="O8" s="31"/>
      <c r="P8" s="31"/>
      <c r="Q8" s="31"/>
      <c r="R8" s="31"/>
      <c r="S8" s="33"/>
      <c r="T8" s="33"/>
      <c r="U8" s="33"/>
      <c r="V8" s="33"/>
      <c r="W8" s="33"/>
    </row>
    <row r="9" spans="1:30" s="59" customFormat="1" ht="15">
      <c r="A9" s="50">
        <v>309253</v>
      </c>
      <c r="B9" s="159" t="s">
        <v>74</v>
      </c>
      <c r="C9" s="66"/>
      <c r="D9" s="67"/>
      <c r="E9" s="30"/>
      <c r="F9" s="31"/>
      <c r="G9" s="31"/>
      <c r="H9" s="60"/>
      <c r="I9" s="30"/>
      <c r="J9" s="32">
        <v>1</v>
      </c>
      <c r="K9" s="30"/>
      <c r="L9" s="31"/>
      <c r="M9" s="31"/>
      <c r="N9" s="31"/>
      <c r="O9" s="31"/>
      <c r="P9" s="31"/>
      <c r="Q9" s="31"/>
      <c r="R9" s="31"/>
      <c r="S9" s="33"/>
      <c r="T9" s="33"/>
      <c r="U9" s="33"/>
      <c r="V9" s="33"/>
      <c r="W9" s="33"/>
    </row>
    <row r="10" spans="1:30" s="59" customFormat="1" ht="15">
      <c r="A10" s="50">
        <v>309256</v>
      </c>
      <c r="B10" s="159" t="s">
        <v>75</v>
      </c>
      <c r="C10" s="66"/>
      <c r="D10" s="67"/>
      <c r="E10" s="30"/>
      <c r="F10" s="31"/>
      <c r="G10" s="31"/>
      <c r="H10" s="60"/>
      <c r="I10" s="30"/>
      <c r="J10" s="32">
        <v>1</v>
      </c>
      <c r="K10" s="30"/>
      <c r="L10" s="31"/>
      <c r="M10" s="31"/>
      <c r="N10" s="31"/>
      <c r="O10" s="31"/>
      <c r="P10" s="31"/>
      <c r="Q10" s="31"/>
      <c r="R10" s="31"/>
      <c r="S10" s="33"/>
      <c r="T10" s="33"/>
      <c r="U10" s="33"/>
      <c r="V10" s="33"/>
      <c r="W10" s="33"/>
    </row>
    <row r="11" spans="1:30" s="59" customFormat="1" ht="15">
      <c r="A11" s="50">
        <v>309258</v>
      </c>
      <c r="B11" s="159" t="s">
        <v>76</v>
      </c>
      <c r="C11" s="66"/>
      <c r="D11" s="67"/>
      <c r="E11" s="30"/>
      <c r="F11" s="31"/>
      <c r="G11" s="31"/>
      <c r="H11" s="60"/>
      <c r="I11" s="30"/>
      <c r="J11" s="32">
        <v>1</v>
      </c>
      <c r="K11" s="30"/>
      <c r="L11" s="31"/>
      <c r="M11" s="31"/>
      <c r="N11" s="31"/>
      <c r="O11" s="31"/>
      <c r="P11" s="31"/>
      <c r="Q11" s="31"/>
      <c r="R11" s="31"/>
      <c r="S11" s="33"/>
      <c r="T11" s="33"/>
      <c r="U11" s="33"/>
      <c r="V11" s="33"/>
      <c r="W11" s="33"/>
    </row>
    <row r="12" spans="1:30" s="59" customFormat="1" ht="15">
      <c r="A12" s="50">
        <v>309262</v>
      </c>
      <c r="B12" s="159" t="s">
        <v>77</v>
      </c>
      <c r="C12" s="66">
        <v>1</v>
      </c>
      <c r="D12" s="67" t="s">
        <v>65</v>
      </c>
      <c r="E12" s="30"/>
      <c r="F12" s="31"/>
      <c r="G12" s="31"/>
      <c r="H12" s="60"/>
      <c r="I12" s="30"/>
      <c r="J12" s="32">
        <v>1</v>
      </c>
      <c r="K12" s="30"/>
      <c r="L12" s="31"/>
      <c r="M12" s="31"/>
      <c r="N12" s="31"/>
      <c r="O12" s="31"/>
      <c r="P12" s="31"/>
      <c r="Q12" s="31"/>
      <c r="R12" s="31"/>
      <c r="S12" s="33"/>
      <c r="T12" s="33"/>
      <c r="U12" s="33"/>
      <c r="V12" s="33"/>
      <c r="W12" s="33"/>
    </row>
    <row r="13" spans="1:30" s="59" customFormat="1" ht="15">
      <c r="A13" s="50">
        <v>309263</v>
      </c>
      <c r="B13" s="159" t="s">
        <v>78</v>
      </c>
      <c r="C13" s="66"/>
      <c r="D13" s="67"/>
      <c r="E13" s="30"/>
      <c r="F13" s="31"/>
      <c r="G13" s="31"/>
      <c r="H13" s="60"/>
      <c r="I13" s="30"/>
      <c r="J13" s="32">
        <v>1</v>
      </c>
      <c r="K13" s="30"/>
      <c r="L13" s="31"/>
      <c r="M13" s="31"/>
      <c r="N13" s="31"/>
      <c r="O13" s="31"/>
      <c r="P13" s="31"/>
      <c r="Q13" s="31"/>
      <c r="R13" s="31"/>
      <c r="S13" s="33"/>
      <c r="T13" s="33"/>
      <c r="U13" s="33"/>
      <c r="V13" s="33"/>
      <c r="W13" s="33"/>
    </row>
    <row r="14" spans="1:30" s="59" customFormat="1" ht="15">
      <c r="A14" s="50">
        <v>309538</v>
      </c>
      <c r="B14" s="160">
        <v>36982</v>
      </c>
      <c r="C14" s="66"/>
      <c r="D14" s="67"/>
      <c r="E14" s="30"/>
      <c r="F14" s="31"/>
      <c r="G14" s="31"/>
      <c r="H14" s="60"/>
      <c r="I14" s="30"/>
      <c r="J14" s="32"/>
      <c r="K14" s="30"/>
      <c r="L14" s="31"/>
      <c r="M14" s="31"/>
      <c r="N14" s="31"/>
      <c r="O14" s="31"/>
      <c r="P14" s="31"/>
      <c r="Q14" s="31"/>
      <c r="R14" s="31"/>
      <c r="S14" s="33"/>
      <c r="T14" s="33"/>
      <c r="U14" s="33"/>
      <c r="V14" s="33"/>
      <c r="W14" s="33"/>
    </row>
    <row r="15" spans="1:30" s="59" customFormat="1" ht="15">
      <c r="A15" s="50">
        <v>309539</v>
      </c>
      <c r="B15" s="160">
        <v>37347</v>
      </c>
      <c r="C15" s="66"/>
      <c r="D15" s="67"/>
      <c r="E15" s="30"/>
      <c r="F15" s="31"/>
      <c r="G15" s="31"/>
      <c r="H15" s="60"/>
      <c r="I15" s="30"/>
      <c r="J15" s="32"/>
      <c r="K15" s="30"/>
      <c r="L15" s="31"/>
      <c r="M15" s="31"/>
      <c r="N15" s="31"/>
      <c r="O15" s="31"/>
      <c r="P15" s="31"/>
      <c r="Q15" s="31"/>
      <c r="R15" s="31"/>
      <c r="S15" s="33"/>
      <c r="T15" s="33"/>
      <c r="U15" s="33"/>
      <c r="V15" s="33"/>
      <c r="W15" s="33"/>
    </row>
    <row r="16" spans="1:30" s="59" customFormat="1" ht="15">
      <c r="A16" s="50">
        <v>309616</v>
      </c>
      <c r="B16" s="160">
        <v>38719</v>
      </c>
      <c r="C16" s="66"/>
      <c r="D16" s="67"/>
      <c r="E16" s="30"/>
      <c r="F16" s="31"/>
      <c r="H16" s="60"/>
      <c r="I16" s="30">
        <v>1</v>
      </c>
      <c r="J16" s="32"/>
      <c r="K16" s="30"/>
      <c r="L16" s="31"/>
      <c r="M16" s="31"/>
      <c r="N16" s="31"/>
      <c r="O16" s="31"/>
      <c r="P16" s="31"/>
      <c r="Q16" s="31"/>
      <c r="R16" s="31"/>
      <c r="S16" s="33"/>
      <c r="T16" s="33"/>
      <c r="U16" s="33"/>
      <c r="V16" s="33"/>
      <c r="W16" s="33"/>
    </row>
    <row r="17" spans="1:23" s="59" customFormat="1" ht="15">
      <c r="A17" s="50">
        <v>309617</v>
      </c>
      <c r="B17" s="160">
        <v>37623</v>
      </c>
      <c r="C17" s="66"/>
      <c r="D17" s="67"/>
      <c r="E17" s="30"/>
      <c r="F17" s="31"/>
      <c r="H17" s="60"/>
      <c r="I17" s="30">
        <v>1</v>
      </c>
      <c r="J17" s="32"/>
      <c r="K17" s="30"/>
      <c r="L17" s="31"/>
      <c r="M17" s="31"/>
      <c r="N17" s="31"/>
      <c r="O17" s="31"/>
      <c r="P17" s="31"/>
      <c r="Q17" s="31"/>
      <c r="R17" s="31"/>
      <c r="S17" s="33"/>
      <c r="T17" s="33"/>
      <c r="U17" s="33"/>
      <c r="V17" s="33"/>
      <c r="W17" s="33"/>
    </row>
    <row r="18" spans="1:23" s="59" customFormat="1" ht="15">
      <c r="A18" s="50">
        <v>309618</v>
      </c>
      <c r="B18" s="160">
        <v>37258</v>
      </c>
      <c r="C18" s="66"/>
      <c r="D18" s="67"/>
      <c r="E18" s="30"/>
      <c r="F18" s="31"/>
      <c r="H18" s="60"/>
      <c r="I18" s="30">
        <v>1</v>
      </c>
      <c r="J18" s="32"/>
      <c r="K18" s="30"/>
      <c r="L18" s="31"/>
      <c r="M18" s="31"/>
      <c r="N18" s="31"/>
      <c r="O18" s="31"/>
      <c r="P18" s="31"/>
      <c r="Q18" s="31"/>
      <c r="R18" s="31"/>
      <c r="S18" s="33"/>
      <c r="T18" s="33"/>
      <c r="U18" s="33"/>
      <c r="V18" s="33"/>
      <c r="W18" s="33"/>
    </row>
    <row r="19" spans="1:23" s="59" customFormat="1" ht="15">
      <c r="A19" s="50">
        <v>309619</v>
      </c>
      <c r="B19" s="160">
        <v>36893</v>
      </c>
      <c r="C19" s="66"/>
      <c r="D19" s="67"/>
      <c r="E19" s="30"/>
      <c r="F19" s="31"/>
      <c r="H19" s="60"/>
      <c r="I19" s="30">
        <v>1</v>
      </c>
      <c r="J19" s="32"/>
      <c r="K19" s="30"/>
      <c r="L19" s="31"/>
      <c r="M19" s="31"/>
      <c r="N19" s="31"/>
      <c r="O19" s="31"/>
      <c r="P19" s="31"/>
      <c r="Q19" s="31"/>
      <c r="R19" s="31"/>
      <c r="S19" s="33"/>
      <c r="T19" s="33"/>
      <c r="U19" s="33"/>
      <c r="V19" s="33"/>
      <c r="W19" s="33"/>
    </row>
    <row r="20" spans="1:23" s="59" customFormat="1" ht="15">
      <c r="A20" s="50">
        <v>309620</v>
      </c>
      <c r="B20" s="160">
        <v>39084</v>
      </c>
      <c r="C20" s="66"/>
      <c r="D20" s="67"/>
      <c r="E20" s="30"/>
      <c r="F20" s="31"/>
      <c r="H20" s="60"/>
      <c r="I20" s="30">
        <v>1</v>
      </c>
      <c r="J20" s="32"/>
      <c r="K20" s="30"/>
      <c r="L20" s="31"/>
      <c r="M20" s="31"/>
      <c r="N20" s="31"/>
      <c r="O20" s="31"/>
      <c r="P20" s="31"/>
      <c r="Q20" s="31"/>
      <c r="R20" s="31"/>
      <c r="S20" s="33"/>
      <c r="T20" s="33"/>
      <c r="U20" s="33"/>
      <c r="V20" s="33"/>
      <c r="W20" s="33"/>
    </row>
    <row r="21" spans="1:23" s="59" customFormat="1" ht="15">
      <c r="A21" s="50">
        <v>309621</v>
      </c>
      <c r="B21" s="160">
        <v>38354</v>
      </c>
      <c r="C21" s="66"/>
      <c r="D21" s="67"/>
      <c r="E21" s="30"/>
      <c r="F21" s="31"/>
      <c r="H21" s="60"/>
      <c r="I21" s="30">
        <v>1</v>
      </c>
      <c r="J21" s="32"/>
      <c r="K21" s="30"/>
      <c r="L21" s="31"/>
      <c r="M21" s="31"/>
      <c r="N21" s="31"/>
      <c r="O21" s="31"/>
      <c r="P21" s="31"/>
      <c r="Q21" s="31"/>
      <c r="R21" s="31"/>
      <c r="S21" s="33"/>
      <c r="T21" s="33"/>
      <c r="U21" s="33"/>
      <c r="V21" s="33"/>
      <c r="W21" s="33"/>
    </row>
    <row r="22" spans="1:23" s="59" customFormat="1" ht="15">
      <c r="A22" s="50">
        <v>309622</v>
      </c>
      <c r="B22" s="160">
        <v>37988</v>
      </c>
      <c r="C22" s="66"/>
      <c r="D22" s="67"/>
      <c r="E22" s="30"/>
      <c r="F22" s="31"/>
      <c r="H22" s="60"/>
      <c r="I22" s="30">
        <v>1</v>
      </c>
      <c r="J22" s="32"/>
      <c r="K22" s="30"/>
      <c r="L22" s="31"/>
      <c r="M22" s="31"/>
      <c r="N22" s="31"/>
      <c r="O22" s="31"/>
      <c r="P22" s="31"/>
      <c r="Q22" s="31"/>
      <c r="R22" s="31"/>
      <c r="S22" s="33"/>
      <c r="T22" s="33"/>
      <c r="U22" s="33"/>
      <c r="V22" s="33"/>
      <c r="W22" s="33"/>
    </row>
    <row r="23" spans="1:23" s="59" customFormat="1" ht="15">
      <c r="A23" s="50">
        <v>309641</v>
      </c>
      <c r="B23" s="160" t="s">
        <v>125</v>
      </c>
      <c r="C23" s="66">
        <v>1</v>
      </c>
      <c r="D23" s="67" t="s">
        <v>66</v>
      </c>
      <c r="E23" s="30"/>
      <c r="F23" s="31"/>
      <c r="H23" s="60"/>
      <c r="I23" s="30">
        <v>1</v>
      </c>
      <c r="J23" s="32"/>
      <c r="K23" s="30"/>
      <c r="L23" s="31"/>
      <c r="M23" s="31"/>
      <c r="N23" s="31"/>
      <c r="O23" s="31"/>
      <c r="P23" s="31"/>
      <c r="Q23" s="31"/>
      <c r="R23" s="31"/>
      <c r="S23" s="33"/>
      <c r="T23" s="33"/>
      <c r="U23" s="33"/>
      <c r="V23" s="33"/>
      <c r="W23" s="33"/>
    </row>
    <row r="24" spans="1:23" s="59" customFormat="1" ht="15">
      <c r="A24" s="50">
        <v>309643</v>
      </c>
      <c r="B24" s="160" t="s">
        <v>79</v>
      </c>
      <c r="C24" s="66"/>
      <c r="D24" s="67"/>
      <c r="E24" s="30"/>
      <c r="F24" s="31"/>
      <c r="H24" s="60"/>
      <c r="I24" s="30">
        <v>1</v>
      </c>
      <c r="J24" s="32"/>
      <c r="K24" s="30"/>
      <c r="L24" s="31"/>
      <c r="M24" s="31"/>
      <c r="N24" s="31"/>
      <c r="O24" s="31"/>
      <c r="P24" s="31"/>
      <c r="Q24" s="31"/>
      <c r="R24" s="31"/>
      <c r="S24" s="33"/>
      <c r="T24" s="33"/>
      <c r="U24" s="33"/>
      <c r="V24" s="33"/>
      <c r="W24" s="33"/>
    </row>
    <row r="25" spans="1:23" s="59" customFormat="1" ht="15">
      <c r="A25" s="50">
        <v>309644</v>
      </c>
      <c r="B25" s="160" t="s">
        <v>80</v>
      </c>
      <c r="C25" s="66"/>
      <c r="D25" s="67"/>
      <c r="E25" s="30"/>
      <c r="F25" s="31"/>
      <c r="H25" s="60"/>
      <c r="I25" s="30">
        <v>1</v>
      </c>
      <c r="J25" s="32"/>
      <c r="K25" s="30"/>
      <c r="L25" s="31"/>
      <c r="M25" s="31"/>
      <c r="N25" s="31"/>
      <c r="O25" s="31"/>
      <c r="P25" s="31"/>
      <c r="Q25" s="31"/>
      <c r="R25" s="31"/>
      <c r="S25" s="33"/>
      <c r="T25" s="33"/>
      <c r="U25" s="33"/>
      <c r="V25" s="33"/>
      <c r="W25" s="33"/>
    </row>
    <row r="26" spans="1:23" s="59" customFormat="1" ht="15">
      <c r="A26" s="50">
        <v>309645</v>
      </c>
      <c r="B26" s="160" t="s">
        <v>81</v>
      </c>
      <c r="C26" s="66"/>
      <c r="D26" s="67"/>
      <c r="E26" s="30"/>
      <c r="F26" s="31"/>
      <c r="H26" s="60"/>
      <c r="I26" s="30">
        <v>1</v>
      </c>
      <c r="J26" s="32"/>
      <c r="K26" s="30"/>
      <c r="L26" s="31"/>
      <c r="M26" s="31"/>
      <c r="N26" s="31"/>
      <c r="O26" s="31"/>
      <c r="P26" s="31"/>
      <c r="Q26" s="31"/>
      <c r="R26" s="31"/>
      <c r="S26" s="33"/>
      <c r="T26" s="33"/>
      <c r="U26" s="33"/>
      <c r="V26" s="33"/>
      <c r="W26" s="33"/>
    </row>
    <row r="27" spans="1:23" s="59" customFormat="1" ht="15">
      <c r="A27" s="50">
        <v>309646</v>
      </c>
      <c r="B27" s="160" t="s">
        <v>82</v>
      </c>
      <c r="C27" s="66"/>
      <c r="D27" s="67"/>
      <c r="E27" s="30"/>
      <c r="F27" s="31"/>
      <c r="H27" s="60"/>
      <c r="I27" s="30">
        <v>1</v>
      </c>
      <c r="J27" s="32"/>
      <c r="K27" s="30"/>
      <c r="L27" s="31"/>
      <c r="M27" s="31"/>
      <c r="N27" s="31"/>
      <c r="O27" s="31"/>
      <c r="P27" s="31"/>
      <c r="Q27" s="31"/>
      <c r="R27" s="31"/>
      <c r="S27" s="33"/>
      <c r="T27" s="33"/>
      <c r="U27" s="33"/>
      <c r="V27" s="33"/>
      <c r="W27" s="33"/>
    </row>
    <row r="28" spans="1:23" s="59" customFormat="1" ht="15">
      <c r="A28" s="50">
        <v>309647</v>
      </c>
      <c r="B28" s="160" t="s">
        <v>83</v>
      </c>
      <c r="C28" s="66"/>
      <c r="D28" s="67"/>
      <c r="E28" s="30"/>
      <c r="F28" s="31"/>
      <c r="H28" s="60"/>
      <c r="I28" s="30">
        <v>1</v>
      </c>
      <c r="J28" s="32"/>
      <c r="K28" s="30"/>
      <c r="L28" s="31"/>
      <c r="M28" s="31"/>
      <c r="N28" s="31"/>
      <c r="O28" s="31"/>
      <c r="P28" s="31"/>
      <c r="Q28" s="31"/>
      <c r="R28" s="31"/>
      <c r="S28" s="33"/>
      <c r="T28" s="33"/>
      <c r="U28" s="33"/>
      <c r="V28" s="33"/>
      <c r="W28" s="33"/>
    </row>
    <row r="29" spans="1:23" s="59" customFormat="1" ht="15">
      <c r="A29" s="50">
        <v>309649</v>
      </c>
      <c r="B29" s="160" t="s">
        <v>84</v>
      </c>
      <c r="C29" s="66"/>
      <c r="D29" s="67"/>
      <c r="E29" s="30"/>
      <c r="F29" s="31"/>
      <c r="H29" s="60"/>
      <c r="I29" s="30">
        <v>1</v>
      </c>
      <c r="J29" s="32"/>
      <c r="K29" s="30"/>
      <c r="L29" s="31"/>
      <c r="M29" s="31"/>
      <c r="N29" s="31"/>
      <c r="O29" s="31"/>
      <c r="P29" s="31"/>
      <c r="Q29" s="31"/>
      <c r="R29" s="31"/>
      <c r="S29" s="33"/>
      <c r="T29" s="33"/>
      <c r="U29" s="33"/>
      <c r="V29" s="33"/>
      <c r="W29" s="33"/>
    </row>
    <row r="30" spans="1:23" s="59" customFormat="1" ht="15">
      <c r="A30" s="50">
        <v>309650</v>
      </c>
      <c r="B30" s="160" t="s">
        <v>85</v>
      </c>
      <c r="C30" s="66"/>
      <c r="D30" s="67"/>
      <c r="E30" s="30"/>
      <c r="F30" s="31"/>
      <c r="H30" s="60"/>
      <c r="I30" s="30">
        <v>1</v>
      </c>
      <c r="J30" s="32"/>
      <c r="K30" s="30"/>
      <c r="L30" s="31"/>
      <c r="M30" s="31"/>
      <c r="N30" s="31"/>
      <c r="O30" s="31"/>
      <c r="P30" s="31"/>
      <c r="Q30" s="31"/>
      <c r="R30" s="31"/>
      <c r="S30" s="33"/>
      <c r="T30" s="33"/>
      <c r="U30" s="33"/>
      <c r="V30" s="33"/>
      <c r="W30" s="33"/>
    </row>
    <row r="31" spans="1:23" s="73" customFormat="1" ht="15">
      <c r="A31" s="70">
        <v>309656</v>
      </c>
      <c r="B31" s="161" t="s">
        <v>45</v>
      </c>
      <c r="C31" s="71"/>
      <c r="D31" s="72"/>
      <c r="E31" s="75"/>
      <c r="F31" s="76"/>
      <c r="H31" s="74"/>
      <c r="I31" s="75"/>
      <c r="J31" s="77"/>
      <c r="K31" s="75"/>
      <c r="L31" s="76"/>
      <c r="M31" s="76"/>
      <c r="N31" s="76"/>
      <c r="O31" s="76"/>
      <c r="P31" s="76"/>
      <c r="Q31" s="76"/>
      <c r="R31" s="76"/>
      <c r="S31" s="78"/>
      <c r="T31" s="78"/>
      <c r="U31" s="78"/>
      <c r="V31" s="78"/>
      <c r="W31" s="78"/>
    </row>
    <row r="32" spans="1:23" s="59" customFormat="1" ht="15">
      <c r="A32" s="50">
        <v>309657</v>
      </c>
      <c r="B32" s="160" t="s">
        <v>126</v>
      </c>
      <c r="C32" s="66"/>
      <c r="D32" s="67"/>
      <c r="E32" s="30"/>
      <c r="F32" s="31"/>
      <c r="H32" s="60"/>
      <c r="I32" s="30">
        <v>1</v>
      </c>
      <c r="J32" s="32"/>
      <c r="K32" s="30"/>
      <c r="L32" s="31"/>
      <c r="M32" s="31"/>
      <c r="N32" s="31"/>
      <c r="O32" s="31"/>
      <c r="P32" s="31"/>
      <c r="Q32" s="31"/>
      <c r="R32" s="31"/>
      <c r="S32" s="33"/>
      <c r="T32" s="33"/>
      <c r="U32" s="33"/>
      <c r="V32" s="33"/>
      <c r="W32" s="33"/>
    </row>
    <row r="33" spans="1:23" s="59" customFormat="1" ht="15">
      <c r="A33" s="50">
        <v>309661</v>
      </c>
      <c r="B33" s="160">
        <v>37471</v>
      </c>
      <c r="C33" s="66">
        <v>1</v>
      </c>
      <c r="D33" s="67" t="s">
        <v>66</v>
      </c>
      <c r="E33" s="30"/>
      <c r="F33" s="31"/>
      <c r="H33" s="60"/>
      <c r="I33" s="30">
        <v>1</v>
      </c>
      <c r="J33" s="32"/>
      <c r="K33" s="30"/>
      <c r="L33" s="31"/>
      <c r="M33" s="31"/>
      <c r="N33" s="31"/>
      <c r="O33" s="31"/>
      <c r="P33" s="31"/>
      <c r="Q33" s="31"/>
      <c r="R33" s="31"/>
      <c r="S33" s="33"/>
      <c r="T33" s="33"/>
      <c r="U33" s="33"/>
      <c r="V33" s="33"/>
      <c r="W33" s="33"/>
    </row>
    <row r="34" spans="1:23" s="59" customFormat="1" ht="15">
      <c r="A34" s="50">
        <v>309663</v>
      </c>
      <c r="B34" s="160" t="s">
        <v>127</v>
      </c>
      <c r="C34" s="66"/>
      <c r="D34" s="67"/>
      <c r="E34" s="30"/>
      <c r="F34" s="31"/>
      <c r="H34" s="60"/>
      <c r="I34" s="30"/>
      <c r="J34" s="32"/>
      <c r="K34" s="30"/>
      <c r="L34" s="31"/>
      <c r="M34" s="31"/>
      <c r="N34" s="31"/>
      <c r="O34" s="31"/>
      <c r="P34" s="31"/>
      <c r="Q34" s="31"/>
      <c r="R34" s="31"/>
      <c r="S34" s="33"/>
      <c r="T34" s="33"/>
      <c r="U34" s="33"/>
      <c r="V34" s="33"/>
      <c r="W34" s="33"/>
    </row>
    <row r="35" spans="1:23" s="59" customFormat="1" ht="15">
      <c r="A35" s="50">
        <v>309672</v>
      </c>
      <c r="B35" s="160">
        <v>37043</v>
      </c>
      <c r="C35" s="66"/>
      <c r="D35" s="67"/>
      <c r="E35" s="30"/>
      <c r="F35" s="31"/>
      <c r="H35" s="60"/>
      <c r="I35" s="30"/>
      <c r="J35" s="32">
        <v>1</v>
      </c>
      <c r="K35" s="30"/>
      <c r="L35" s="31"/>
      <c r="M35" s="31"/>
      <c r="N35" s="31"/>
      <c r="O35" s="31"/>
      <c r="P35" s="31"/>
      <c r="Q35" s="31"/>
      <c r="R35" s="31"/>
      <c r="S35" s="33"/>
      <c r="T35" s="33"/>
      <c r="U35" s="33"/>
      <c r="V35" s="33"/>
      <c r="W35" s="33"/>
    </row>
    <row r="36" spans="1:23" s="59" customFormat="1" ht="15">
      <c r="A36" s="50">
        <v>309951</v>
      </c>
      <c r="B36" s="81" t="s">
        <v>86</v>
      </c>
      <c r="C36" s="66"/>
      <c r="D36" s="67"/>
      <c r="E36" s="30"/>
      <c r="F36" s="31"/>
      <c r="H36" s="60"/>
      <c r="I36" s="30"/>
      <c r="J36" s="32">
        <v>1</v>
      </c>
      <c r="K36" s="30"/>
      <c r="L36" s="31"/>
      <c r="M36" s="31"/>
      <c r="N36" s="31"/>
      <c r="O36" s="31"/>
      <c r="P36" s="31"/>
      <c r="Q36" s="31"/>
      <c r="R36" s="31"/>
      <c r="S36" s="33"/>
      <c r="T36" s="33"/>
      <c r="U36" s="33"/>
      <c r="V36" s="33"/>
      <c r="W36" s="33"/>
    </row>
    <row r="37" spans="1:23" s="59" customFormat="1" ht="15.75" customHeight="1">
      <c r="A37" s="50">
        <v>309957</v>
      </c>
      <c r="B37" s="160" t="s">
        <v>124</v>
      </c>
      <c r="C37" s="66"/>
      <c r="D37" s="67"/>
      <c r="E37" s="30"/>
      <c r="F37" s="31"/>
      <c r="H37" s="60"/>
      <c r="I37" s="30"/>
      <c r="J37" s="32"/>
      <c r="K37" s="30"/>
      <c r="L37" s="31"/>
      <c r="M37" s="31"/>
      <c r="N37" s="31"/>
      <c r="O37" s="31"/>
      <c r="P37" s="31"/>
      <c r="Q37" s="31"/>
      <c r="R37" s="31"/>
      <c r="S37" s="33"/>
      <c r="T37" s="33"/>
      <c r="U37" s="33"/>
      <c r="V37" s="33"/>
      <c r="W37" s="33"/>
    </row>
    <row r="38" spans="1:23" s="59" customFormat="1" ht="15">
      <c r="A38" s="50">
        <v>309966</v>
      </c>
      <c r="B38" s="160">
        <v>36951</v>
      </c>
      <c r="C38" s="66"/>
      <c r="D38" s="67"/>
      <c r="E38" s="58"/>
      <c r="H38" s="60"/>
      <c r="I38" s="58"/>
      <c r="J38" s="60"/>
      <c r="K38" s="58"/>
      <c r="Q38" s="31"/>
      <c r="S38" s="61"/>
      <c r="T38" s="61"/>
      <c r="U38" s="61"/>
      <c r="V38" s="61"/>
      <c r="W38" s="61"/>
    </row>
    <row r="39" spans="1:23" s="59" customFormat="1" ht="15">
      <c r="A39" s="50">
        <v>309968</v>
      </c>
      <c r="B39" s="160">
        <v>37316</v>
      </c>
      <c r="C39" s="66"/>
      <c r="D39" s="67"/>
      <c r="E39" s="58"/>
      <c r="H39" s="60"/>
      <c r="I39" s="58"/>
      <c r="J39" s="60"/>
      <c r="K39" s="58"/>
      <c r="Q39" s="31"/>
      <c r="S39" s="61"/>
      <c r="T39" s="61"/>
      <c r="U39" s="61"/>
      <c r="V39" s="61"/>
      <c r="W39" s="61"/>
    </row>
    <row r="40" spans="1:23" s="59" customFormat="1" ht="15">
      <c r="A40" s="50">
        <v>309970</v>
      </c>
      <c r="B40" s="160">
        <v>37135</v>
      </c>
      <c r="C40" s="66"/>
      <c r="D40" s="67"/>
      <c r="E40" s="58"/>
      <c r="H40" s="60"/>
      <c r="I40" s="58"/>
      <c r="J40" s="60">
        <v>1</v>
      </c>
      <c r="K40" s="58"/>
      <c r="Q40" s="31"/>
      <c r="S40" s="61"/>
      <c r="T40" s="61"/>
      <c r="U40" s="61"/>
      <c r="V40" s="61"/>
      <c r="W40" s="61"/>
    </row>
    <row r="41" spans="1:23" s="59" customFormat="1" ht="15">
      <c r="A41" s="50">
        <v>310000</v>
      </c>
      <c r="B41" s="160" t="s">
        <v>123</v>
      </c>
      <c r="C41" s="66"/>
      <c r="D41" s="67"/>
      <c r="E41" s="58"/>
      <c r="H41" s="60"/>
      <c r="I41" s="58">
        <v>1</v>
      </c>
      <c r="J41" s="60"/>
      <c r="K41" s="58"/>
      <c r="S41" s="61"/>
      <c r="T41" s="61"/>
      <c r="U41" s="61"/>
      <c r="V41" s="61"/>
      <c r="W41" s="61"/>
    </row>
    <row r="42" spans="1:23" s="59" customFormat="1" ht="15">
      <c r="A42" s="50">
        <v>310002</v>
      </c>
      <c r="B42" s="160" t="s">
        <v>122</v>
      </c>
      <c r="C42" s="66">
        <v>1</v>
      </c>
      <c r="D42" s="67" t="s">
        <v>58</v>
      </c>
      <c r="E42" s="58"/>
      <c r="H42" s="60"/>
      <c r="I42" s="58">
        <v>1</v>
      </c>
      <c r="J42" s="60"/>
      <c r="K42" s="58"/>
      <c r="S42" s="61"/>
      <c r="T42" s="61"/>
      <c r="U42" s="61"/>
      <c r="V42" s="61"/>
      <c r="W42" s="61"/>
    </row>
    <row r="43" spans="1:23" s="59" customFormat="1" ht="15">
      <c r="A43" s="50">
        <v>310005</v>
      </c>
      <c r="B43" s="160">
        <v>37377</v>
      </c>
      <c r="C43" s="66"/>
      <c r="D43" s="67"/>
      <c r="E43" s="58"/>
      <c r="H43" s="60"/>
      <c r="I43" s="58"/>
      <c r="J43" s="60"/>
      <c r="K43" s="58"/>
      <c r="S43" s="61"/>
      <c r="T43" s="61"/>
      <c r="U43" s="61"/>
      <c r="V43" s="61"/>
      <c r="W43" s="61"/>
    </row>
    <row r="44" spans="1:23" s="59" customFormat="1" ht="15">
      <c r="A44" s="50">
        <v>310008</v>
      </c>
      <c r="B44" s="160">
        <v>37012</v>
      </c>
      <c r="C44" s="66"/>
      <c r="D44" s="67"/>
      <c r="E44" s="58"/>
      <c r="H44" s="60"/>
      <c r="I44" s="58"/>
      <c r="J44" s="60"/>
      <c r="K44" s="58"/>
      <c r="Q44" s="31"/>
      <c r="S44" s="61"/>
      <c r="T44" s="61"/>
      <c r="U44" s="61"/>
      <c r="V44" s="61"/>
      <c r="W44" s="61"/>
    </row>
    <row r="45" spans="1:23" s="59" customFormat="1" ht="15">
      <c r="A45" s="50">
        <v>310011</v>
      </c>
      <c r="B45" s="81" t="s">
        <v>87</v>
      </c>
      <c r="C45" s="66"/>
      <c r="D45" s="67"/>
      <c r="E45" s="58"/>
      <c r="H45" s="60"/>
      <c r="I45" s="58"/>
      <c r="J45" s="60"/>
      <c r="K45" s="58"/>
      <c r="Q45" s="31"/>
      <c r="S45" s="61"/>
      <c r="T45" s="61"/>
      <c r="U45" s="61"/>
      <c r="V45" s="61"/>
      <c r="W45" s="61"/>
    </row>
    <row r="46" spans="1:23" s="59" customFormat="1" ht="15">
      <c r="A46" s="50">
        <v>310012</v>
      </c>
      <c r="B46" s="81" t="s">
        <v>88</v>
      </c>
      <c r="C46" s="66"/>
      <c r="D46" s="67"/>
      <c r="E46" s="58"/>
      <c r="H46" s="60"/>
      <c r="I46" s="58"/>
      <c r="J46" s="60"/>
      <c r="K46" s="58"/>
      <c r="Q46" s="31"/>
      <c r="S46" s="61"/>
      <c r="T46" s="61"/>
      <c r="U46" s="61"/>
      <c r="V46" s="61"/>
      <c r="W46" s="61"/>
    </row>
    <row r="47" spans="1:23" s="59" customFormat="1" ht="15">
      <c r="A47" s="50">
        <v>310017</v>
      </c>
      <c r="B47" s="81" t="s">
        <v>89</v>
      </c>
      <c r="C47" s="66"/>
      <c r="D47" s="67"/>
      <c r="E47" s="58"/>
      <c r="H47" s="60"/>
      <c r="I47" s="58">
        <v>1</v>
      </c>
      <c r="J47" s="60"/>
      <c r="K47" s="58"/>
      <c r="Q47" s="31"/>
      <c r="S47" s="61"/>
      <c r="T47" s="61"/>
      <c r="U47" s="61"/>
      <c r="V47" s="61"/>
      <c r="W47" s="61"/>
    </row>
    <row r="48" spans="1:23" s="73" customFormat="1" ht="15">
      <c r="A48" s="70">
        <v>310024</v>
      </c>
      <c r="B48" s="142" t="s">
        <v>45</v>
      </c>
      <c r="C48" s="71"/>
      <c r="D48" s="72"/>
      <c r="E48" s="143"/>
      <c r="H48" s="74"/>
      <c r="I48" s="143"/>
      <c r="J48" s="74"/>
      <c r="K48" s="143"/>
      <c r="Q48" s="76"/>
      <c r="S48" s="144"/>
      <c r="T48" s="144"/>
      <c r="U48" s="144"/>
      <c r="V48" s="144"/>
      <c r="W48" s="144"/>
    </row>
    <row r="49" spans="1:23" s="73" customFormat="1" ht="15">
      <c r="A49" s="70">
        <v>310025</v>
      </c>
      <c r="B49" s="142" t="s">
        <v>45</v>
      </c>
      <c r="C49" s="71"/>
      <c r="D49" s="72"/>
      <c r="E49" s="143"/>
      <c r="H49" s="74"/>
      <c r="I49" s="143"/>
      <c r="J49" s="74"/>
      <c r="K49" s="143"/>
      <c r="Q49" s="76"/>
      <c r="S49" s="144"/>
      <c r="T49" s="144"/>
      <c r="U49" s="144"/>
      <c r="V49" s="144"/>
      <c r="W49" s="144"/>
    </row>
    <row r="50" spans="1:23" s="59" customFormat="1" ht="15">
      <c r="A50" s="50">
        <v>310067</v>
      </c>
      <c r="B50" s="81" t="s">
        <v>90</v>
      </c>
      <c r="C50" s="66"/>
      <c r="D50" s="67"/>
      <c r="E50" s="58"/>
      <c r="H50" s="60"/>
      <c r="I50" s="58"/>
      <c r="J50" s="60"/>
      <c r="K50" s="58"/>
      <c r="Q50" s="31"/>
      <c r="S50" s="61"/>
      <c r="T50" s="61"/>
      <c r="U50" s="61"/>
      <c r="V50" s="61"/>
      <c r="W50" s="61"/>
    </row>
    <row r="51" spans="1:23" s="59" customFormat="1" ht="15">
      <c r="A51" s="50">
        <v>310411</v>
      </c>
      <c r="B51" s="81" t="s">
        <v>91</v>
      </c>
      <c r="C51" s="66"/>
      <c r="D51" s="67"/>
      <c r="E51" s="58"/>
      <c r="H51" s="60"/>
      <c r="I51" s="58"/>
      <c r="J51" s="60">
        <v>1</v>
      </c>
      <c r="K51" s="58"/>
      <c r="Q51" s="31"/>
      <c r="S51" s="61"/>
      <c r="T51" s="61"/>
      <c r="U51" s="61"/>
      <c r="V51" s="61"/>
      <c r="W51" s="61"/>
    </row>
    <row r="52" spans="1:23" s="59" customFormat="1" ht="15">
      <c r="A52" s="50">
        <v>310412</v>
      </c>
      <c r="B52" s="81" t="s">
        <v>92</v>
      </c>
      <c r="C52" s="66"/>
      <c r="D52" s="67"/>
      <c r="E52" s="58"/>
      <c r="H52" s="60"/>
      <c r="I52" s="58"/>
      <c r="J52" s="60">
        <v>1</v>
      </c>
      <c r="K52" s="58"/>
      <c r="S52" s="61"/>
      <c r="T52" s="61"/>
      <c r="U52" s="61"/>
      <c r="V52" s="61"/>
      <c r="W52" s="61"/>
    </row>
    <row r="53" spans="1:23" s="59" customFormat="1" ht="15">
      <c r="A53" s="50">
        <v>310447</v>
      </c>
      <c r="B53" s="79" t="s">
        <v>93</v>
      </c>
      <c r="C53" s="66"/>
      <c r="D53" s="67"/>
      <c r="E53" s="58"/>
      <c r="H53" s="60"/>
      <c r="I53" s="58"/>
      <c r="J53" s="60"/>
      <c r="K53" s="58"/>
      <c r="S53" s="61"/>
      <c r="T53" s="61"/>
      <c r="U53" s="61"/>
      <c r="V53" s="61"/>
      <c r="W53" s="61"/>
    </row>
    <row r="54" spans="1:23" s="59" customFormat="1" ht="15">
      <c r="A54" s="50">
        <v>310449</v>
      </c>
      <c r="B54" s="162">
        <v>37563</v>
      </c>
      <c r="C54" s="66"/>
      <c r="D54" s="67"/>
      <c r="E54" s="58"/>
      <c r="H54" s="60"/>
      <c r="I54" s="58"/>
      <c r="J54" s="60"/>
      <c r="K54" s="58"/>
      <c r="S54" s="61"/>
      <c r="T54" s="61"/>
      <c r="U54" s="61"/>
      <c r="V54" s="61"/>
      <c r="W54" s="61"/>
    </row>
    <row r="55" spans="1:23" s="59" customFormat="1" ht="15">
      <c r="A55" s="50">
        <v>310450</v>
      </c>
      <c r="B55" s="162">
        <v>37198</v>
      </c>
      <c r="C55" s="66"/>
      <c r="D55" s="67"/>
      <c r="E55" s="58"/>
      <c r="H55" s="60"/>
      <c r="I55" s="58"/>
      <c r="J55" s="60"/>
      <c r="K55" s="58"/>
      <c r="S55" s="61"/>
      <c r="T55" s="61"/>
      <c r="U55" s="61"/>
      <c r="V55" s="61"/>
      <c r="W55" s="61"/>
    </row>
    <row r="56" spans="1:23" s="59" customFormat="1" ht="15">
      <c r="A56" s="50">
        <v>310454</v>
      </c>
      <c r="B56" s="162">
        <v>37593</v>
      </c>
      <c r="C56" s="66"/>
      <c r="D56" s="67"/>
      <c r="E56" s="58"/>
      <c r="H56" s="60"/>
      <c r="I56" s="58"/>
      <c r="J56" s="60"/>
      <c r="K56" s="58"/>
      <c r="S56" s="61"/>
      <c r="T56" s="61"/>
      <c r="U56" s="61"/>
      <c r="V56" s="61"/>
      <c r="W56" s="61"/>
    </row>
    <row r="57" spans="1:23" s="59" customFormat="1" ht="15">
      <c r="A57" s="50">
        <v>310455</v>
      </c>
      <c r="B57" s="162">
        <v>37228</v>
      </c>
      <c r="C57" s="66"/>
      <c r="D57" s="67"/>
      <c r="E57" s="58"/>
      <c r="H57" s="60"/>
      <c r="I57" s="58"/>
      <c r="J57" s="60"/>
      <c r="K57" s="58"/>
      <c r="S57" s="61"/>
      <c r="T57" s="61"/>
      <c r="U57" s="61"/>
      <c r="V57" s="61"/>
      <c r="W57" s="61"/>
    </row>
    <row r="58" spans="1:23" s="59" customFormat="1" ht="15">
      <c r="A58" s="50">
        <v>310456</v>
      </c>
      <c r="B58" s="162" t="s">
        <v>121</v>
      </c>
      <c r="C58" s="66"/>
      <c r="D58" s="67"/>
      <c r="E58" s="58"/>
      <c r="H58" s="60"/>
      <c r="I58" s="58"/>
      <c r="J58" s="60"/>
      <c r="K58" s="58"/>
      <c r="S58" s="61"/>
      <c r="T58" s="61"/>
      <c r="U58" s="61"/>
      <c r="V58" s="61"/>
      <c r="W58" s="61"/>
    </row>
    <row r="59" spans="1:23" s="59" customFormat="1" ht="15">
      <c r="A59" s="50">
        <v>310457</v>
      </c>
      <c r="B59" s="162">
        <v>37106</v>
      </c>
      <c r="C59" s="66"/>
      <c r="D59" s="67"/>
      <c r="E59" s="58"/>
      <c r="H59" s="60"/>
      <c r="I59" s="58"/>
      <c r="J59" s="60"/>
      <c r="K59" s="58"/>
      <c r="S59" s="61"/>
      <c r="T59" s="61"/>
      <c r="U59" s="61"/>
      <c r="V59" s="61"/>
      <c r="W59" s="61"/>
    </row>
    <row r="60" spans="1:23" s="59" customFormat="1" ht="15">
      <c r="A60" s="50">
        <v>310459</v>
      </c>
      <c r="B60" s="162">
        <v>37804</v>
      </c>
      <c r="C60" s="66"/>
      <c r="D60" s="67"/>
      <c r="E60" s="58"/>
      <c r="H60" s="60"/>
      <c r="I60" s="58"/>
      <c r="J60" s="60"/>
      <c r="K60" s="58"/>
      <c r="S60" s="61"/>
      <c r="T60" s="61"/>
      <c r="U60" s="61"/>
      <c r="V60" s="61"/>
      <c r="W60" s="61"/>
    </row>
    <row r="61" spans="1:23" s="59" customFormat="1" ht="15">
      <c r="A61" s="50">
        <v>310460</v>
      </c>
      <c r="B61" s="162">
        <v>37074</v>
      </c>
      <c r="C61" s="66"/>
      <c r="D61" s="67"/>
      <c r="E61" s="58"/>
      <c r="H61" s="60"/>
      <c r="I61" s="58"/>
      <c r="J61" s="60"/>
      <c r="K61" s="58"/>
      <c r="S61" s="61"/>
      <c r="T61" s="61"/>
      <c r="U61" s="61"/>
      <c r="V61" s="61"/>
      <c r="W61" s="61"/>
    </row>
    <row r="62" spans="1:23" s="59" customFormat="1" ht="15">
      <c r="A62" s="50">
        <v>310461</v>
      </c>
      <c r="B62" s="162">
        <v>38170</v>
      </c>
      <c r="C62" s="66"/>
      <c r="D62" s="67"/>
      <c r="E62" s="58"/>
      <c r="H62" s="60"/>
      <c r="I62" s="58"/>
      <c r="J62" s="60"/>
      <c r="K62" s="58"/>
      <c r="S62" s="61"/>
      <c r="T62" s="61"/>
      <c r="U62" s="61"/>
      <c r="V62" s="61"/>
      <c r="W62" s="61"/>
    </row>
    <row r="63" spans="1:23" s="59" customFormat="1" ht="15">
      <c r="A63" s="50">
        <v>310462</v>
      </c>
      <c r="B63" s="162">
        <v>38535</v>
      </c>
      <c r="C63" s="66"/>
      <c r="D63" s="67"/>
      <c r="E63" s="58"/>
      <c r="H63" s="60"/>
      <c r="I63" s="58"/>
      <c r="J63" s="60"/>
      <c r="K63" s="58"/>
      <c r="S63" s="61"/>
      <c r="T63" s="61"/>
      <c r="U63" s="61"/>
      <c r="V63" s="61"/>
      <c r="W63" s="61"/>
    </row>
    <row r="64" spans="1:23" s="59" customFormat="1" ht="15">
      <c r="A64" s="50">
        <v>310463</v>
      </c>
      <c r="B64" s="162">
        <v>37439</v>
      </c>
      <c r="C64" s="66"/>
      <c r="D64" s="67"/>
      <c r="E64" s="58"/>
      <c r="H64" s="60"/>
      <c r="I64" s="58"/>
      <c r="J64" s="60"/>
      <c r="K64" s="58"/>
      <c r="S64" s="61"/>
      <c r="T64" s="61"/>
      <c r="U64" s="61"/>
      <c r="V64" s="61"/>
      <c r="W64" s="61"/>
    </row>
    <row r="65" spans="1:30" s="59" customFormat="1" ht="15">
      <c r="A65" s="50">
        <v>310464</v>
      </c>
      <c r="B65" s="162">
        <v>37470</v>
      </c>
      <c r="C65" s="66"/>
      <c r="D65" s="67"/>
      <c r="E65" s="58"/>
      <c r="H65" s="60"/>
      <c r="I65" s="58"/>
      <c r="J65" s="60"/>
      <c r="K65" s="58"/>
      <c r="S65" s="61"/>
      <c r="T65" s="61"/>
      <c r="U65" s="61"/>
      <c r="V65" s="61"/>
      <c r="W65" s="61"/>
    </row>
    <row r="66" spans="1:30" s="59" customFormat="1" ht="15">
      <c r="A66" s="50">
        <v>310465</v>
      </c>
      <c r="B66" s="162">
        <v>37105</v>
      </c>
      <c r="C66" s="66"/>
      <c r="D66" s="67"/>
      <c r="E66" s="58"/>
      <c r="H66" s="60"/>
      <c r="I66" s="58"/>
      <c r="J66" s="60"/>
      <c r="K66" s="58"/>
      <c r="S66" s="61"/>
      <c r="T66" s="61"/>
      <c r="U66" s="61"/>
      <c r="V66" s="61"/>
      <c r="W66" s="61"/>
    </row>
    <row r="67" spans="1:30" s="59" customFormat="1" ht="15">
      <c r="A67" s="50">
        <v>310466</v>
      </c>
      <c r="B67" s="162">
        <v>38201</v>
      </c>
      <c r="C67" s="66"/>
      <c r="D67" s="67"/>
      <c r="E67" s="58"/>
      <c r="H67" s="60"/>
      <c r="I67" s="58"/>
      <c r="J67" s="60"/>
      <c r="K67" s="58"/>
      <c r="S67" s="61"/>
      <c r="T67" s="61"/>
      <c r="U67" s="61"/>
      <c r="V67" s="61"/>
      <c r="W67" s="61"/>
    </row>
    <row r="68" spans="1:30" s="59" customFormat="1" ht="15">
      <c r="A68" s="50">
        <v>310467</v>
      </c>
      <c r="B68" s="162">
        <v>37835</v>
      </c>
      <c r="C68" s="66"/>
      <c r="D68" s="67"/>
      <c r="E68" s="58"/>
      <c r="H68" s="60"/>
      <c r="I68" s="58"/>
      <c r="J68" s="60"/>
      <c r="K68" s="58"/>
      <c r="S68" s="61"/>
      <c r="T68" s="61"/>
      <c r="U68" s="61"/>
      <c r="V68" s="61"/>
      <c r="W68" s="61"/>
    </row>
    <row r="69" spans="1:30" s="59" customFormat="1" ht="15">
      <c r="A69" s="50">
        <v>310468</v>
      </c>
      <c r="B69" s="162">
        <v>38566</v>
      </c>
      <c r="C69" s="66"/>
      <c r="D69" s="67"/>
      <c r="E69" s="58"/>
      <c r="H69" s="60"/>
      <c r="I69" s="58"/>
      <c r="J69" s="60"/>
      <c r="K69" s="58"/>
      <c r="S69" s="61"/>
      <c r="T69" s="61"/>
      <c r="U69" s="61"/>
      <c r="V69" s="61"/>
      <c r="W69" s="61"/>
    </row>
    <row r="70" spans="1:30" s="59" customFormat="1" ht="15">
      <c r="A70" s="50">
        <v>310473</v>
      </c>
      <c r="B70" s="79" t="s">
        <v>70</v>
      </c>
      <c r="C70" s="66"/>
      <c r="D70" s="67" t="s">
        <v>67</v>
      </c>
      <c r="E70" s="58"/>
      <c r="H70" s="60"/>
      <c r="I70" s="58"/>
      <c r="J70" s="60"/>
      <c r="K70" s="58"/>
      <c r="S70" s="61"/>
      <c r="T70" s="61"/>
      <c r="U70" s="61"/>
      <c r="V70" s="61"/>
      <c r="W70" s="61"/>
    </row>
    <row r="71" spans="1:30" s="59" customFormat="1" ht="15">
      <c r="A71" s="50">
        <v>310474</v>
      </c>
      <c r="B71" s="79" t="s">
        <v>70</v>
      </c>
      <c r="C71" s="66"/>
      <c r="D71" s="67"/>
      <c r="E71" s="58"/>
      <c r="H71" s="60"/>
      <c r="I71" s="58"/>
      <c r="J71" s="60"/>
      <c r="K71" s="58"/>
      <c r="S71" s="61"/>
      <c r="T71" s="61"/>
      <c r="U71" s="61"/>
      <c r="V71" s="61"/>
      <c r="W71" s="61"/>
    </row>
    <row r="72" spans="1:30" s="59" customFormat="1" ht="15">
      <c r="A72" s="50">
        <v>310475</v>
      </c>
      <c r="B72" s="162">
        <v>36924</v>
      </c>
      <c r="C72" s="66"/>
      <c r="D72" s="67"/>
      <c r="E72" s="58"/>
      <c r="H72" s="60"/>
      <c r="I72" s="58"/>
      <c r="J72" s="60"/>
      <c r="K72" s="58"/>
      <c r="S72" s="61"/>
      <c r="T72" s="61"/>
      <c r="U72" s="61"/>
      <c r="V72" s="61"/>
      <c r="W72" s="61"/>
    </row>
    <row r="73" spans="1:30" s="59" customFormat="1" ht="15">
      <c r="A73" s="50">
        <v>310476</v>
      </c>
      <c r="B73" s="162">
        <v>37289</v>
      </c>
      <c r="C73" s="66"/>
      <c r="E73" s="58"/>
      <c r="H73" s="60"/>
      <c r="I73" s="58"/>
      <c r="J73" s="60"/>
      <c r="K73" s="58"/>
    </row>
    <row r="74" spans="1:30" s="69" customFormat="1" ht="15">
      <c r="A74" s="50">
        <v>310477</v>
      </c>
      <c r="B74" s="162">
        <v>37654</v>
      </c>
      <c r="C74" s="66"/>
      <c r="D74" s="67"/>
      <c r="E74" s="58"/>
      <c r="F74" s="59"/>
      <c r="G74" s="59"/>
      <c r="H74" s="60"/>
      <c r="I74" s="58"/>
      <c r="J74" s="60"/>
      <c r="K74" s="58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</row>
    <row r="75" spans="1:30" s="69" customFormat="1" ht="15">
      <c r="A75" s="50">
        <v>310478</v>
      </c>
      <c r="B75" s="162">
        <v>38019</v>
      </c>
      <c r="C75" s="66"/>
      <c r="D75" s="67"/>
      <c r="E75" s="58"/>
      <c r="F75" s="59"/>
      <c r="G75" s="59"/>
      <c r="H75" s="60"/>
      <c r="I75" s="58"/>
      <c r="J75" s="60"/>
      <c r="K75" s="58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</row>
    <row r="76" spans="1:30" s="69" customFormat="1" ht="15">
      <c r="A76" s="50">
        <v>310479</v>
      </c>
      <c r="B76" s="162">
        <v>36952</v>
      </c>
      <c r="C76" s="66"/>
      <c r="D76" s="67"/>
      <c r="E76" s="58"/>
      <c r="F76" s="59"/>
      <c r="G76" s="59"/>
      <c r="H76" s="60"/>
      <c r="I76" s="58"/>
      <c r="J76" s="60"/>
      <c r="K76" s="58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</row>
    <row r="77" spans="1:30" ht="15">
      <c r="A77" s="50">
        <v>310480</v>
      </c>
      <c r="B77" s="79"/>
      <c r="C77" s="66"/>
      <c r="D77" s="67"/>
    </row>
    <row r="78" spans="1:30" ht="15">
      <c r="A78" s="50">
        <v>310481</v>
      </c>
      <c r="C78" s="66"/>
      <c r="D78" s="67"/>
    </row>
    <row r="79" spans="1:30" ht="15">
      <c r="A79" s="50">
        <v>310482</v>
      </c>
      <c r="C79" s="66"/>
      <c r="D79" s="67"/>
    </row>
    <row r="80" spans="1:30" ht="15">
      <c r="A80" s="50">
        <v>310483</v>
      </c>
      <c r="C80" s="66"/>
      <c r="D80" s="67"/>
    </row>
    <row r="81" spans="1:4" ht="15">
      <c r="A81" s="50">
        <v>310484</v>
      </c>
      <c r="C81" s="66"/>
      <c r="D81" s="67"/>
    </row>
    <row r="82" spans="1:4" ht="15">
      <c r="A82" s="50">
        <v>310485</v>
      </c>
      <c r="C82" s="66"/>
      <c r="D82" s="67"/>
    </row>
    <row r="83" spans="1:4" ht="15">
      <c r="A83" s="50">
        <v>310486</v>
      </c>
      <c r="C83" s="66"/>
      <c r="D83" s="67"/>
    </row>
    <row r="84" spans="1:4" ht="15">
      <c r="A84" s="50">
        <v>310487</v>
      </c>
      <c r="C84" s="66"/>
      <c r="D84" s="67"/>
    </row>
    <row r="85" spans="1:4" ht="15">
      <c r="A85" s="50">
        <v>310488</v>
      </c>
      <c r="C85" s="66"/>
      <c r="D85" s="67"/>
    </row>
    <row r="86" spans="1:4" ht="15">
      <c r="A86" s="50">
        <v>310489</v>
      </c>
      <c r="C86" s="66"/>
      <c r="D86" s="67"/>
    </row>
    <row r="87" spans="1:4" ht="15">
      <c r="A87" s="50">
        <v>310490</v>
      </c>
      <c r="C87" s="66"/>
      <c r="D87" s="67"/>
    </row>
    <row r="88" spans="1:4" ht="15">
      <c r="A88" s="50">
        <v>310491</v>
      </c>
      <c r="C88" s="66"/>
      <c r="D88" s="67"/>
    </row>
    <row r="89" spans="1:4" ht="15">
      <c r="A89" s="50">
        <v>310492</v>
      </c>
      <c r="C89" s="66"/>
      <c r="D89" s="67"/>
    </row>
    <row r="90" spans="1:4" ht="15">
      <c r="A90" s="50">
        <v>310493</v>
      </c>
      <c r="C90" s="66"/>
      <c r="D90" s="67"/>
    </row>
    <row r="91" spans="1:4" ht="15">
      <c r="A91" s="50">
        <v>310494</v>
      </c>
      <c r="C91" s="66"/>
      <c r="D91" s="67"/>
    </row>
    <row r="92" spans="1:4" ht="15">
      <c r="A92" s="50">
        <v>310495</v>
      </c>
      <c r="C92" s="66"/>
      <c r="D92" s="67"/>
    </row>
    <row r="93" spans="1:4" ht="15">
      <c r="A93" s="50">
        <v>310496</v>
      </c>
      <c r="C93" s="66"/>
      <c r="D93" s="67"/>
    </row>
    <row r="94" spans="1:4" ht="15">
      <c r="A94" s="50">
        <v>310497</v>
      </c>
      <c r="C94" s="66"/>
      <c r="D94" s="67"/>
    </row>
    <row r="95" spans="1:4" ht="15">
      <c r="A95" s="50">
        <v>310498</v>
      </c>
      <c r="C95" s="66"/>
      <c r="D95" s="67"/>
    </row>
    <row r="96" spans="1:4" ht="15">
      <c r="A96" s="50">
        <v>310499</v>
      </c>
      <c r="C96" s="66"/>
      <c r="D96" s="67"/>
    </row>
    <row r="97" spans="1:4" ht="15">
      <c r="A97" s="50">
        <v>310500</v>
      </c>
      <c r="C97" s="66"/>
      <c r="D97" s="67"/>
    </row>
    <row r="98" spans="1:4" ht="15">
      <c r="A98" s="50">
        <v>310501</v>
      </c>
      <c r="C98" s="66"/>
      <c r="D98" s="67"/>
    </row>
    <row r="99" spans="1:4" ht="15">
      <c r="A99" s="50">
        <v>310502</v>
      </c>
      <c r="C99" s="66"/>
      <c r="D99" s="67"/>
    </row>
    <row r="100" spans="1:4" ht="15">
      <c r="A100" s="50">
        <v>310503</v>
      </c>
      <c r="C100" s="66"/>
      <c r="D100" s="67"/>
    </row>
    <row r="101" spans="1:4" ht="15">
      <c r="A101" s="50">
        <v>310504</v>
      </c>
      <c r="C101" s="66"/>
      <c r="D101" s="67"/>
    </row>
    <row r="102" spans="1:4" ht="15">
      <c r="A102" s="50">
        <v>310505</v>
      </c>
      <c r="C102" s="66"/>
      <c r="D102" s="67"/>
    </row>
    <row r="103" spans="1:4" ht="15">
      <c r="A103" s="50">
        <v>310506</v>
      </c>
      <c r="C103" s="66"/>
      <c r="D103" s="67"/>
    </row>
    <row r="104" spans="1:4" ht="15">
      <c r="A104" s="50">
        <v>310507</v>
      </c>
      <c r="C104" s="66"/>
      <c r="D104" s="67"/>
    </row>
    <row r="105" spans="1:4" ht="15">
      <c r="A105" s="50">
        <v>310508</v>
      </c>
      <c r="C105" s="66"/>
      <c r="D105" s="67"/>
    </row>
    <row r="106" spans="1:4" ht="15">
      <c r="A106" s="50">
        <v>310509</v>
      </c>
      <c r="C106" s="66"/>
      <c r="D106" s="67"/>
    </row>
    <row r="107" spans="1:4" ht="15">
      <c r="A107" s="50">
        <v>310510</v>
      </c>
      <c r="C107" s="66"/>
      <c r="D107" s="67"/>
    </row>
    <row r="108" spans="1:4" ht="15">
      <c r="A108" s="50">
        <v>310511</v>
      </c>
      <c r="C108" s="66"/>
      <c r="D108" s="67"/>
    </row>
    <row r="109" spans="1:4" ht="15">
      <c r="A109" s="50">
        <v>310512</v>
      </c>
      <c r="C109" s="66"/>
      <c r="D109" s="67"/>
    </row>
    <row r="110" spans="1:4" ht="15">
      <c r="A110" s="50">
        <v>310513</v>
      </c>
      <c r="C110" s="66"/>
      <c r="D110" s="67"/>
    </row>
    <row r="111" spans="1:4" ht="15">
      <c r="A111" s="50">
        <v>310514</v>
      </c>
      <c r="C111" s="66"/>
      <c r="D111" s="67"/>
    </row>
    <row r="112" spans="1:4" ht="15">
      <c r="A112" s="50">
        <v>310515</v>
      </c>
      <c r="C112" s="66"/>
      <c r="D112" s="67"/>
    </row>
    <row r="113" spans="1:4" ht="15">
      <c r="A113" s="50">
        <v>310516</v>
      </c>
      <c r="C113" s="66"/>
      <c r="D113" s="67"/>
    </row>
    <row r="114" spans="1:4" ht="15">
      <c r="A114" s="50">
        <v>310517</v>
      </c>
      <c r="C114" s="66"/>
      <c r="D114" s="67"/>
    </row>
    <row r="115" spans="1:4" ht="15">
      <c r="A115" s="50">
        <v>310518</v>
      </c>
      <c r="C115" s="66"/>
      <c r="D115" s="67"/>
    </row>
    <row r="116" spans="1:4" ht="15">
      <c r="A116" s="50">
        <v>310519</v>
      </c>
      <c r="C116" s="66"/>
      <c r="D116" s="67"/>
    </row>
    <row r="117" spans="1:4" ht="15">
      <c r="A117" s="50">
        <v>310520</v>
      </c>
      <c r="C117" s="66"/>
      <c r="D117" s="67"/>
    </row>
    <row r="118" spans="1:4" ht="15">
      <c r="A118" s="50">
        <v>310521</v>
      </c>
      <c r="C118" s="66"/>
      <c r="D118" s="67"/>
    </row>
    <row r="119" spans="1:4" ht="15">
      <c r="A119" s="50">
        <v>310522</v>
      </c>
      <c r="C119" s="66"/>
      <c r="D119" s="67"/>
    </row>
    <row r="120" spans="1:4" ht="15">
      <c r="A120" s="50">
        <v>310523</v>
      </c>
      <c r="C120" s="66"/>
      <c r="D120" s="67"/>
    </row>
    <row r="121" spans="1:4" ht="15">
      <c r="A121" s="50">
        <v>310524</v>
      </c>
      <c r="C121" s="66"/>
      <c r="D121" s="67"/>
    </row>
    <row r="122" spans="1:4" ht="15">
      <c r="A122" s="50">
        <v>310525</v>
      </c>
      <c r="C122" s="66"/>
      <c r="D122" s="67"/>
    </row>
    <row r="123" spans="1:4" ht="15">
      <c r="A123" s="50">
        <v>310526</v>
      </c>
      <c r="C123" s="66"/>
      <c r="D123" s="67"/>
    </row>
    <row r="124" spans="1:4" ht="15">
      <c r="A124" s="50">
        <v>310527</v>
      </c>
      <c r="C124" s="66"/>
      <c r="D124" s="67"/>
    </row>
    <row r="125" spans="1:4" ht="15">
      <c r="A125" s="50">
        <v>310528</v>
      </c>
      <c r="C125" s="66"/>
      <c r="D125" s="67"/>
    </row>
    <row r="126" spans="1:4" ht="15">
      <c r="A126" s="50">
        <v>310529</v>
      </c>
      <c r="C126" s="66"/>
      <c r="D126" s="67"/>
    </row>
    <row r="127" spans="1:4" ht="15">
      <c r="A127" s="50">
        <v>310530</v>
      </c>
      <c r="C127" s="66"/>
      <c r="D127" s="67"/>
    </row>
    <row r="128" spans="1:4" ht="15">
      <c r="A128" s="50">
        <v>310531</v>
      </c>
      <c r="C128" s="66"/>
      <c r="D128" s="67"/>
    </row>
    <row r="129" spans="1:30" ht="15">
      <c r="A129" s="50">
        <v>310532</v>
      </c>
      <c r="C129" s="66"/>
      <c r="D129" s="67"/>
    </row>
    <row r="130" spans="1:30" ht="15">
      <c r="A130" s="50">
        <v>310533</v>
      </c>
      <c r="C130" s="66"/>
      <c r="D130" s="67"/>
    </row>
    <row r="131" spans="1:30" ht="15">
      <c r="A131" s="50">
        <v>310534</v>
      </c>
      <c r="C131" s="66"/>
      <c r="D131" s="67"/>
    </row>
    <row r="132" spans="1:30" ht="15">
      <c r="A132" s="50">
        <v>310535</v>
      </c>
      <c r="C132" s="66"/>
      <c r="D132" s="67"/>
    </row>
    <row r="133" spans="1:30" ht="15">
      <c r="A133" s="50">
        <v>310536</v>
      </c>
      <c r="C133" s="66"/>
      <c r="D133" s="67"/>
    </row>
    <row r="134" spans="1:30" ht="15">
      <c r="A134" s="50">
        <v>310537</v>
      </c>
      <c r="C134" s="66"/>
      <c r="D134" s="67"/>
    </row>
    <row r="135" spans="1:30" ht="15">
      <c r="A135" s="50">
        <v>310538</v>
      </c>
      <c r="C135" s="66"/>
      <c r="D135" s="67"/>
    </row>
    <row r="136" spans="1:30" s="69" customFormat="1" ht="15">
      <c r="A136" s="50">
        <v>310539</v>
      </c>
      <c r="B136" s="81"/>
      <c r="C136" s="66"/>
      <c r="D136" s="67"/>
      <c r="E136" s="58"/>
      <c r="F136" s="59"/>
      <c r="G136" s="59"/>
      <c r="H136" s="60"/>
      <c r="I136" s="58"/>
      <c r="J136" s="60"/>
      <c r="K136" s="58"/>
      <c r="L136" s="59"/>
      <c r="M136" s="59"/>
      <c r="N136" s="59"/>
      <c r="O136" s="59"/>
      <c r="P136" s="59"/>
      <c r="Q136" s="59"/>
      <c r="R136" s="59"/>
      <c r="S136" s="59"/>
      <c r="T136" s="59"/>
      <c r="U136" s="59"/>
      <c r="V136" s="59"/>
      <c r="W136" s="59"/>
      <c r="X136" s="59"/>
      <c r="Y136" s="59"/>
      <c r="Z136" s="59"/>
      <c r="AA136" s="59"/>
      <c r="AB136" s="59"/>
      <c r="AC136" s="59"/>
      <c r="AD136" s="59"/>
    </row>
    <row r="137" spans="1:30" ht="15">
      <c r="A137" s="50">
        <v>310540</v>
      </c>
      <c r="C137" s="66"/>
      <c r="D137" s="67"/>
    </row>
    <row r="138" spans="1:30" ht="15">
      <c r="A138" s="50">
        <v>310541</v>
      </c>
      <c r="C138" s="66"/>
      <c r="D138" s="67"/>
    </row>
    <row r="139" spans="1:30" ht="15">
      <c r="A139" s="50">
        <v>310542</v>
      </c>
      <c r="C139" s="66"/>
      <c r="D139" s="67"/>
    </row>
    <row r="140" spans="1:30" ht="15">
      <c r="A140" s="50">
        <v>310543</v>
      </c>
      <c r="C140" s="66"/>
      <c r="D140" s="67"/>
    </row>
    <row r="141" spans="1:30" ht="15">
      <c r="A141" s="50">
        <v>310544</v>
      </c>
      <c r="C141" s="66"/>
      <c r="D141" s="67"/>
    </row>
    <row r="142" spans="1:30" ht="15">
      <c r="A142" s="50">
        <v>310545</v>
      </c>
      <c r="C142" s="66"/>
      <c r="D142" s="67"/>
    </row>
    <row r="143" spans="1:30" ht="15">
      <c r="A143" s="50">
        <v>310546</v>
      </c>
      <c r="C143" s="66"/>
      <c r="D143" s="67"/>
    </row>
    <row r="144" spans="1:30" ht="15">
      <c r="A144" s="50">
        <v>310547</v>
      </c>
      <c r="C144" s="66"/>
      <c r="D144" s="67"/>
    </row>
    <row r="145" spans="1:4" ht="15">
      <c r="A145" s="50">
        <v>310548</v>
      </c>
      <c r="C145" s="66"/>
      <c r="D145" s="67"/>
    </row>
    <row r="146" spans="1:4" ht="15">
      <c r="A146" s="50">
        <v>310549</v>
      </c>
      <c r="C146" s="66"/>
      <c r="D146" s="67"/>
    </row>
    <row r="147" spans="1:4" ht="15">
      <c r="A147" s="50">
        <v>310550</v>
      </c>
      <c r="C147" s="66"/>
      <c r="D147" s="67"/>
    </row>
    <row r="148" spans="1:4" ht="15">
      <c r="A148" s="50">
        <v>310551</v>
      </c>
      <c r="C148" s="66"/>
      <c r="D148" s="67"/>
    </row>
    <row r="149" spans="1:4" ht="15">
      <c r="A149" s="50">
        <v>310552</v>
      </c>
      <c r="C149" s="66"/>
      <c r="D149" s="67"/>
    </row>
    <row r="150" spans="1:4" ht="15">
      <c r="A150" s="50">
        <v>310553</v>
      </c>
      <c r="C150" s="66"/>
      <c r="D150" s="67"/>
    </row>
    <row r="151" spans="1:4" ht="15">
      <c r="A151" s="50">
        <v>310554</v>
      </c>
      <c r="C151" s="66"/>
      <c r="D151" s="67"/>
    </row>
    <row r="152" spans="1:4" ht="15">
      <c r="A152" s="50">
        <v>310555</v>
      </c>
      <c r="C152" s="66"/>
      <c r="D152" s="67"/>
    </row>
    <row r="153" spans="1:4" ht="15">
      <c r="A153" s="50">
        <v>310556</v>
      </c>
      <c r="C153" s="66"/>
      <c r="D153" s="67"/>
    </row>
    <row r="154" spans="1:4" ht="15">
      <c r="A154" s="50">
        <v>310557</v>
      </c>
      <c r="C154" s="66"/>
      <c r="D154" s="67"/>
    </row>
    <row r="155" spans="1:4" ht="15">
      <c r="A155" s="50">
        <v>310558</v>
      </c>
      <c r="C155" s="66"/>
      <c r="D155" s="67"/>
    </row>
    <row r="156" spans="1:4" ht="15">
      <c r="A156" s="50">
        <v>310559</v>
      </c>
      <c r="C156" s="66"/>
      <c r="D156" s="67"/>
    </row>
    <row r="157" spans="1:4" ht="15">
      <c r="A157" s="50">
        <v>310560</v>
      </c>
      <c r="C157" s="66"/>
      <c r="D157" s="67"/>
    </row>
    <row r="158" spans="1:4" ht="15">
      <c r="A158" s="50">
        <v>310561</v>
      </c>
      <c r="C158" s="66"/>
      <c r="D158" s="67"/>
    </row>
    <row r="159" spans="1:4" ht="15">
      <c r="A159" s="50">
        <v>310562</v>
      </c>
      <c r="C159" s="66"/>
      <c r="D159" s="67"/>
    </row>
    <row r="160" spans="1:4" ht="15">
      <c r="A160" s="50">
        <v>310563</v>
      </c>
      <c r="C160" s="66"/>
      <c r="D160" s="67"/>
    </row>
    <row r="161" spans="1:4" ht="15">
      <c r="A161" s="50">
        <v>310564</v>
      </c>
      <c r="C161" s="66"/>
      <c r="D161" s="67"/>
    </row>
    <row r="162" spans="1:4" ht="15">
      <c r="A162" s="50">
        <v>310565</v>
      </c>
      <c r="C162" s="66"/>
      <c r="D162" s="67"/>
    </row>
    <row r="163" spans="1:4" ht="15">
      <c r="A163" s="50">
        <v>310566</v>
      </c>
      <c r="C163" s="66"/>
      <c r="D163" s="67"/>
    </row>
    <row r="164" spans="1:4" ht="15">
      <c r="A164" s="50">
        <v>310567</v>
      </c>
      <c r="C164" s="66"/>
      <c r="D164" s="67"/>
    </row>
    <row r="165" spans="1:4" ht="15">
      <c r="A165" s="50">
        <v>310568</v>
      </c>
      <c r="C165" s="66"/>
      <c r="D165" s="67"/>
    </row>
    <row r="166" spans="1:4" ht="15">
      <c r="A166" s="50">
        <v>310569</v>
      </c>
      <c r="C166" s="66"/>
      <c r="D166" s="67"/>
    </row>
    <row r="167" spans="1:4" ht="15">
      <c r="A167" s="50">
        <v>310570</v>
      </c>
      <c r="C167" s="66"/>
      <c r="D167" s="67"/>
    </row>
    <row r="168" spans="1:4" ht="15">
      <c r="A168" s="50">
        <v>310571</v>
      </c>
      <c r="C168" s="66"/>
      <c r="D168" s="67"/>
    </row>
    <row r="169" spans="1:4" ht="15">
      <c r="A169" s="50">
        <v>310572</v>
      </c>
      <c r="C169" s="66"/>
      <c r="D169" s="67"/>
    </row>
    <row r="170" spans="1:4" ht="15">
      <c r="A170" s="50">
        <v>310573</v>
      </c>
      <c r="C170" s="66"/>
      <c r="D170" s="67"/>
    </row>
    <row r="171" spans="1:4" ht="15">
      <c r="A171" s="50">
        <v>310574</v>
      </c>
      <c r="C171" s="66"/>
      <c r="D171" s="67"/>
    </row>
    <row r="172" spans="1:4" ht="15">
      <c r="A172" s="50">
        <v>310575</v>
      </c>
      <c r="C172" s="66"/>
      <c r="D172" s="67"/>
    </row>
    <row r="173" spans="1:4" ht="15">
      <c r="A173" s="50">
        <v>310576</v>
      </c>
      <c r="C173" s="66"/>
      <c r="D173" s="67"/>
    </row>
    <row r="174" spans="1:4" ht="15">
      <c r="A174" s="50">
        <v>310577</v>
      </c>
      <c r="C174" s="66"/>
      <c r="D174" s="67"/>
    </row>
    <row r="175" spans="1:4" ht="15">
      <c r="A175" s="50">
        <v>310578</v>
      </c>
      <c r="C175" s="66"/>
      <c r="D175" s="67"/>
    </row>
    <row r="176" spans="1:4" ht="15">
      <c r="A176" s="50">
        <v>310579</v>
      </c>
      <c r="C176" s="66"/>
      <c r="D176" s="67"/>
    </row>
    <row r="177" spans="1:4" ht="15">
      <c r="A177" s="50">
        <v>310580</v>
      </c>
      <c r="C177" s="66"/>
      <c r="D177" s="67"/>
    </row>
    <row r="178" spans="1:4" ht="15">
      <c r="A178" s="50">
        <v>310581</v>
      </c>
      <c r="C178" s="66"/>
      <c r="D178" s="67"/>
    </row>
    <row r="179" spans="1:4" ht="15">
      <c r="A179" s="50">
        <v>310582</v>
      </c>
      <c r="C179" s="66"/>
      <c r="D179" s="67"/>
    </row>
    <row r="180" spans="1:4" ht="15">
      <c r="A180" s="50">
        <v>310583</v>
      </c>
      <c r="C180" s="66"/>
      <c r="D180" s="67"/>
    </row>
    <row r="181" spans="1:4" ht="15">
      <c r="A181" s="50">
        <v>310584</v>
      </c>
      <c r="C181" s="66"/>
      <c r="D181" s="67"/>
    </row>
    <row r="182" spans="1:4" ht="15">
      <c r="A182" s="50">
        <v>310585</v>
      </c>
      <c r="C182" s="66"/>
      <c r="D182" s="67"/>
    </row>
    <row r="183" spans="1:4" ht="15">
      <c r="A183" s="50">
        <v>310586</v>
      </c>
      <c r="C183" s="66"/>
      <c r="D183" s="67"/>
    </row>
    <row r="184" spans="1:4" ht="15">
      <c r="A184" s="50">
        <v>310587</v>
      </c>
      <c r="D184" s="67"/>
    </row>
    <row r="185" spans="1:4">
      <c r="A185" s="50">
        <v>310588</v>
      </c>
    </row>
    <row r="186" spans="1:4">
      <c r="A186" s="50">
        <v>310589</v>
      </c>
    </row>
    <row r="187" spans="1:4">
      <c r="A187" s="50">
        <v>310590</v>
      </c>
    </row>
    <row r="188" spans="1:4">
      <c r="A188" s="50">
        <v>310591</v>
      </c>
    </row>
    <row r="189" spans="1:4">
      <c r="A189" s="50">
        <v>310592</v>
      </c>
    </row>
    <row r="190" spans="1:4">
      <c r="A190" s="50">
        <v>310593</v>
      </c>
    </row>
    <row r="191" spans="1:4">
      <c r="A191" s="50">
        <v>310594</v>
      </c>
    </row>
    <row r="192" spans="1:4">
      <c r="A192" s="50">
        <v>310595</v>
      </c>
    </row>
    <row r="193" spans="1:1">
      <c r="A193" s="50">
        <v>310596</v>
      </c>
    </row>
    <row r="194" spans="1:1">
      <c r="A194" s="50">
        <v>310597</v>
      </c>
    </row>
    <row r="195" spans="1:1">
      <c r="A195" s="50">
        <v>310598</v>
      </c>
    </row>
    <row r="196" spans="1:1">
      <c r="A196" s="50">
        <v>310599</v>
      </c>
    </row>
    <row r="197" spans="1:1">
      <c r="A197" s="50">
        <v>310600</v>
      </c>
    </row>
    <row r="198" spans="1:1">
      <c r="A198" s="50">
        <v>310601</v>
      </c>
    </row>
    <row r="199" spans="1:1">
      <c r="A199" s="50">
        <v>310602</v>
      </c>
    </row>
    <row r="200" spans="1:1">
      <c r="A200" s="50">
        <v>310603</v>
      </c>
    </row>
    <row r="201" spans="1:1">
      <c r="A201" s="50">
        <v>310604</v>
      </c>
    </row>
    <row r="202" spans="1:1">
      <c r="A202" s="50">
        <v>310605</v>
      </c>
    </row>
    <row r="203" spans="1:1">
      <c r="A203" s="50">
        <v>310606</v>
      </c>
    </row>
    <row r="204" spans="1:1">
      <c r="A204" s="50">
        <v>310607</v>
      </c>
    </row>
    <row r="205" spans="1:1">
      <c r="A205" s="50">
        <v>310608</v>
      </c>
    </row>
    <row r="206" spans="1:1">
      <c r="A206" s="50">
        <v>310609</v>
      </c>
    </row>
    <row r="207" spans="1:1">
      <c r="A207" s="50">
        <v>310610</v>
      </c>
    </row>
    <row r="208" spans="1:1">
      <c r="A208" s="50">
        <v>310611</v>
      </c>
    </row>
    <row r="209" spans="1:1">
      <c r="A209" s="50">
        <v>310612</v>
      </c>
    </row>
    <row r="210" spans="1:1">
      <c r="A210" s="50">
        <v>310613</v>
      </c>
    </row>
    <row r="211" spans="1:1">
      <c r="A211" s="50">
        <v>310614</v>
      </c>
    </row>
    <row r="212" spans="1:1">
      <c r="A212" s="50">
        <v>310615</v>
      </c>
    </row>
    <row r="213" spans="1:1">
      <c r="A213" s="50">
        <v>310616</v>
      </c>
    </row>
    <row r="214" spans="1:1">
      <c r="A214" s="50">
        <v>310617</v>
      </c>
    </row>
    <row r="215" spans="1:1">
      <c r="A215" s="50">
        <v>310618</v>
      </c>
    </row>
    <row r="216" spans="1:1">
      <c r="A216" s="50">
        <v>310619</v>
      </c>
    </row>
    <row r="217" spans="1:1">
      <c r="A217" s="50">
        <v>310620</v>
      </c>
    </row>
    <row r="218" spans="1:1">
      <c r="A218" s="50">
        <v>310621</v>
      </c>
    </row>
    <row r="219" spans="1:1">
      <c r="A219" s="50">
        <v>310622</v>
      </c>
    </row>
    <row r="220" spans="1:1">
      <c r="A220" s="50">
        <v>310623</v>
      </c>
    </row>
    <row r="221" spans="1:1">
      <c r="A221" s="50">
        <v>310624</v>
      </c>
    </row>
    <row r="222" spans="1:1">
      <c r="A222" s="50">
        <v>310625</v>
      </c>
    </row>
    <row r="223" spans="1:1">
      <c r="A223" s="50">
        <v>310626</v>
      </c>
    </row>
    <row r="224" spans="1:1">
      <c r="A224" s="50">
        <v>310627</v>
      </c>
    </row>
    <row r="225" spans="1:1">
      <c r="A225" s="50">
        <v>310628</v>
      </c>
    </row>
    <row r="226" spans="1:1">
      <c r="A226" s="50">
        <v>310629</v>
      </c>
    </row>
    <row r="227" spans="1:1">
      <c r="A227" s="50">
        <v>310630</v>
      </c>
    </row>
    <row r="228" spans="1:1">
      <c r="A228" s="50">
        <v>310631</v>
      </c>
    </row>
    <row r="229" spans="1:1">
      <c r="A229" s="50">
        <v>310632</v>
      </c>
    </row>
    <row r="230" spans="1:1">
      <c r="A230" s="50">
        <v>310633</v>
      </c>
    </row>
    <row r="231" spans="1:1">
      <c r="A231" s="50">
        <v>310634</v>
      </c>
    </row>
    <row r="232" spans="1:1">
      <c r="A232" s="50">
        <v>310635</v>
      </c>
    </row>
    <row r="233" spans="1:1">
      <c r="A233" s="50">
        <v>310636</v>
      </c>
    </row>
    <row r="234" spans="1:1">
      <c r="A234" s="50">
        <v>310637</v>
      </c>
    </row>
    <row r="235" spans="1:1">
      <c r="A235" s="50">
        <v>310638</v>
      </c>
    </row>
    <row r="236" spans="1:1">
      <c r="A236" s="50">
        <v>310639</v>
      </c>
    </row>
    <row r="237" spans="1:1">
      <c r="A237" s="50">
        <v>310640</v>
      </c>
    </row>
    <row r="238" spans="1:1">
      <c r="A238" s="50">
        <v>310641</v>
      </c>
    </row>
    <row r="239" spans="1:1">
      <c r="A239" s="50">
        <v>310642</v>
      </c>
    </row>
    <row r="240" spans="1:1">
      <c r="A240" s="50">
        <v>310643</v>
      </c>
    </row>
    <row r="241" spans="1:1">
      <c r="A241" s="50">
        <v>310644</v>
      </c>
    </row>
    <row r="242" spans="1:1">
      <c r="A242" s="50">
        <v>310645</v>
      </c>
    </row>
    <row r="243" spans="1:1">
      <c r="A243" s="50">
        <v>310646</v>
      </c>
    </row>
    <row r="244" spans="1:1">
      <c r="A244" s="50">
        <v>310647</v>
      </c>
    </row>
    <row r="245" spans="1:1">
      <c r="A245" s="50">
        <v>310648</v>
      </c>
    </row>
    <row r="246" spans="1:1">
      <c r="A246" s="50">
        <v>310649</v>
      </c>
    </row>
    <row r="247" spans="1:1">
      <c r="A247" s="50">
        <v>310650</v>
      </c>
    </row>
    <row r="248" spans="1:1">
      <c r="A248" s="50">
        <v>310651</v>
      </c>
    </row>
    <row r="249" spans="1:1">
      <c r="A249" s="50">
        <v>310652</v>
      </c>
    </row>
    <row r="250" spans="1:1">
      <c r="A250" s="50">
        <v>310653</v>
      </c>
    </row>
    <row r="251" spans="1:1">
      <c r="A251" s="50">
        <v>310654</v>
      </c>
    </row>
    <row r="252" spans="1:1">
      <c r="A252" s="50">
        <v>310655</v>
      </c>
    </row>
    <row r="253" spans="1:1">
      <c r="A253" s="50">
        <v>310656</v>
      </c>
    </row>
    <row r="254" spans="1:1">
      <c r="A254" s="50">
        <v>310657</v>
      </c>
    </row>
    <row r="255" spans="1:1">
      <c r="A255" s="50">
        <v>310658</v>
      </c>
    </row>
    <row r="256" spans="1:1">
      <c r="A256" s="50">
        <v>310659</v>
      </c>
    </row>
    <row r="257" spans="1:1">
      <c r="A257" s="50">
        <v>310660</v>
      </c>
    </row>
    <row r="258" spans="1:1">
      <c r="A258" s="50">
        <v>310661</v>
      </c>
    </row>
    <row r="259" spans="1:1">
      <c r="A259" s="50">
        <v>310662</v>
      </c>
    </row>
    <row r="260" spans="1:1">
      <c r="A260" s="50">
        <v>310663</v>
      </c>
    </row>
    <row r="261" spans="1:1">
      <c r="A261" s="50">
        <v>310664</v>
      </c>
    </row>
    <row r="262" spans="1:1">
      <c r="A262" s="50">
        <v>310665</v>
      </c>
    </row>
    <row r="263" spans="1:1">
      <c r="A263" s="50">
        <v>310666</v>
      </c>
    </row>
    <row r="264" spans="1:1">
      <c r="A264" s="50">
        <v>310667</v>
      </c>
    </row>
    <row r="265" spans="1:1">
      <c r="A265" s="50">
        <v>310668</v>
      </c>
    </row>
    <row r="266" spans="1:1">
      <c r="A266" s="50">
        <v>310669</v>
      </c>
    </row>
    <row r="267" spans="1:1">
      <c r="A267" s="50">
        <v>310670</v>
      </c>
    </row>
    <row r="268" spans="1:1">
      <c r="A268" s="50">
        <v>310671</v>
      </c>
    </row>
    <row r="269" spans="1:1">
      <c r="A269" s="50">
        <v>310672</v>
      </c>
    </row>
    <row r="270" spans="1:1">
      <c r="A270" s="50">
        <v>310673</v>
      </c>
    </row>
    <row r="271" spans="1:1">
      <c r="A271" s="50">
        <v>310674</v>
      </c>
    </row>
    <row r="272" spans="1:1">
      <c r="A272" s="50">
        <v>310675</v>
      </c>
    </row>
    <row r="273" spans="1:1">
      <c r="A273" s="50">
        <v>310676</v>
      </c>
    </row>
    <row r="274" spans="1:1">
      <c r="A274" s="50">
        <v>310677</v>
      </c>
    </row>
    <row r="275" spans="1:1">
      <c r="A275" s="50">
        <v>310678</v>
      </c>
    </row>
    <row r="276" spans="1:1">
      <c r="A276" s="50">
        <v>310679</v>
      </c>
    </row>
    <row r="277" spans="1:1">
      <c r="A277" s="50">
        <v>310680</v>
      </c>
    </row>
    <row r="278" spans="1:1">
      <c r="A278" s="50">
        <v>310681</v>
      </c>
    </row>
    <row r="279" spans="1:1">
      <c r="A279" s="50">
        <v>310682</v>
      </c>
    </row>
    <row r="280" spans="1:1">
      <c r="A280" s="50">
        <v>310683</v>
      </c>
    </row>
    <row r="281" spans="1:1">
      <c r="A281" s="50">
        <v>310684</v>
      </c>
    </row>
    <row r="282" spans="1:1">
      <c r="A282" s="50">
        <v>310685</v>
      </c>
    </row>
    <row r="283" spans="1:1">
      <c r="A283" s="50">
        <v>310686</v>
      </c>
    </row>
    <row r="284" spans="1:1">
      <c r="A284" s="50">
        <v>310687</v>
      </c>
    </row>
    <row r="285" spans="1:1">
      <c r="A285" s="50">
        <v>310688</v>
      </c>
    </row>
    <row r="286" spans="1:1">
      <c r="A286" s="50">
        <v>310689</v>
      </c>
    </row>
    <row r="287" spans="1:1">
      <c r="A287" s="50">
        <v>310690</v>
      </c>
    </row>
    <row r="288" spans="1:1">
      <c r="A288" s="50">
        <v>310691</v>
      </c>
    </row>
    <row r="289" spans="1:1">
      <c r="A289" s="50">
        <v>310692</v>
      </c>
    </row>
    <row r="290" spans="1:1">
      <c r="A290" s="50">
        <v>310693</v>
      </c>
    </row>
    <row r="291" spans="1:1">
      <c r="A291" s="50">
        <v>310694</v>
      </c>
    </row>
    <row r="292" spans="1:1">
      <c r="A292" s="50">
        <v>310695</v>
      </c>
    </row>
    <row r="293" spans="1:1">
      <c r="A293" s="50">
        <v>310696</v>
      </c>
    </row>
    <row r="294" spans="1:1">
      <c r="A294" s="50">
        <v>310697</v>
      </c>
    </row>
    <row r="295" spans="1:1">
      <c r="A295" s="50">
        <v>310698</v>
      </c>
    </row>
    <row r="296" spans="1:1">
      <c r="A296" s="50">
        <v>310699</v>
      </c>
    </row>
    <row r="297" spans="1:1">
      <c r="A297" s="50">
        <v>310700</v>
      </c>
    </row>
    <row r="298" spans="1:1">
      <c r="A298" s="50">
        <v>310701</v>
      </c>
    </row>
    <row r="299" spans="1:1">
      <c r="A299" s="50">
        <v>310702</v>
      </c>
    </row>
    <row r="300" spans="1:1">
      <c r="A300" s="50">
        <v>310703</v>
      </c>
    </row>
    <row r="301" spans="1:1">
      <c r="A301" s="50">
        <v>310704</v>
      </c>
    </row>
    <row r="302" spans="1:1">
      <c r="A302" s="50">
        <v>310705</v>
      </c>
    </row>
    <row r="303" spans="1:1">
      <c r="A303" s="50">
        <v>310706</v>
      </c>
    </row>
    <row r="304" spans="1:1">
      <c r="A304" s="50">
        <v>310707</v>
      </c>
    </row>
    <row r="305" spans="1:1">
      <c r="A305" s="50">
        <v>310708</v>
      </c>
    </row>
    <row r="306" spans="1:1">
      <c r="A306" s="50">
        <v>310709</v>
      </c>
    </row>
    <row r="307" spans="1:1">
      <c r="A307" s="50">
        <v>310710</v>
      </c>
    </row>
    <row r="308" spans="1:1">
      <c r="A308" s="50">
        <v>310711</v>
      </c>
    </row>
    <row r="309" spans="1:1">
      <c r="A309" s="50">
        <v>310712</v>
      </c>
    </row>
    <row r="310" spans="1:1">
      <c r="A310" s="50">
        <v>310713</v>
      </c>
    </row>
    <row r="311" spans="1:1">
      <c r="A311" s="50">
        <v>310714</v>
      </c>
    </row>
    <row r="312" spans="1:1">
      <c r="A312" s="50">
        <v>310715</v>
      </c>
    </row>
  </sheetData>
  <autoFilter ref="A1:CD312"/>
  <pageMargins left="0.70866141732283472" right="0.70866141732283472" top="0.74803149606299213" bottom="0.74803149606299213" header="0.31496062992125984" footer="0.31496062992125984"/>
  <pageSetup paperSize="8" scale="6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5" tint="0.39997558519241921"/>
  </sheetPr>
  <dimension ref="A1:L22"/>
  <sheetViews>
    <sheetView zoomScaleNormal="100" workbookViewId="0">
      <selection activeCell="J17" sqref="J17"/>
    </sheetView>
  </sheetViews>
  <sheetFormatPr baseColWidth="10" defaultRowHeight="11.25"/>
  <cols>
    <col min="1" max="5" width="12.7109375" style="40" customWidth="1"/>
    <col min="6" max="6" width="12.7109375" style="45" customWidth="1"/>
    <col min="7" max="12" width="12.7109375" style="40" customWidth="1"/>
    <col min="13" max="258" width="11.42578125" style="40"/>
    <col min="259" max="259" width="10.42578125" style="40" customWidth="1"/>
    <col min="260" max="263" width="13.28515625" style="40" customWidth="1"/>
    <col min="264" max="264" width="5.28515625" style="40" customWidth="1"/>
    <col min="265" max="265" width="11.7109375" style="40" customWidth="1"/>
    <col min="266" max="267" width="5.5703125" style="40" customWidth="1"/>
    <col min="268" max="514" width="11.42578125" style="40"/>
    <col min="515" max="515" width="10.42578125" style="40" customWidth="1"/>
    <col min="516" max="519" width="13.28515625" style="40" customWidth="1"/>
    <col min="520" max="520" width="5.28515625" style="40" customWidth="1"/>
    <col min="521" max="521" width="11.7109375" style="40" customWidth="1"/>
    <col min="522" max="523" width="5.5703125" style="40" customWidth="1"/>
    <col min="524" max="770" width="11.42578125" style="40"/>
    <col min="771" max="771" width="10.42578125" style="40" customWidth="1"/>
    <col min="772" max="775" width="13.28515625" style="40" customWidth="1"/>
    <col min="776" max="776" width="5.28515625" style="40" customWidth="1"/>
    <col min="777" max="777" width="11.7109375" style="40" customWidth="1"/>
    <col min="778" max="779" width="5.5703125" style="40" customWidth="1"/>
    <col min="780" max="1026" width="11.42578125" style="40"/>
    <col min="1027" max="1027" width="10.42578125" style="40" customWidth="1"/>
    <col min="1028" max="1031" width="13.28515625" style="40" customWidth="1"/>
    <col min="1032" max="1032" width="5.28515625" style="40" customWidth="1"/>
    <col min="1033" max="1033" width="11.7109375" style="40" customWidth="1"/>
    <col min="1034" max="1035" width="5.5703125" style="40" customWidth="1"/>
    <col min="1036" max="1282" width="11.42578125" style="40"/>
    <col min="1283" max="1283" width="10.42578125" style="40" customWidth="1"/>
    <col min="1284" max="1287" width="13.28515625" style="40" customWidth="1"/>
    <col min="1288" max="1288" width="5.28515625" style="40" customWidth="1"/>
    <col min="1289" max="1289" width="11.7109375" style="40" customWidth="1"/>
    <col min="1290" max="1291" width="5.5703125" style="40" customWidth="1"/>
    <col min="1292" max="1538" width="11.42578125" style="40"/>
    <col min="1539" max="1539" width="10.42578125" style="40" customWidth="1"/>
    <col min="1540" max="1543" width="13.28515625" style="40" customWidth="1"/>
    <col min="1544" max="1544" width="5.28515625" style="40" customWidth="1"/>
    <col min="1545" max="1545" width="11.7109375" style="40" customWidth="1"/>
    <col min="1546" max="1547" width="5.5703125" style="40" customWidth="1"/>
    <col min="1548" max="1794" width="11.42578125" style="40"/>
    <col min="1795" max="1795" width="10.42578125" style="40" customWidth="1"/>
    <col min="1796" max="1799" width="13.28515625" style="40" customWidth="1"/>
    <col min="1800" max="1800" width="5.28515625" style="40" customWidth="1"/>
    <col min="1801" max="1801" width="11.7109375" style="40" customWidth="1"/>
    <col min="1802" max="1803" width="5.5703125" style="40" customWidth="1"/>
    <col min="1804" max="2050" width="11.42578125" style="40"/>
    <col min="2051" max="2051" width="10.42578125" style="40" customWidth="1"/>
    <col min="2052" max="2055" width="13.28515625" style="40" customWidth="1"/>
    <col min="2056" max="2056" width="5.28515625" style="40" customWidth="1"/>
    <col min="2057" max="2057" width="11.7109375" style="40" customWidth="1"/>
    <col min="2058" max="2059" width="5.5703125" style="40" customWidth="1"/>
    <col min="2060" max="2306" width="11.42578125" style="40"/>
    <col min="2307" max="2307" width="10.42578125" style="40" customWidth="1"/>
    <col min="2308" max="2311" width="13.28515625" style="40" customWidth="1"/>
    <col min="2312" max="2312" width="5.28515625" style="40" customWidth="1"/>
    <col min="2313" max="2313" width="11.7109375" style="40" customWidth="1"/>
    <col min="2314" max="2315" width="5.5703125" style="40" customWidth="1"/>
    <col min="2316" max="2562" width="11.42578125" style="40"/>
    <col min="2563" max="2563" width="10.42578125" style="40" customWidth="1"/>
    <col min="2564" max="2567" width="13.28515625" style="40" customWidth="1"/>
    <col min="2568" max="2568" width="5.28515625" style="40" customWidth="1"/>
    <col min="2569" max="2569" width="11.7109375" style="40" customWidth="1"/>
    <col min="2570" max="2571" width="5.5703125" style="40" customWidth="1"/>
    <col min="2572" max="2818" width="11.42578125" style="40"/>
    <col min="2819" max="2819" width="10.42578125" style="40" customWidth="1"/>
    <col min="2820" max="2823" width="13.28515625" style="40" customWidth="1"/>
    <col min="2824" max="2824" width="5.28515625" style="40" customWidth="1"/>
    <col min="2825" max="2825" width="11.7109375" style="40" customWidth="1"/>
    <col min="2826" max="2827" width="5.5703125" style="40" customWidth="1"/>
    <col min="2828" max="3074" width="11.42578125" style="40"/>
    <col min="3075" max="3075" width="10.42578125" style="40" customWidth="1"/>
    <col min="3076" max="3079" width="13.28515625" style="40" customWidth="1"/>
    <col min="3080" max="3080" width="5.28515625" style="40" customWidth="1"/>
    <col min="3081" max="3081" width="11.7109375" style="40" customWidth="1"/>
    <col min="3082" max="3083" width="5.5703125" style="40" customWidth="1"/>
    <col min="3084" max="3330" width="11.42578125" style="40"/>
    <col min="3331" max="3331" width="10.42578125" style="40" customWidth="1"/>
    <col min="3332" max="3335" width="13.28515625" style="40" customWidth="1"/>
    <col min="3336" max="3336" width="5.28515625" style="40" customWidth="1"/>
    <col min="3337" max="3337" width="11.7109375" style="40" customWidth="1"/>
    <col min="3338" max="3339" width="5.5703125" style="40" customWidth="1"/>
    <col min="3340" max="3586" width="11.42578125" style="40"/>
    <col min="3587" max="3587" width="10.42578125" style="40" customWidth="1"/>
    <col min="3588" max="3591" width="13.28515625" style="40" customWidth="1"/>
    <col min="3592" max="3592" width="5.28515625" style="40" customWidth="1"/>
    <col min="3593" max="3593" width="11.7109375" style="40" customWidth="1"/>
    <col min="3594" max="3595" width="5.5703125" style="40" customWidth="1"/>
    <col min="3596" max="3842" width="11.42578125" style="40"/>
    <col min="3843" max="3843" width="10.42578125" style="40" customWidth="1"/>
    <col min="3844" max="3847" width="13.28515625" style="40" customWidth="1"/>
    <col min="3848" max="3848" width="5.28515625" style="40" customWidth="1"/>
    <col min="3849" max="3849" width="11.7109375" style="40" customWidth="1"/>
    <col min="3850" max="3851" width="5.5703125" style="40" customWidth="1"/>
    <col min="3852" max="4098" width="11.42578125" style="40"/>
    <col min="4099" max="4099" width="10.42578125" style="40" customWidth="1"/>
    <col min="4100" max="4103" width="13.28515625" style="40" customWidth="1"/>
    <col min="4104" max="4104" width="5.28515625" style="40" customWidth="1"/>
    <col min="4105" max="4105" width="11.7109375" style="40" customWidth="1"/>
    <col min="4106" max="4107" width="5.5703125" style="40" customWidth="1"/>
    <col min="4108" max="4354" width="11.42578125" style="40"/>
    <col min="4355" max="4355" width="10.42578125" style="40" customWidth="1"/>
    <col min="4356" max="4359" width="13.28515625" style="40" customWidth="1"/>
    <col min="4360" max="4360" width="5.28515625" style="40" customWidth="1"/>
    <col min="4361" max="4361" width="11.7109375" style="40" customWidth="1"/>
    <col min="4362" max="4363" width="5.5703125" style="40" customWidth="1"/>
    <col min="4364" max="4610" width="11.42578125" style="40"/>
    <col min="4611" max="4611" width="10.42578125" style="40" customWidth="1"/>
    <col min="4612" max="4615" width="13.28515625" style="40" customWidth="1"/>
    <col min="4616" max="4616" width="5.28515625" style="40" customWidth="1"/>
    <col min="4617" max="4617" width="11.7109375" style="40" customWidth="1"/>
    <col min="4618" max="4619" width="5.5703125" style="40" customWidth="1"/>
    <col min="4620" max="4866" width="11.42578125" style="40"/>
    <col min="4867" max="4867" width="10.42578125" style="40" customWidth="1"/>
    <col min="4868" max="4871" width="13.28515625" style="40" customWidth="1"/>
    <col min="4872" max="4872" width="5.28515625" style="40" customWidth="1"/>
    <col min="4873" max="4873" width="11.7109375" style="40" customWidth="1"/>
    <col min="4874" max="4875" width="5.5703125" style="40" customWidth="1"/>
    <col min="4876" max="5122" width="11.42578125" style="40"/>
    <col min="5123" max="5123" width="10.42578125" style="40" customWidth="1"/>
    <col min="5124" max="5127" width="13.28515625" style="40" customWidth="1"/>
    <col min="5128" max="5128" width="5.28515625" style="40" customWidth="1"/>
    <col min="5129" max="5129" width="11.7109375" style="40" customWidth="1"/>
    <col min="5130" max="5131" width="5.5703125" style="40" customWidth="1"/>
    <col min="5132" max="5378" width="11.42578125" style="40"/>
    <col min="5379" max="5379" width="10.42578125" style="40" customWidth="1"/>
    <col min="5380" max="5383" width="13.28515625" style="40" customWidth="1"/>
    <col min="5384" max="5384" width="5.28515625" style="40" customWidth="1"/>
    <col min="5385" max="5385" width="11.7109375" style="40" customWidth="1"/>
    <col min="5386" max="5387" width="5.5703125" style="40" customWidth="1"/>
    <col min="5388" max="5634" width="11.42578125" style="40"/>
    <col min="5635" max="5635" width="10.42578125" style="40" customWidth="1"/>
    <col min="5636" max="5639" width="13.28515625" style="40" customWidth="1"/>
    <col min="5640" max="5640" width="5.28515625" style="40" customWidth="1"/>
    <col min="5641" max="5641" width="11.7109375" style="40" customWidth="1"/>
    <col min="5642" max="5643" width="5.5703125" style="40" customWidth="1"/>
    <col min="5644" max="5890" width="11.42578125" style="40"/>
    <col min="5891" max="5891" width="10.42578125" style="40" customWidth="1"/>
    <col min="5892" max="5895" width="13.28515625" style="40" customWidth="1"/>
    <col min="5896" max="5896" width="5.28515625" style="40" customWidth="1"/>
    <col min="5897" max="5897" width="11.7109375" style="40" customWidth="1"/>
    <col min="5898" max="5899" width="5.5703125" style="40" customWidth="1"/>
    <col min="5900" max="6146" width="11.42578125" style="40"/>
    <col min="6147" max="6147" width="10.42578125" style="40" customWidth="1"/>
    <col min="6148" max="6151" width="13.28515625" style="40" customWidth="1"/>
    <col min="6152" max="6152" width="5.28515625" style="40" customWidth="1"/>
    <col min="6153" max="6153" width="11.7109375" style="40" customWidth="1"/>
    <col min="6154" max="6155" width="5.5703125" style="40" customWidth="1"/>
    <col min="6156" max="6402" width="11.42578125" style="40"/>
    <col min="6403" max="6403" width="10.42578125" style="40" customWidth="1"/>
    <col min="6404" max="6407" width="13.28515625" style="40" customWidth="1"/>
    <col min="6408" max="6408" width="5.28515625" style="40" customWidth="1"/>
    <col min="6409" max="6409" width="11.7109375" style="40" customWidth="1"/>
    <col min="6410" max="6411" width="5.5703125" style="40" customWidth="1"/>
    <col min="6412" max="6658" width="11.42578125" style="40"/>
    <col min="6659" max="6659" width="10.42578125" style="40" customWidth="1"/>
    <col min="6660" max="6663" width="13.28515625" style="40" customWidth="1"/>
    <col min="6664" max="6664" width="5.28515625" style="40" customWidth="1"/>
    <col min="6665" max="6665" width="11.7109375" style="40" customWidth="1"/>
    <col min="6666" max="6667" width="5.5703125" style="40" customWidth="1"/>
    <col min="6668" max="6914" width="11.42578125" style="40"/>
    <col min="6915" max="6915" width="10.42578125" style="40" customWidth="1"/>
    <col min="6916" max="6919" width="13.28515625" style="40" customWidth="1"/>
    <col min="6920" max="6920" width="5.28515625" style="40" customWidth="1"/>
    <col min="6921" max="6921" width="11.7109375" style="40" customWidth="1"/>
    <col min="6922" max="6923" width="5.5703125" style="40" customWidth="1"/>
    <col min="6924" max="7170" width="11.42578125" style="40"/>
    <col min="7171" max="7171" width="10.42578125" style="40" customWidth="1"/>
    <col min="7172" max="7175" width="13.28515625" style="40" customWidth="1"/>
    <col min="7176" max="7176" width="5.28515625" style="40" customWidth="1"/>
    <col min="7177" max="7177" width="11.7109375" style="40" customWidth="1"/>
    <col min="7178" max="7179" width="5.5703125" style="40" customWidth="1"/>
    <col min="7180" max="7426" width="11.42578125" style="40"/>
    <col min="7427" max="7427" width="10.42578125" style="40" customWidth="1"/>
    <col min="7428" max="7431" width="13.28515625" style="40" customWidth="1"/>
    <col min="7432" max="7432" width="5.28515625" style="40" customWidth="1"/>
    <col min="7433" max="7433" width="11.7109375" style="40" customWidth="1"/>
    <col min="7434" max="7435" width="5.5703125" style="40" customWidth="1"/>
    <col min="7436" max="7682" width="11.42578125" style="40"/>
    <col min="7683" max="7683" width="10.42578125" style="40" customWidth="1"/>
    <col min="7684" max="7687" width="13.28515625" style="40" customWidth="1"/>
    <col min="7688" max="7688" width="5.28515625" style="40" customWidth="1"/>
    <col min="7689" max="7689" width="11.7109375" style="40" customWidth="1"/>
    <col min="7690" max="7691" width="5.5703125" style="40" customWidth="1"/>
    <col min="7692" max="7938" width="11.42578125" style="40"/>
    <col min="7939" max="7939" width="10.42578125" style="40" customWidth="1"/>
    <col min="7940" max="7943" width="13.28515625" style="40" customWidth="1"/>
    <col min="7944" max="7944" width="5.28515625" style="40" customWidth="1"/>
    <col min="7945" max="7945" width="11.7109375" style="40" customWidth="1"/>
    <col min="7946" max="7947" width="5.5703125" style="40" customWidth="1"/>
    <col min="7948" max="8194" width="11.42578125" style="40"/>
    <col min="8195" max="8195" width="10.42578125" style="40" customWidth="1"/>
    <col min="8196" max="8199" width="13.28515625" style="40" customWidth="1"/>
    <col min="8200" max="8200" width="5.28515625" style="40" customWidth="1"/>
    <col min="8201" max="8201" width="11.7109375" style="40" customWidth="1"/>
    <col min="8202" max="8203" width="5.5703125" style="40" customWidth="1"/>
    <col min="8204" max="8450" width="11.42578125" style="40"/>
    <col min="8451" max="8451" width="10.42578125" style="40" customWidth="1"/>
    <col min="8452" max="8455" width="13.28515625" style="40" customWidth="1"/>
    <col min="8456" max="8456" width="5.28515625" style="40" customWidth="1"/>
    <col min="8457" max="8457" width="11.7109375" style="40" customWidth="1"/>
    <col min="8458" max="8459" width="5.5703125" style="40" customWidth="1"/>
    <col min="8460" max="8706" width="11.42578125" style="40"/>
    <col min="8707" max="8707" width="10.42578125" style="40" customWidth="1"/>
    <col min="8708" max="8711" width="13.28515625" style="40" customWidth="1"/>
    <col min="8712" max="8712" width="5.28515625" style="40" customWidth="1"/>
    <col min="8713" max="8713" width="11.7109375" style="40" customWidth="1"/>
    <col min="8714" max="8715" width="5.5703125" style="40" customWidth="1"/>
    <col min="8716" max="8962" width="11.42578125" style="40"/>
    <col min="8963" max="8963" width="10.42578125" style="40" customWidth="1"/>
    <col min="8964" max="8967" width="13.28515625" style="40" customWidth="1"/>
    <col min="8968" max="8968" width="5.28515625" style="40" customWidth="1"/>
    <col min="8969" max="8969" width="11.7109375" style="40" customWidth="1"/>
    <col min="8970" max="8971" width="5.5703125" style="40" customWidth="1"/>
    <col min="8972" max="9218" width="11.42578125" style="40"/>
    <col min="9219" max="9219" width="10.42578125" style="40" customWidth="1"/>
    <col min="9220" max="9223" width="13.28515625" style="40" customWidth="1"/>
    <col min="9224" max="9224" width="5.28515625" style="40" customWidth="1"/>
    <col min="9225" max="9225" width="11.7109375" style="40" customWidth="1"/>
    <col min="9226" max="9227" width="5.5703125" style="40" customWidth="1"/>
    <col min="9228" max="9474" width="11.42578125" style="40"/>
    <col min="9475" max="9475" width="10.42578125" style="40" customWidth="1"/>
    <col min="9476" max="9479" width="13.28515625" style="40" customWidth="1"/>
    <col min="9480" max="9480" width="5.28515625" style="40" customWidth="1"/>
    <col min="9481" max="9481" width="11.7109375" style="40" customWidth="1"/>
    <col min="9482" max="9483" width="5.5703125" style="40" customWidth="1"/>
    <col min="9484" max="9730" width="11.42578125" style="40"/>
    <col min="9731" max="9731" width="10.42578125" style="40" customWidth="1"/>
    <col min="9732" max="9735" width="13.28515625" style="40" customWidth="1"/>
    <col min="9736" max="9736" width="5.28515625" style="40" customWidth="1"/>
    <col min="9737" max="9737" width="11.7109375" style="40" customWidth="1"/>
    <col min="9738" max="9739" width="5.5703125" style="40" customWidth="1"/>
    <col min="9740" max="9986" width="11.42578125" style="40"/>
    <col min="9987" max="9987" width="10.42578125" style="40" customWidth="1"/>
    <col min="9988" max="9991" width="13.28515625" style="40" customWidth="1"/>
    <col min="9992" max="9992" width="5.28515625" style="40" customWidth="1"/>
    <col min="9993" max="9993" width="11.7109375" style="40" customWidth="1"/>
    <col min="9994" max="9995" width="5.5703125" style="40" customWidth="1"/>
    <col min="9996" max="10242" width="11.42578125" style="40"/>
    <col min="10243" max="10243" width="10.42578125" style="40" customWidth="1"/>
    <col min="10244" max="10247" width="13.28515625" style="40" customWidth="1"/>
    <col min="10248" max="10248" width="5.28515625" style="40" customWidth="1"/>
    <col min="10249" max="10249" width="11.7109375" style="40" customWidth="1"/>
    <col min="10250" max="10251" width="5.5703125" style="40" customWidth="1"/>
    <col min="10252" max="10498" width="11.42578125" style="40"/>
    <col min="10499" max="10499" width="10.42578125" style="40" customWidth="1"/>
    <col min="10500" max="10503" width="13.28515625" style="40" customWidth="1"/>
    <col min="10504" max="10504" width="5.28515625" style="40" customWidth="1"/>
    <col min="10505" max="10505" width="11.7109375" style="40" customWidth="1"/>
    <col min="10506" max="10507" width="5.5703125" style="40" customWidth="1"/>
    <col min="10508" max="10754" width="11.42578125" style="40"/>
    <col min="10755" max="10755" width="10.42578125" style="40" customWidth="1"/>
    <col min="10756" max="10759" width="13.28515625" style="40" customWidth="1"/>
    <col min="10760" max="10760" width="5.28515625" style="40" customWidth="1"/>
    <col min="10761" max="10761" width="11.7109375" style="40" customWidth="1"/>
    <col min="10762" max="10763" width="5.5703125" style="40" customWidth="1"/>
    <col min="10764" max="11010" width="11.42578125" style="40"/>
    <col min="11011" max="11011" width="10.42578125" style="40" customWidth="1"/>
    <col min="11012" max="11015" width="13.28515625" style="40" customWidth="1"/>
    <col min="11016" max="11016" width="5.28515625" style="40" customWidth="1"/>
    <col min="11017" max="11017" width="11.7109375" style="40" customWidth="1"/>
    <col min="11018" max="11019" width="5.5703125" style="40" customWidth="1"/>
    <col min="11020" max="11266" width="11.42578125" style="40"/>
    <col min="11267" max="11267" width="10.42578125" style="40" customWidth="1"/>
    <col min="11268" max="11271" width="13.28515625" style="40" customWidth="1"/>
    <col min="11272" max="11272" width="5.28515625" style="40" customWidth="1"/>
    <col min="11273" max="11273" width="11.7109375" style="40" customWidth="1"/>
    <col min="11274" max="11275" width="5.5703125" style="40" customWidth="1"/>
    <col min="11276" max="11522" width="11.42578125" style="40"/>
    <col min="11523" max="11523" width="10.42578125" style="40" customWidth="1"/>
    <col min="11524" max="11527" width="13.28515625" style="40" customWidth="1"/>
    <col min="11528" max="11528" width="5.28515625" style="40" customWidth="1"/>
    <col min="11529" max="11529" width="11.7109375" style="40" customWidth="1"/>
    <col min="11530" max="11531" width="5.5703125" style="40" customWidth="1"/>
    <col min="11532" max="11778" width="11.42578125" style="40"/>
    <col min="11779" max="11779" width="10.42578125" style="40" customWidth="1"/>
    <col min="11780" max="11783" width="13.28515625" style="40" customWidth="1"/>
    <col min="11784" max="11784" width="5.28515625" style="40" customWidth="1"/>
    <col min="11785" max="11785" width="11.7109375" style="40" customWidth="1"/>
    <col min="11786" max="11787" width="5.5703125" style="40" customWidth="1"/>
    <col min="11788" max="12034" width="11.42578125" style="40"/>
    <col min="12035" max="12035" width="10.42578125" style="40" customWidth="1"/>
    <col min="12036" max="12039" width="13.28515625" style="40" customWidth="1"/>
    <col min="12040" max="12040" width="5.28515625" style="40" customWidth="1"/>
    <col min="12041" max="12041" width="11.7109375" style="40" customWidth="1"/>
    <col min="12042" max="12043" width="5.5703125" style="40" customWidth="1"/>
    <col min="12044" max="12290" width="11.42578125" style="40"/>
    <col min="12291" max="12291" width="10.42578125" style="40" customWidth="1"/>
    <col min="12292" max="12295" width="13.28515625" style="40" customWidth="1"/>
    <col min="12296" max="12296" width="5.28515625" style="40" customWidth="1"/>
    <col min="12297" max="12297" width="11.7109375" style="40" customWidth="1"/>
    <col min="12298" max="12299" width="5.5703125" style="40" customWidth="1"/>
    <col min="12300" max="12546" width="11.42578125" style="40"/>
    <col min="12547" max="12547" width="10.42578125" style="40" customWidth="1"/>
    <col min="12548" max="12551" width="13.28515625" style="40" customWidth="1"/>
    <col min="12552" max="12552" width="5.28515625" style="40" customWidth="1"/>
    <col min="12553" max="12553" width="11.7109375" style="40" customWidth="1"/>
    <col min="12554" max="12555" width="5.5703125" style="40" customWidth="1"/>
    <col min="12556" max="12802" width="11.42578125" style="40"/>
    <col min="12803" max="12803" width="10.42578125" style="40" customWidth="1"/>
    <col min="12804" max="12807" width="13.28515625" style="40" customWidth="1"/>
    <col min="12808" max="12808" width="5.28515625" style="40" customWidth="1"/>
    <col min="12809" max="12809" width="11.7109375" style="40" customWidth="1"/>
    <col min="12810" max="12811" width="5.5703125" style="40" customWidth="1"/>
    <col min="12812" max="13058" width="11.42578125" style="40"/>
    <col min="13059" max="13059" width="10.42578125" style="40" customWidth="1"/>
    <col min="13060" max="13063" width="13.28515625" style="40" customWidth="1"/>
    <col min="13064" max="13064" width="5.28515625" style="40" customWidth="1"/>
    <col min="13065" max="13065" width="11.7109375" style="40" customWidth="1"/>
    <col min="13066" max="13067" width="5.5703125" style="40" customWidth="1"/>
    <col min="13068" max="13314" width="11.42578125" style="40"/>
    <col min="13315" max="13315" width="10.42578125" style="40" customWidth="1"/>
    <col min="13316" max="13319" width="13.28515625" style="40" customWidth="1"/>
    <col min="13320" max="13320" width="5.28515625" style="40" customWidth="1"/>
    <col min="13321" max="13321" width="11.7109375" style="40" customWidth="1"/>
    <col min="13322" max="13323" width="5.5703125" style="40" customWidth="1"/>
    <col min="13324" max="13570" width="11.42578125" style="40"/>
    <col min="13571" max="13571" width="10.42578125" style="40" customWidth="1"/>
    <col min="13572" max="13575" width="13.28515625" style="40" customWidth="1"/>
    <col min="13576" max="13576" width="5.28515625" style="40" customWidth="1"/>
    <col min="13577" max="13577" width="11.7109375" style="40" customWidth="1"/>
    <col min="13578" max="13579" width="5.5703125" style="40" customWidth="1"/>
    <col min="13580" max="13826" width="11.42578125" style="40"/>
    <col min="13827" max="13827" width="10.42578125" style="40" customWidth="1"/>
    <col min="13828" max="13831" width="13.28515625" style="40" customWidth="1"/>
    <col min="13832" max="13832" width="5.28515625" style="40" customWidth="1"/>
    <col min="13833" max="13833" width="11.7109375" style="40" customWidth="1"/>
    <col min="13834" max="13835" width="5.5703125" style="40" customWidth="1"/>
    <col min="13836" max="14082" width="11.42578125" style="40"/>
    <col min="14083" max="14083" width="10.42578125" style="40" customWidth="1"/>
    <col min="14084" max="14087" width="13.28515625" style="40" customWidth="1"/>
    <col min="14088" max="14088" width="5.28515625" style="40" customWidth="1"/>
    <col min="14089" max="14089" width="11.7109375" style="40" customWidth="1"/>
    <col min="14090" max="14091" width="5.5703125" style="40" customWidth="1"/>
    <col min="14092" max="14338" width="11.42578125" style="40"/>
    <col min="14339" max="14339" width="10.42578125" style="40" customWidth="1"/>
    <col min="14340" max="14343" width="13.28515625" style="40" customWidth="1"/>
    <col min="14344" max="14344" width="5.28515625" style="40" customWidth="1"/>
    <col min="14345" max="14345" width="11.7109375" style="40" customWidth="1"/>
    <col min="14346" max="14347" width="5.5703125" style="40" customWidth="1"/>
    <col min="14348" max="14594" width="11.42578125" style="40"/>
    <col min="14595" max="14595" width="10.42578125" style="40" customWidth="1"/>
    <col min="14596" max="14599" width="13.28515625" style="40" customWidth="1"/>
    <col min="14600" max="14600" width="5.28515625" style="40" customWidth="1"/>
    <col min="14601" max="14601" width="11.7109375" style="40" customWidth="1"/>
    <col min="14602" max="14603" width="5.5703125" style="40" customWidth="1"/>
    <col min="14604" max="14850" width="11.42578125" style="40"/>
    <col min="14851" max="14851" width="10.42578125" style="40" customWidth="1"/>
    <col min="14852" max="14855" width="13.28515625" style="40" customWidth="1"/>
    <col min="14856" max="14856" width="5.28515625" style="40" customWidth="1"/>
    <col min="14857" max="14857" width="11.7109375" style="40" customWidth="1"/>
    <col min="14858" max="14859" width="5.5703125" style="40" customWidth="1"/>
    <col min="14860" max="15106" width="11.42578125" style="40"/>
    <col min="15107" max="15107" width="10.42578125" style="40" customWidth="1"/>
    <col min="15108" max="15111" width="13.28515625" style="40" customWidth="1"/>
    <col min="15112" max="15112" width="5.28515625" style="40" customWidth="1"/>
    <col min="15113" max="15113" width="11.7109375" style="40" customWidth="1"/>
    <col min="15114" max="15115" width="5.5703125" style="40" customWidth="1"/>
    <col min="15116" max="15362" width="11.42578125" style="40"/>
    <col min="15363" max="15363" width="10.42578125" style="40" customWidth="1"/>
    <col min="15364" max="15367" width="13.28515625" style="40" customWidth="1"/>
    <col min="15368" max="15368" width="5.28515625" style="40" customWidth="1"/>
    <col min="15369" max="15369" width="11.7109375" style="40" customWidth="1"/>
    <col min="15370" max="15371" width="5.5703125" style="40" customWidth="1"/>
    <col min="15372" max="15618" width="11.42578125" style="40"/>
    <col min="15619" max="15619" width="10.42578125" style="40" customWidth="1"/>
    <col min="15620" max="15623" width="13.28515625" style="40" customWidth="1"/>
    <col min="15624" max="15624" width="5.28515625" style="40" customWidth="1"/>
    <col min="15625" max="15625" width="11.7109375" style="40" customWidth="1"/>
    <col min="15626" max="15627" width="5.5703125" style="40" customWidth="1"/>
    <col min="15628" max="15874" width="11.42578125" style="40"/>
    <col min="15875" max="15875" width="10.42578125" style="40" customWidth="1"/>
    <col min="15876" max="15879" width="13.28515625" style="40" customWidth="1"/>
    <col min="15880" max="15880" width="5.28515625" style="40" customWidth="1"/>
    <col min="15881" max="15881" width="11.7109375" style="40" customWidth="1"/>
    <col min="15882" max="15883" width="5.5703125" style="40" customWidth="1"/>
    <col min="15884" max="16130" width="11.42578125" style="40"/>
    <col min="16131" max="16131" width="10.42578125" style="40" customWidth="1"/>
    <col min="16132" max="16135" width="13.28515625" style="40" customWidth="1"/>
    <col min="16136" max="16136" width="5.28515625" style="40" customWidth="1"/>
    <col min="16137" max="16137" width="11.7109375" style="40" customWidth="1"/>
    <col min="16138" max="16139" width="5.5703125" style="40" customWidth="1"/>
    <col min="16140" max="16384" width="11.42578125" style="40"/>
  </cols>
  <sheetData>
    <row r="1" spans="1:12" ht="23.25">
      <c r="A1" s="188" t="s">
        <v>57</v>
      </c>
      <c r="B1" s="188"/>
      <c r="C1" s="188"/>
      <c r="D1" s="188"/>
      <c r="E1" s="188"/>
      <c r="F1" s="188"/>
      <c r="G1" s="188"/>
      <c r="H1" s="141">
        <f ca="1">TODAY()</f>
        <v>41907</v>
      </c>
      <c r="I1" s="38"/>
      <c r="J1" s="38"/>
      <c r="K1" s="38"/>
      <c r="L1" s="39"/>
    </row>
    <row r="2" spans="1:12" ht="12" thickBot="1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39"/>
    </row>
    <row r="3" spans="1:12" ht="21" customHeight="1">
      <c r="A3" s="46" t="s">
        <v>46</v>
      </c>
      <c r="B3" s="47" t="s">
        <v>47</v>
      </c>
      <c r="C3" s="47" t="s">
        <v>48</v>
      </c>
      <c r="D3" s="48" t="s">
        <v>49</v>
      </c>
      <c r="F3" s="121" t="s">
        <v>95</v>
      </c>
      <c r="G3" s="48" t="s">
        <v>96</v>
      </c>
    </row>
    <row r="4" spans="1:12" s="136" customFormat="1" ht="21" customHeight="1" thickBot="1">
      <c r="A4" s="137"/>
      <c r="B4" s="138"/>
      <c r="C4" s="138"/>
      <c r="D4" s="139"/>
      <c r="F4" s="140" t="e">
        <f>A7+B7</f>
        <v>#VALUE!</v>
      </c>
      <c r="G4" s="123">
        <f>COUNTIF(Parc!B:B,"EXP")</f>
        <v>0</v>
      </c>
    </row>
    <row r="5" spans="1:12" s="39" customFormat="1" ht="15" customHeight="1" thickBot="1">
      <c r="A5" s="42"/>
      <c r="B5" s="42"/>
      <c r="C5" s="42"/>
      <c r="D5" s="42"/>
      <c r="E5" s="42"/>
      <c r="F5" s="43"/>
      <c r="G5" s="42"/>
      <c r="H5" s="42"/>
      <c r="I5" s="42"/>
      <c r="J5" s="42"/>
      <c r="K5" s="42"/>
    </row>
    <row r="6" spans="1:12" s="39" customFormat="1" ht="21" customHeight="1">
      <c r="A6" s="46" t="s">
        <v>53</v>
      </c>
      <c r="B6" s="48" t="s">
        <v>54</v>
      </c>
      <c r="D6" s="46" t="s">
        <v>55</v>
      </c>
      <c r="E6" s="48" t="s">
        <v>56</v>
      </c>
      <c r="F6" s="43"/>
      <c r="G6" s="42"/>
      <c r="I6" s="42"/>
      <c r="J6" s="42"/>
      <c r="K6" s="42"/>
    </row>
    <row r="7" spans="1:12" s="39" customFormat="1" ht="21" customHeight="1" thickBot="1">
      <c r="A7" s="122" t="e">
        <f>COUNTIF([6]YSuiviMH01!$1:$1048576,"Prisonn")+COUNTIF([6]YSuiviMH01!$1:$1048576,"RETMHN")</f>
        <v>#VALUE!</v>
      </c>
      <c r="B7" s="123" t="e">
        <f>COUNTIF([6]YSuiviMH01!$1:$1048576,"P_PF_N")</f>
        <v>#VALUE!</v>
      </c>
      <c r="C7" s="124"/>
      <c r="D7" s="125">
        <v>23</v>
      </c>
      <c r="E7" s="126" t="e">
        <f>A7+B7-D7</f>
        <v>#VALUE!</v>
      </c>
      <c r="F7" s="43"/>
      <c r="G7" s="42"/>
      <c r="H7" s="42"/>
      <c r="I7" s="42"/>
      <c r="J7" s="42"/>
      <c r="K7" s="42"/>
    </row>
    <row r="8" spans="1:12" s="39" customFormat="1" ht="15" customHeight="1" thickBot="1">
      <c r="A8" s="42"/>
      <c r="B8" s="42"/>
      <c r="C8" s="42"/>
      <c r="D8" s="42"/>
      <c r="E8" s="42"/>
      <c r="F8" s="43"/>
      <c r="G8" s="42"/>
      <c r="H8" s="42"/>
      <c r="I8" s="42"/>
      <c r="J8" s="42"/>
      <c r="K8" s="42"/>
    </row>
    <row r="9" spans="1:12" s="39" customFormat="1" ht="21" customHeight="1">
      <c r="A9" s="35" t="str">
        <f>Parc!E1</f>
        <v>Touchant ni l’eau, ni l’élect, ni gaz</v>
      </c>
      <c r="B9" s="36" t="str">
        <f>Parc!F1</f>
        <v>Touchant à l’eau</v>
      </c>
      <c r="C9" s="36" t="str">
        <f>Parc!G1</f>
        <v>Touchant à l’électricité</v>
      </c>
      <c r="D9" s="37" t="str">
        <f>Parc!H1</f>
        <v>Touchant au gaz</v>
      </c>
      <c r="F9" s="35" t="str">
        <f>Parc!I1</f>
        <v xml:space="preserve">de plus de 9 mois </v>
      </c>
      <c r="G9" s="37" t="str">
        <f>Parc!J1</f>
        <v>plombé bleu plus de 2 mois</v>
      </c>
      <c r="H9" s="42"/>
      <c r="I9" s="42"/>
      <c r="J9" s="42"/>
      <c r="K9" s="42"/>
    </row>
    <row r="10" spans="1:12" s="130" customFormat="1" ht="21" customHeight="1" thickBot="1">
      <c r="A10" s="127">
        <f>SUM(Parc!E:E)</f>
        <v>1</v>
      </c>
      <c r="B10" s="128">
        <f>SUM(Parc!F:F)</f>
        <v>1</v>
      </c>
      <c r="C10" s="128">
        <f>SUM(Parc!G:G)</f>
        <v>1</v>
      </c>
      <c r="D10" s="129">
        <f>SUM(Parc!H:H)</f>
        <v>1</v>
      </c>
      <c r="F10" s="127">
        <f>SUM(Parc!I:I)</f>
        <v>25</v>
      </c>
      <c r="G10" s="129">
        <f>SUM(Parc!J:J)</f>
        <v>12</v>
      </c>
      <c r="H10" s="131"/>
      <c r="I10" s="131"/>
      <c r="J10" s="131"/>
      <c r="K10" s="131"/>
    </row>
    <row r="11" spans="1:12" s="130" customFormat="1" ht="15" customHeight="1" thickBot="1">
      <c r="A11" s="153"/>
      <c r="B11" s="153"/>
      <c r="C11" s="153"/>
      <c r="D11" s="153"/>
      <c r="F11" s="153"/>
      <c r="G11" s="153"/>
      <c r="H11" s="131"/>
      <c r="I11" s="131"/>
      <c r="J11" s="131"/>
      <c r="K11" s="131"/>
    </row>
    <row r="12" spans="1:12" s="39" customFormat="1" ht="21" customHeight="1">
      <c r="A12" s="189" t="s">
        <v>98</v>
      </c>
      <c r="B12" s="190" t="s">
        <v>99</v>
      </c>
      <c r="C12" s="190" t="s">
        <v>100</v>
      </c>
      <c r="D12" s="190" t="s">
        <v>101</v>
      </c>
      <c r="E12" s="190" t="s">
        <v>102</v>
      </c>
      <c r="F12" s="190" t="s">
        <v>103</v>
      </c>
      <c r="G12" s="190" t="s">
        <v>104</v>
      </c>
      <c r="H12" s="191" t="s">
        <v>105</v>
      </c>
      <c r="I12" s="42"/>
      <c r="J12" s="42"/>
      <c r="K12" s="42"/>
    </row>
    <row r="13" spans="1:12" s="44" customFormat="1" ht="21" customHeight="1">
      <c r="A13" s="157" t="str">
        <f>Parc!K1</f>
        <v>Embout de goutieres</v>
      </c>
      <c r="B13" s="156" t="str">
        <f>Parc!L1</f>
        <v>cables de voilage</v>
      </c>
      <c r="C13" s="156" t="str">
        <f>Parc!M1</f>
        <v>Reprise porte  600 mm  Vis Embases</v>
      </c>
      <c r="D13" s="156" t="str">
        <f>Parc!N1</f>
        <v xml:space="preserve">Renfort métallique </v>
      </c>
      <c r="E13" s="156" t="str">
        <f>Parc!O1</f>
        <v>Vis 4,5x70 meuble haut cuisine</v>
      </c>
      <c r="F13" s="156" t="str">
        <f>Parc!P1</f>
        <v>Jetée de lit nombre et couleur</v>
      </c>
      <c r="G13" s="156">
        <f>Parc!Q1</f>
        <v>0</v>
      </c>
      <c r="H13" s="158" t="str">
        <f>Parc!R1</f>
        <v>Trop plein mal positionnée</v>
      </c>
    </row>
    <row r="14" spans="1:12" s="135" customFormat="1" ht="21" customHeight="1" thickBot="1">
      <c r="A14" s="132">
        <f>SUM(Parc!K:K)</f>
        <v>1</v>
      </c>
      <c r="B14" s="133">
        <f>SUM(Parc!L:L)</f>
        <v>1</v>
      </c>
      <c r="C14" s="133">
        <f>SUM(Parc!M:M)</f>
        <v>1</v>
      </c>
      <c r="D14" s="133">
        <f>SUM(Parc!N:N)</f>
        <v>1</v>
      </c>
      <c r="E14" s="133">
        <f>SUM(Parc!O:O)</f>
        <v>1</v>
      </c>
      <c r="F14" s="133">
        <f>SUM(Parc!P:P)</f>
        <v>1</v>
      </c>
      <c r="G14" s="133">
        <f>SUM(Parc!Q:Q)</f>
        <v>0</v>
      </c>
      <c r="H14" s="134">
        <f>SUM(Parc!R:R)</f>
        <v>1</v>
      </c>
    </row>
    <row r="15" spans="1:12" s="135" customFormat="1" ht="15" customHeight="1" thickBot="1">
      <c r="A15" s="155"/>
      <c r="B15" s="155"/>
      <c r="C15" s="155"/>
      <c r="D15" s="155"/>
      <c r="E15" s="155"/>
      <c r="F15" s="155"/>
      <c r="G15" s="155"/>
      <c r="H15" s="155"/>
    </row>
    <row r="16" spans="1:12" s="39" customFormat="1" ht="21" customHeight="1">
      <c r="A16" s="189" t="s">
        <v>106</v>
      </c>
      <c r="B16" s="190" t="s">
        <v>107</v>
      </c>
      <c r="C16" s="190" t="s">
        <v>108</v>
      </c>
      <c r="D16" s="190" t="s">
        <v>109</v>
      </c>
      <c r="E16" s="190" t="s">
        <v>110</v>
      </c>
      <c r="F16" s="190" t="s">
        <v>111</v>
      </c>
      <c r="G16" s="190" t="s">
        <v>112</v>
      </c>
      <c r="H16" s="191" t="s">
        <v>113</v>
      </c>
      <c r="I16" s="42"/>
      <c r="J16" s="42"/>
      <c r="K16" s="42"/>
    </row>
    <row r="17" spans="1:11" ht="21" customHeight="1">
      <c r="A17" s="157" t="str">
        <f>Parc!S1</f>
        <v xml:space="preserve">Joint de douche </v>
      </c>
      <c r="B17" s="156" t="str">
        <f>Parc!T1</f>
        <v>Débordement de toiture</v>
      </c>
      <c r="C17" s="156" t="str">
        <f>Parc!U1</f>
        <v>Colliers Evacuation a vérifier</v>
      </c>
      <c r="D17" s="156" t="str">
        <f>Parc!V1</f>
        <v xml:space="preserve"> Vis tiroir</v>
      </c>
      <c r="E17" s="156" t="str">
        <f>Parc!W1</f>
        <v xml:space="preserve"> Platine de la gâche</v>
      </c>
      <c r="F17" s="156" t="str">
        <f>Parc!X1</f>
        <v>Reservoir WC</v>
      </c>
      <c r="G17" s="156" t="str">
        <f>Parc!Y1</f>
        <v>Sommier</v>
      </c>
      <c r="H17" s="158" t="str">
        <f>Parc!Z1</f>
        <v>Equerres Meuble SDB</v>
      </c>
    </row>
    <row r="18" spans="1:11" s="136" customFormat="1" ht="21" customHeight="1" thickBot="1">
      <c r="A18" s="127">
        <f>SUM(Parc!S:S)</f>
        <v>1</v>
      </c>
      <c r="B18" s="128">
        <f>SUM(Parc!T:T)</f>
        <v>1</v>
      </c>
      <c r="C18" s="128">
        <f>SUM(Parc!U:U)</f>
        <v>1</v>
      </c>
      <c r="D18" s="128">
        <f>SUM(Parc!V:V)</f>
        <v>1</v>
      </c>
      <c r="E18" s="128">
        <f>SUM(Parc!W:W)</f>
        <v>1</v>
      </c>
      <c r="F18" s="128">
        <f>SUM(Parc!X:X)</f>
        <v>1</v>
      </c>
      <c r="G18" s="128">
        <f>SUM(Parc!Y:Y)</f>
        <v>1</v>
      </c>
      <c r="H18" s="129">
        <f>SUM(Parc!Z:Z)</f>
        <v>0</v>
      </c>
    </row>
    <row r="19" spans="1:11" ht="15" customHeight="1" thickBot="1"/>
    <row r="20" spans="1:11" s="39" customFormat="1" ht="21" customHeight="1">
      <c r="A20" s="189" t="s">
        <v>114</v>
      </c>
      <c r="B20" s="190" t="s">
        <v>115</v>
      </c>
      <c r="C20" s="190" t="s">
        <v>116</v>
      </c>
      <c r="D20" s="191" t="s">
        <v>117</v>
      </c>
      <c r="E20" s="154"/>
      <c r="F20" s="154"/>
      <c r="G20" s="154"/>
      <c r="H20" s="154"/>
      <c r="I20" s="42"/>
      <c r="J20" s="42"/>
      <c r="K20" s="42"/>
    </row>
    <row r="21" spans="1:11" ht="21" customHeight="1">
      <c r="A21" s="157">
        <f>Parc!AA4</f>
        <v>0</v>
      </c>
      <c r="B21" s="156">
        <f>Parc!AB4</f>
        <v>0</v>
      </c>
      <c r="C21" s="156">
        <f>Parc!AC4</f>
        <v>0</v>
      </c>
      <c r="D21" s="158">
        <f>Parc!AD4</f>
        <v>0</v>
      </c>
      <c r="F21" s="40"/>
    </row>
    <row r="22" spans="1:11" s="136" customFormat="1" ht="21" customHeight="1" thickBot="1">
      <c r="A22" s="127">
        <f>SUM(Parc!AA:AA)</f>
        <v>0</v>
      </c>
      <c r="B22" s="128">
        <f>SUM(Parc!AB:AB)</f>
        <v>0</v>
      </c>
      <c r="C22" s="128">
        <f>SUM(Parc!AC:AC)</f>
        <v>0</v>
      </c>
      <c r="D22" s="129">
        <f>SUM(Parc!AD:AD)</f>
        <v>0</v>
      </c>
    </row>
  </sheetData>
  <sheetProtection selectLockedCells="1" selectUnlockedCells="1"/>
  <mergeCells count="1">
    <mergeCell ref="A1:G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130" fitToHeight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9" tint="0.59999389629810485"/>
  </sheetPr>
  <dimension ref="A1:U8"/>
  <sheetViews>
    <sheetView zoomScale="86" zoomScaleNormal="86" workbookViewId="0">
      <selection activeCell="A6" sqref="A6"/>
    </sheetView>
  </sheetViews>
  <sheetFormatPr baseColWidth="10" defaultColWidth="5.7109375" defaultRowHeight="15" customHeight="1"/>
  <cols>
    <col min="1" max="1" width="55.7109375" style="6" customWidth="1"/>
    <col min="2" max="9" width="5.7109375" style="6"/>
    <col min="10" max="20" width="5.7109375" style="6" hidden="1" customWidth="1"/>
    <col min="21" max="21" width="68.42578125" style="6" customWidth="1"/>
    <col min="22" max="16384" width="5.7109375" style="6"/>
  </cols>
  <sheetData>
    <row r="1" spans="1:21" ht="362.25">
      <c r="A1" s="4"/>
      <c r="B1" s="5" t="s">
        <v>13</v>
      </c>
      <c r="C1" s="5" t="s">
        <v>14</v>
      </c>
      <c r="D1" s="5" t="s">
        <v>15</v>
      </c>
      <c r="E1" s="5" t="s">
        <v>16</v>
      </c>
      <c r="F1" s="5" t="s">
        <v>17</v>
      </c>
      <c r="G1" s="5" t="s">
        <v>18</v>
      </c>
      <c r="H1" s="5" t="s">
        <v>19</v>
      </c>
      <c r="I1" s="5" t="s">
        <v>20</v>
      </c>
    </row>
    <row r="2" spans="1:21" ht="45">
      <c r="A2" s="7" t="s">
        <v>21</v>
      </c>
      <c r="B2" s="8"/>
      <c r="C2" s="8"/>
      <c r="D2" s="9"/>
      <c r="E2" s="10"/>
      <c r="F2" s="10">
        <v>1</v>
      </c>
      <c r="G2" s="10"/>
      <c r="H2" s="10">
        <v>1</v>
      </c>
      <c r="I2" s="10"/>
      <c r="J2" s="11"/>
      <c r="K2" s="11"/>
      <c r="L2" s="11"/>
      <c r="M2" s="11"/>
      <c r="N2" s="11"/>
      <c r="O2" s="11"/>
      <c r="P2" s="11"/>
      <c r="U2" s="12" t="str">
        <f>(IF(B2=1,B$1 &amp; CHAR(10),"") ) &amp;(IF(C2=1,C$1 &amp; CHAR(10),"") ) &amp; (IF(D2=1,D$1 &amp; CHAR(10),"") ) &amp;(IF(E2=1,E$1 &amp; CHAR(10),"") ) &amp; (IF(F2=1,F$1 &amp; CHAR(10),"") ) &amp;(IF(G2=1,G$1 &amp; CHAR(10),"") ) &amp; (IF(H2=1,H$1 &amp; CHAR(10),"") ) &amp;(IF(I2=1,I$1,""))</f>
        <v xml:space="preserve">-Test d’isolement (hors tension), 
-Contrôle esthétique et de conformité / BC.
</v>
      </c>
    </row>
    <row r="3" spans="1:21" ht="45">
      <c r="A3" s="13" t="s">
        <v>22</v>
      </c>
      <c r="B3" s="9">
        <v>1</v>
      </c>
      <c r="C3" s="9"/>
      <c r="D3" s="10"/>
      <c r="E3" s="10"/>
      <c r="F3" s="10"/>
      <c r="G3" s="10"/>
      <c r="H3" s="10">
        <v>1</v>
      </c>
      <c r="I3" s="10"/>
      <c r="U3" s="12" t="str">
        <f t="shared" ref="U3:U7" si="0">(IF(B3=1,B$1 &amp; CHAR(10),"") ) &amp;(IF(C3=1,C$1 &amp; CHAR(10),"") ) &amp; (IF(D3=1,D$1 &amp; CHAR(10),"") ) &amp;(IF(E3=1,E$1 &amp; CHAR(10),"") ) &amp; (IF(F3=1,F$1 &amp; CHAR(10),"") ) &amp;(IF(G3=1,G$1 &amp; CHAR(10),"") ) &amp; (IF(H3=1,H$1 &amp; CHAR(10),"") ) &amp;(IF(I3=1,I$1,""))</f>
        <v xml:space="preserve">-Test des appareils
-Contrôle esthétique et de conformité / BC.
</v>
      </c>
    </row>
    <row r="4" spans="1:21" ht="90">
      <c r="A4" s="13" t="s">
        <v>23</v>
      </c>
      <c r="B4" s="9">
        <v>1</v>
      </c>
      <c r="C4" s="9"/>
      <c r="D4" s="10">
        <v>1</v>
      </c>
      <c r="E4" s="10">
        <v>1</v>
      </c>
      <c r="F4" s="10">
        <v>1</v>
      </c>
      <c r="G4" s="10"/>
      <c r="H4" s="10">
        <v>1</v>
      </c>
      <c r="I4" s="10"/>
      <c r="U4" s="12" t="str">
        <f t="shared" si="0"/>
        <v xml:space="preserve">-Test des appareils
-Contrôle du serrage des câbles dans le tableau électrique, 
-Test de continuité de la terre (hors tension), 
-Test d’isolement (hors tension), 
-Contrôle esthétique et de conformité / BC.
</v>
      </c>
    </row>
    <row r="5" spans="1:21" ht="60">
      <c r="A5" s="13" t="s">
        <v>24</v>
      </c>
      <c r="B5" s="10">
        <v>1</v>
      </c>
      <c r="C5" s="10">
        <v>1</v>
      </c>
      <c r="D5" s="10"/>
      <c r="E5" s="10"/>
      <c r="F5" s="10"/>
      <c r="G5" s="10"/>
      <c r="H5" s="10">
        <v>1</v>
      </c>
      <c r="I5" s="10"/>
      <c r="U5" s="12" t="str">
        <f t="shared" si="0"/>
        <v xml:space="preserve">-Test des appareils
-Test d’étanchéité du réseau gaz, 
-Contrôle esthétique et de conformité / BC.
</v>
      </c>
    </row>
    <row r="6" spans="1:21" ht="105">
      <c r="A6" s="13" t="s">
        <v>25</v>
      </c>
      <c r="B6" s="10">
        <v>1</v>
      </c>
      <c r="C6" s="10">
        <v>1</v>
      </c>
      <c r="D6" s="10">
        <v>1</v>
      </c>
      <c r="E6" s="10"/>
      <c r="F6" s="10"/>
      <c r="G6" s="10">
        <v>1</v>
      </c>
      <c r="H6" s="10">
        <v>1</v>
      </c>
      <c r="I6" s="10">
        <v>1</v>
      </c>
      <c r="J6" s="11"/>
      <c r="K6" s="11"/>
      <c r="L6" s="11"/>
      <c r="M6" s="11"/>
      <c r="N6" s="11"/>
      <c r="O6" s="11"/>
      <c r="P6" s="11"/>
      <c r="U6" s="12" t="str">
        <f>(IF(B6=1,B$1 &amp; CHAR(10),"") ) &amp;(IF(C6=1,C$1 &amp; CHAR(10),"") ) &amp; (IF(D6=1,D$1 &amp; CHAR(10),"") ) &amp;(IF(E6=1,E$1 &amp; CHAR(10),"") ) &amp; (IF(F6=1,F$1 &amp; CHAR(10),"") ) &amp;(IF(G6=1,G$1 &amp; CHAR(10),"") ) &amp; (IF(H6=1,H$1 &amp; CHAR(10),"") ) &amp;(IF(I6=1,I$1,""))</f>
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</c>
    </row>
    <row r="7" spans="1:21" ht="30">
      <c r="A7" s="14" t="s">
        <v>26</v>
      </c>
      <c r="B7" s="10"/>
      <c r="C7" s="10"/>
      <c r="D7" s="10"/>
      <c r="E7" s="10"/>
      <c r="F7" s="10"/>
      <c r="G7" s="10"/>
      <c r="H7" s="10">
        <v>1</v>
      </c>
      <c r="I7" s="10"/>
      <c r="U7" s="12" t="str">
        <f t="shared" si="0"/>
        <v xml:space="preserve">-Contrôle esthétique et de conformité / BC.
</v>
      </c>
    </row>
    <row r="8" spans="1:21" ht="15" customHeight="1">
      <c r="B8" s="11"/>
      <c r="C8" s="11"/>
      <c r="D8" s="11"/>
      <c r="E8" s="11"/>
    </row>
  </sheetData>
  <sheetProtection password="CCCB" sheet="1" objects="1" scenarios="1"/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Recap</vt:lpstr>
      <vt:lpstr>Parc</vt:lpstr>
      <vt:lpstr>Etat Parc</vt:lpstr>
      <vt:lpstr>Ctrl Parc</vt:lpstr>
      <vt:lpstr>Parc!aze</vt:lpstr>
      <vt:lpstr>Controle</vt:lpstr>
      <vt:lpstr>Parc!Matrice</vt:lpstr>
      <vt:lpstr>NumChassis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2014-09-25T05:41:53Z</cp:lastPrinted>
  <dcterms:created xsi:type="dcterms:W3CDTF">2014-09-18T06:10:00Z</dcterms:created>
  <dcterms:modified xsi:type="dcterms:W3CDTF">2014-09-25T17:37:43Z</dcterms:modified>
</cp:coreProperties>
</file>