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ce9\Desktop\"/>
    </mc:Choice>
  </mc:AlternateContent>
  <xr:revisionPtr revIDLastSave="0" documentId="8_{E5E6E14C-99E7-43DA-AF66-AA2A02F60E1E}" xr6:coauthVersionLast="38" xr6:coauthVersionMax="38" xr10:uidLastSave="{00000000-0000-0000-0000-000000000000}"/>
  <bookViews>
    <workbookView xWindow="0" yWindow="0" windowWidth="20490" windowHeight="8070" xr2:uid="{F808CCC9-1739-4B94-B020-AB3BAB9F79CF}"/>
  </bookViews>
  <sheets>
    <sheet name="Feuil1" sheetId="1" r:id="rId1"/>
  </sheets>
  <externalReferences>
    <externalReference r:id="rId2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5" i="1" l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D9" i="1"/>
  <c r="D10" i="1" l="1"/>
  <c r="B36" i="1"/>
  <c r="D30" i="1" l="1"/>
  <c r="C30" i="1"/>
  <c r="C36" i="1"/>
  <c r="C23" i="1"/>
  <c r="D23" i="1"/>
  <c r="C31" i="1"/>
  <c r="D31" i="1"/>
  <c r="C16" i="1"/>
  <c r="D16" i="1"/>
  <c r="C25" i="1"/>
  <c r="D25" i="1"/>
  <c r="C22" i="1"/>
  <c r="D22" i="1"/>
  <c r="C26" i="1"/>
  <c r="D26" i="1"/>
  <c r="C33" i="1"/>
  <c r="D33" i="1"/>
  <c r="C20" i="1"/>
  <c r="D20" i="1"/>
  <c r="C15" i="1"/>
  <c r="D15" i="1"/>
  <c r="C17" i="1"/>
  <c r="D17" i="1"/>
  <c r="C21" i="1"/>
  <c r="D21" i="1"/>
  <c r="C29" i="1"/>
  <c r="D29" i="1"/>
  <c r="C19" i="1"/>
  <c r="D19" i="1"/>
  <c r="C18" i="1"/>
  <c r="D18" i="1"/>
  <c r="C34" i="1"/>
  <c r="D34" i="1"/>
  <c r="C32" i="1"/>
  <c r="D32" i="1"/>
  <c r="C35" i="1"/>
  <c r="D35" i="1"/>
  <c r="C28" i="1"/>
  <c r="D28" i="1"/>
  <c r="C14" i="1"/>
  <c r="D14" i="1"/>
  <c r="C24" i="1"/>
  <c r="D24" i="1"/>
  <c r="C13" i="1"/>
  <c r="D13" i="1"/>
  <c r="D36" i="1"/>
  <c r="C27" i="1"/>
  <c r="D27" i="1"/>
</calcChain>
</file>

<file path=xl/sharedStrings.xml><?xml version="1.0" encoding="utf-8"?>
<sst xmlns="http://schemas.openxmlformats.org/spreadsheetml/2006/main" count="36" uniqueCount="35">
  <si>
    <t>Total</t>
  </si>
  <si>
    <t>TRAD</t>
  </si>
  <si>
    <t>Masse totale de base :</t>
  </si>
  <si>
    <t>Fabrication :</t>
  </si>
  <si>
    <t>Coeff :</t>
  </si>
  <si>
    <t>TH:</t>
  </si>
  <si>
    <t>PAINS</t>
  </si>
  <si>
    <t>Ingrédients</t>
  </si>
  <si>
    <t>R7 pour 1kg de farine</t>
  </si>
  <si>
    <t>Qté Totale (g)</t>
  </si>
  <si>
    <t>Qté Totale (Kg)</t>
  </si>
  <si>
    <t>Far Courante</t>
  </si>
  <si>
    <t>Far Trad</t>
  </si>
  <si>
    <t>Far Gruau</t>
  </si>
  <si>
    <t>Far Comp</t>
  </si>
  <si>
    <t>Far Seigle</t>
  </si>
  <si>
    <t>Son fin de blé</t>
  </si>
  <si>
    <t>Eau</t>
  </si>
  <si>
    <t>Lait</t>
  </si>
  <si>
    <t>Œufs</t>
  </si>
  <si>
    <t>Sel</t>
  </si>
  <si>
    <t>Levure</t>
  </si>
  <si>
    <t>Sucre</t>
  </si>
  <si>
    <t>Beurre</t>
  </si>
  <si>
    <t>PF</t>
  </si>
  <si>
    <t>Correcteur</t>
  </si>
  <si>
    <t>B de Tourage</t>
  </si>
  <si>
    <t>Dorure</t>
  </si>
  <si>
    <t>Bassinage</t>
  </si>
  <si>
    <t>Jambon</t>
  </si>
  <si>
    <t>Fromage râpé</t>
  </si>
  <si>
    <t>Fromage tranches</t>
  </si>
  <si>
    <t>Thon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</si>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</sst>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00"/>
    <numFmt numFmtId="166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4" tint="-0.249977111117893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8"/>
      <color theme="0"/>
      <name val="Arial"/>
      <family val="2"/>
    </font>
    <font>
      <b/>
      <sz val="10"/>
      <color theme="3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0"/>
      <color rgb="FFFF420E"/>
      <name val="Arial"/>
      <family val="2"/>
    </font>
    <font>
      <sz val="10"/>
      <color theme="0"/>
      <name val="Arial"/>
      <family val="2"/>
    </font>
    <font>
      <sz val="11"/>
      <color theme="0"/>
      <name val="Arial"/>
      <family val="2"/>
    </font>
    <font>
      <b/>
      <sz val="8"/>
      <color theme="1"/>
      <name val="Arial"/>
      <family val="2"/>
    </font>
    <font>
      <sz val="8"/>
      <name val="Arial"/>
      <family val="2"/>
    </font>
    <font>
      <sz val="8"/>
      <color theme="0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</fills>
  <borders count="17"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3" fillId="0" borderId="0" xfId="0" applyFont="1" applyBorder="1" applyAlignment="1">
      <alignment horizontal="justify"/>
    </xf>
    <xf numFmtId="0" fontId="3" fillId="0" borderId="0" xfId="0" applyFont="1" applyBorder="1"/>
    <xf numFmtId="0" fontId="6" fillId="4" borderId="0" xfId="0" applyFont="1" applyFill="1" applyBorder="1" applyAlignment="1">
      <alignment horizontal="center"/>
    </xf>
    <xf numFmtId="0" fontId="7" fillId="4" borderId="0" xfId="0" applyFont="1" applyFill="1" applyBorder="1" applyAlignment="1"/>
    <xf numFmtId="0" fontId="8" fillId="4" borderId="0" xfId="0" applyFont="1" applyFill="1" applyBorder="1" applyAlignment="1"/>
    <xf numFmtId="0" fontId="8" fillId="4" borderId="0" xfId="0" applyFont="1" applyFill="1" applyBorder="1" applyAlignment="1">
      <alignment horizontal="center"/>
    </xf>
    <xf numFmtId="0" fontId="9" fillId="5" borderId="0" xfId="0" applyFont="1" applyFill="1" applyBorder="1" applyAlignment="1">
      <alignment horizontal="right"/>
    </xf>
    <xf numFmtId="1" fontId="9" fillId="5" borderId="0" xfId="0" applyNumberFormat="1" applyFont="1" applyFill="1" applyBorder="1" applyAlignment="1">
      <alignment horizontal="left"/>
    </xf>
    <xf numFmtId="2" fontId="9" fillId="5" borderId="0" xfId="0" applyNumberFormat="1" applyFont="1" applyFill="1" applyBorder="1" applyAlignment="1">
      <alignment horizontal="left"/>
    </xf>
    <xf numFmtId="9" fontId="9" fillId="5" borderId="0" xfId="2" applyFont="1" applyFill="1" applyBorder="1" applyAlignment="1">
      <alignment horizontal="center"/>
    </xf>
    <xf numFmtId="0" fontId="10" fillId="0" borderId="0" xfId="0" applyFont="1" applyBorder="1"/>
    <xf numFmtId="0" fontId="11" fillId="0" borderId="0" xfId="0" applyFont="1"/>
    <xf numFmtId="0" fontId="12" fillId="0" borderId="0" xfId="0" applyFont="1"/>
    <xf numFmtId="0" fontId="12" fillId="0" borderId="0" xfId="0" applyFont="1" applyAlignment="1">
      <alignment horizontal="center"/>
    </xf>
    <xf numFmtId="0" fontId="13" fillId="6" borderId="7" xfId="0" applyFont="1" applyFill="1" applyBorder="1" applyAlignment="1">
      <alignment vertical="center" wrapText="1"/>
    </xf>
    <xf numFmtId="0" fontId="14" fillId="4" borderId="8" xfId="0" applyFont="1" applyFill="1" applyBorder="1" applyAlignment="1">
      <alignment vertical="center" wrapText="1"/>
    </xf>
    <xf numFmtId="0" fontId="15" fillId="6" borderId="9" xfId="0" applyFont="1" applyFill="1" applyBorder="1" applyAlignment="1">
      <alignment horizontal="center" vertical="center" wrapText="1"/>
    </xf>
    <xf numFmtId="0" fontId="15" fillId="6" borderId="8" xfId="0" applyFont="1" applyFill="1" applyBorder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6" fillId="6" borderId="10" xfId="0" applyFont="1" applyFill="1" applyBorder="1" applyAlignment="1">
      <alignment horizontal="center" vertical="center" wrapText="1"/>
    </xf>
    <xf numFmtId="0" fontId="17" fillId="0" borderId="11" xfId="0" applyFont="1" applyBorder="1"/>
    <xf numFmtId="0" fontId="3" fillId="4" borderId="12" xfId="0" applyFont="1" applyFill="1" applyBorder="1"/>
    <xf numFmtId="1" fontId="18" fillId="0" borderId="12" xfId="0" applyNumberFormat="1" applyFont="1" applyBorder="1"/>
    <xf numFmtId="44" fontId="3" fillId="0" borderId="12" xfId="1" applyFont="1" applyBorder="1"/>
    <xf numFmtId="44" fontId="3" fillId="0" borderId="12" xfId="1" applyFont="1" applyBorder="1" applyAlignment="1">
      <alignment horizontal="right"/>
    </xf>
    <xf numFmtId="164" fontId="3" fillId="0" borderId="12" xfId="0" applyNumberFormat="1" applyFont="1" applyBorder="1"/>
    <xf numFmtId="0" fontId="3" fillId="0" borderId="11" xfId="0" applyFont="1" applyBorder="1"/>
    <xf numFmtId="0" fontId="11" fillId="4" borderId="12" xfId="0" applyFont="1" applyFill="1" applyBorder="1"/>
    <xf numFmtId="1" fontId="11" fillId="0" borderId="12" xfId="0" applyNumberFormat="1" applyFont="1" applyBorder="1"/>
    <xf numFmtId="2" fontId="3" fillId="0" borderId="12" xfId="0" applyNumberFormat="1" applyFont="1" applyBorder="1"/>
    <xf numFmtId="165" fontId="3" fillId="0" borderId="12" xfId="0" applyNumberFormat="1" applyFont="1" applyBorder="1"/>
    <xf numFmtId="0" fontId="11" fillId="0" borderId="12" xfId="0" applyFont="1" applyBorder="1"/>
    <xf numFmtId="0" fontId="18" fillId="4" borderId="12" xfId="0" applyFont="1" applyFill="1" applyBorder="1"/>
    <xf numFmtId="165" fontId="18" fillId="0" borderId="12" xfId="0" applyNumberFormat="1" applyFont="1" applyBorder="1"/>
    <xf numFmtId="0" fontId="17" fillId="0" borderId="13" xfId="0" applyFont="1" applyBorder="1"/>
    <xf numFmtId="0" fontId="18" fillId="4" borderId="14" xfId="0" applyFont="1" applyFill="1" applyBorder="1"/>
    <xf numFmtId="0" fontId="11" fillId="4" borderId="12" xfId="0" applyNumberFormat="1" applyFont="1" applyFill="1" applyBorder="1"/>
    <xf numFmtId="0" fontId="11" fillId="0" borderId="12" xfId="0" applyNumberFormat="1" applyFont="1" applyBorder="1"/>
    <xf numFmtId="0" fontId="3" fillId="0" borderId="13" xfId="0" applyFont="1" applyBorder="1"/>
    <xf numFmtId="0" fontId="18" fillId="4" borderId="12" xfId="0" applyNumberFormat="1" applyFont="1" applyFill="1" applyBorder="1"/>
    <xf numFmtId="0" fontId="3" fillId="0" borderId="15" xfId="0" applyFont="1" applyBorder="1"/>
    <xf numFmtId="0" fontId="3" fillId="4" borderId="14" xfId="0" applyFont="1" applyFill="1" applyBorder="1"/>
    <xf numFmtId="1" fontId="18" fillId="0" borderId="16" xfId="0" applyNumberFormat="1" applyFont="1" applyBorder="1"/>
    <xf numFmtId="166" fontId="18" fillId="0" borderId="0" xfId="0" applyNumberFormat="1" applyFont="1" applyBorder="1"/>
    <xf numFmtId="44" fontId="3" fillId="0" borderId="16" xfId="0" applyNumberFormat="1" applyFont="1" applyBorder="1"/>
  </cellXfs>
  <cellStyles count="3">
    <cellStyle name="Monétaire" xfId="1" builtinId="4"/>
    <cellStyle name="Normal" xfId="0" builtinId="0"/>
    <cellStyle name="Pourcentage" xfId="2" builtinId="5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6" formatCode="0.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9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 outline="0">
        <left/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65" formatCode="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Arial"/>
        <family val="2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Arial"/>
        <family val="2"/>
        <scheme val="none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0" formatCode="General"/>
      <fill>
        <patternFill>
          <fgColor indexed="64"/>
          <bgColor theme="9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outline="0">
        <right style="thin">
          <color indexed="64"/>
        </right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2" tint="-0.499984740745262"/>
        </patternFill>
      </fill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685800</xdr:colOff>
      <xdr:row>7</xdr:row>
      <xdr:rowOff>123825</xdr:rowOff>
    </xdr:from>
    <xdr:to>
      <xdr:col>6</xdr:col>
      <xdr:colOff>561975</xdr:colOff>
      <xdr:row>11</xdr:row>
      <xdr:rowOff>0</xdr:rowOff>
    </xdr:to>
    <xdr:pic>
      <xdr:nvPicPr>
        <xdr:cNvPr id="3" name="Graphique 2" descr="Ligne fléchée : tout droit">
          <a:extLst>
            <a:ext uri="{FF2B5EF4-FFF2-40B4-BE49-F238E27FC236}">
              <a16:creationId xmlns:a16="http://schemas.microsoft.com/office/drawing/2014/main" id="{1BA1E5E9-7975-4A05-A108-A05025EFDF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495800" y="1457325"/>
          <a:ext cx="638175" cy="638175"/>
        </a:xfrm>
        <a:prstGeom prst="rect">
          <a:avLst/>
        </a:prstGeom>
      </xdr:spPr>
    </xdr:pic>
    <xdr:clientData/>
  </xdr:twoCellAnchor>
  <xdr:twoCellAnchor>
    <xdr:from>
      <xdr:col>6</xdr:col>
      <xdr:colOff>571500</xdr:colOff>
      <xdr:row>8</xdr:row>
      <xdr:rowOff>114300</xdr:rowOff>
    </xdr:from>
    <xdr:to>
      <xdr:col>10</xdr:col>
      <xdr:colOff>561975</xdr:colOff>
      <xdr:row>13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7981AB5-9675-4045-B379-B4977DC26D15}"/>
            </a:ext>
          </a:extLst>
        </xdr:cNvPr>
        <xdr:cNvSpPr txBox="1"/>
      </xdr:nvSpPr>
      <xdr:spPr>
        <a:xfrm>
          <a:off x="5143500" y="1638300"/>
          <a:ext cx="3038475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cette cellule je dois calucler le </a:t>
          </a:r>
          <a:r>
            <a:rPr lang="fr-FR" sz="1100" b="1" u="sng" baseline="0"/>
            <a:t>pourcentage</a:t>
          </a:r>
          <a:r>
            <a:rPr lang="fr-FR" sz="1100" baseline="0"/>
            <a:t> de la ligne </a:t>
          </a:r>
          <a:r>
            <a:rPr lang="fr-FR" sz="1100" b="1" baseline="0">
              <a:solidFill>
                <a:schemeClr val="accent1"/>
              </a:solidFill>
            </a:rPr>
            <a:t>EAU</a:t>
          </a:r>
          <a:r>
            <a:rPr lang="fr-FR" sz="1100" baseline="0"/>
            <a:t> </a:t>
          </a:r>
          <a:r>
            <a:rPr lang="fr-FR" sz="1100" b="1" baseline="0"/>
            <a:t>colone C</a:t>
          </a:r>
          <a:r>
            <a:rPr lang="fr-FR" sz="1100" baseline="0"/>
            <a:t> par rapport à la </a:t>
          </a:r>
          <a:r>
            <a:rPr lang="fr-FR" sz="1100" b="1" baseline="0">
              <a:solidFill>
                <a:sysClr val="windowText" lastClr="000000"/>
              </a:solidFill>
            </a:rPr>
            <a:t>ligne</a:t>
          </a:r>
          <a:r>
            <a:rPr lang="fr-FR" sz="1100" b="1" baseline="0">
              <a:solidFill>
                <a:schemeClr val="accent2">
                  <a:lumMod val="60000"/>
                  <a:lumOff val="40000"/>
                </a:schemeClr>
              </a:solidFill>
            </a:rPr>
            <a:t> 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</a:rPr>
            <a:t>Far Courante </a:t>
          </a:r>
          <a:r>
            <a:rPr lang="fr-FR" sz="1100" baseline="0"/>
            <a:t>ou </a:t>
          </a:r>
          <a:r>
            <a:rPr lang="fr-FR" sz="1100" b="1" baseline="0">
              <a:solidFill>
                <a:srgbClr val="00B050"/>
              </a:solidFill>
            </a:rPr>
            <a:t>Far Trad </a:t>
          </a:r>
          <a:r>
            <a:rPr lang="fr-FR" sz="1100" baseline="0"/>
            <a:t>lorsque c'est celle la qui est affiché (Macro supprimant les lignes quand ele affiche 0)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ce9/OneDrive/Documents/Pains%20et%20Passion/Admin/Calculs%20Pro%20Boul%20mod+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"/>
      <sheetName val="Orga"/>
      <sheetName val="R7"/>
      <sheetName val="Prix"/>
      <sheetName val="Revient"/>
      <sheetName val="Compta"/>
      <sheetName val="Renta"/>
      <sheetName val="RED"/>
      <sheetName val=" Données calculs"/>
      <sheetName val="Formu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3EB417-75DA-48BE-B207-753BAEA79E42}" name="Tabl2" displayName="Tabl2" ref="A12:F36" totalsRowCount="1" headerRowDxfId="16" dataDxfId="15" headerRowBorderDxfId="13" tableBorderDxfId="14" totalsRowBorderDxfId="12">
  <autoFilter ref="A12:F35" xr:uid="{B706F742-89A2-4B1E-922B-44240702D423}"/>
  <tableColumns count="6">
    <tableColumn id="1" xr3:uid="{6C3A894A-8A0C-483B-9F03-CE69309FB2C1}" name="Ingrédients" totalsRowLabel="Total" dataDxfId="11" totalsRowDxfId="5"/>
    <tableColumn id="2" xr3:uid="{66EB6DC8-673B-43BC-BE94-0C243DB94102}" name="R7 pour 1kg de farine" totalsRowFunction="sum" dataDxfId="10" totalsRowDxfId="4">
      <calculatedColumnFormula>IFERROR(INDEX([1]!TabR7[#Data],MATCH(Tabl2[[#This Row],[Ingrédients]],[1]!TabR7[Ingrédients],0),MATCH([1]Calculs!$A$26,[1]!TabR7[#Headers],0)),0)</calculatedColumnFormula>
    </tableColumn>
    <tableColumn id="3" xr3:uid="{D0E59162-2CD0-4248-9032-5AA97B003EFC}" name="Qté Totale (g)" totalsRowFunction="sum" dataDxfId="9" totalsRowDxfId="3">
      <calculatedColumnFormula>B13*$D$27</calculatedColumnFormula>
    </tableColumn>
    <tableColumn id="4" xr3:uid="{1C298D83-DDAC-4072-B584-6BEC2306C795}" name="Qté Totale (Kg)" totalsRowFunction="sum" dataDxfId="8" totalsRowDxfId="2">
      <calculatedColumnFormula>Tabl2[[#This Row],[Qté Totale (g)]]/1000</calculatedColumnFormula>
    </tableColumn>
    <tableColumn id="6" xr3:uid="{B4A749B5-FE28-4E0A-8901-9AAADB8228FC}" name="Colonne1" dataDxfId="7" totalsRowDxfId="1">
      <calculatedColumnFormula>IFERROR(VLOOKUP(Tabl2[[#This Row],[Ingrédients]],[1]!TabPrix[#Data],3,FALSE), )</calculatedColumnFormula>
    </tableColumn>
    <tableColumn id="5" xr3:uid="{B4DA2E34-7B0B-4ADE-A408-5B9E379B6F44}" name="Colonne2" dataDxfId="6" totalsRowDxfId="0">
      <calculatedColumnFormula>Tabl2[[#This Row],[Qté Totale (Kg)]]*Tabl2[[#This Row],[Colonne1]]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2FBE62-2C03-463E-9EE7-A0BDF6FA3D29}">
  <dimension ref="A1:F36"/>
  <sheetViews>
    <sheetView tabSelected="1" topLeftCell="A19" workbookViewId="0">
      <selection activeCell="J20" sqref="J20"/>
    </sheetView>
  </sheetViews>
  <sheetFormatPr baseColWidth="10" defaultRowHeight="15" x14ac:dyDescent="0.25"/>
  <sheetData>
    <row r="1" spans="1:6" x14ac:dyDescent="0.25">
      <c r="A1" s="1"/>
      <c r="B1" s="2"/>
      <c r="C1" s="2"/>
      <c r="D1" s="2"/>
      <c r="E1" s="3"/>
      <c r="F1" s="4"/>
    </row>
    <row r="2" spans="1:6" x14ac:dyDescent="0.25">
      <c r="A2" s="5"/>
      <c r="B2" s="6"/>
      <c r="C2" s="6"/>
      <c r="D2" s="7"/>
      <c r="E2" s="4"/>
      <c r="F2" s="3"/>
    </row>
    <row r="3" spans="1:6" x14ac:dyDescent="0.25">
      <c r="A3" s="8"/>
      <c r="B3" s="9"/>
      <c r="C3" s="9"/>
      <c r="D3" s="10"/>
      <c r="E3" s="4"/>
      <c r="F3" s="3"/>
    </row>
    <row r="4" spans="1:6" x14ac:dyDescent="0.25">
      <c r="A4" s="8"/>
      <c r="B4" s="9"/>
      <c r="C4" s="9"/>
      <c r="D4" s="10"/>
      <c r="E4" s="4"/>
      <c r="F4" s="3"/>
    </row>
    <row r="5" spans="1:6" x14ac:dyDescent="0.25">
      <c r="A5" s="8"/>
      <c r="B5" s="9"/>
      <c r="C5" s="9"/>
      <c r="D5" s="10"/>
      <c r="E5" s="4"/>
      <c r="F5" s="3"/>
    </row>
    <row r="6" spans="1:6" x14ac:dyDescent="0.25">
      <c r="A6" s="8"/>
      <c r="B6" s="9"/>
      <c r="C6" s="9"/>
      <c r="D6" s="10"/>
      <c r="E6" s="4"/>
      <c r="F6" s="3"/>
    </row>
    <row r="7" spans="1:6" x14ac:dyDescent="0.25">
      <c r="A7" s="11"/>
      <c r="B7" s="12"/>
      <c r="C7" s="12"/>
      <c r="D7" s="13"/>
      <c r="E7" s="3"/>
      <c r="F7" s="4"/>
    </row>
    <row r="8" spans="1:6" x14ac:dyDescent="0.25">
      <c r="A8" s="14"/>
      <c r="B8" s="14"/>
      <c r="C8" s="15"/>
      <c r="D8" s="15"/>
      <c r="E8" s="3"/>
      <c r="F8" s="4"/>
    </row>
    <row r="9" spans="1:6" x14ac:dyDescent="0.25">
      <c r="A9" s="16" t="s">
        <v>1</v>
      </c>
      <c r="B9" s="17" t="s">
        <v>2</v>
      </c>
      <c r="C9" s="18"/>
      <c r="D9" s="19">
        <f>VLOOKUP(A9,[1]!Tabpdt[#Data],2,FALSE)</f>
        <v>1900</v>
      </c>
      <c r="E9" s="3"/>
      <c r="F9" s="4"/>
    </row>
    <row r="10" spans="1:6" x14ac:dyDescent="0.25">
      <c r="A10" s="20" t="s">
        <v>3</v>
      </c>
      <c r="B10" s="21">
        <v>1</v>
      </c>
      <c r="C10" s="20" t="s">
        <v>4</v>
      </c>
      <c r="D10" s="22" t="e">
        <f>(#REF!/D9)*B10</f>
        <v>#REF!</v>
      </c>
      <c r="E10" s="20" t="s">
        <v>5</v>
      </c>
      <c r="F10" s="23"/>
    </row>
    <row r="11" spans="1:6" x14ac:dyDescent="0.25">
      <c r="A11" s="1" t="s">
        <v>6</v>
      </c>
      <c r="B11" s="15"/>
      <c r="C11" s="24"/>
      <c r="D11" s="25"/>
      <c r="E11" s="26"/>
      <c r="F11" s="27"/>
    </row>
    <row r="12" spans="1:6" ht="22.5" x14ac:dyDescent="0.25">
      <c r="A12" s="28" t="s">
        <v>7</v>
      </c>
      <c r="B12" s="29" t="s">
        <v>8</v>
      </c>
      <c r="C12" s="30" t="s">
        <v>9</v>
      </c>
      <c r="D12" s="31" t="s">
        <v>10</v>
      </c>
      <c r="E12" s="32" t="s">
        <v>33</v>
      </c>
      <c r="F12" s="33" t="s">
        <v>34</v>
      </c>
    </row>
    <row r="13" spans="1:6" x14ac:dyDescent="0.25">
      <c r="A13" s="34" t="s">
        <v>11</v>
      </c>
      <c r="B13" s="35">
        <f>IFERROR(INDEX([1]!TabR7[#Data],MATCH(Tabl2[[#This Row],[Ingrédients]],[1]!TabR7[Ingrédients],0),MATCH([1]Calculs!$A$26,[1]!TabR7[#Headers],0)),0)</f>
        <v>0</v>
      </c>
      <c r="C13" s="36">
        <f t="shared" ref="C13:C35" ca="1" si="0">B13*$D$27</f>
        <v>0</v>
      </c>
      <c r="D13" s="36">
        <f ca="1">Tabl2[[#This Row],[Qté Totale (g)]]/1000</f>
        <v>0</v>
      </c>
      <c r="E13" s="37"/>
      <c r="F13" s="38"/>
    </row>
    <row r="14" spans="1:6" x14ac:dyDescent="0.25">
      <c r="A14" s="34" t="s">
        <v>12</v>
      </c>
      <c r="B14" s="35">
        <f>IFERROR(INDEX([1]!TabR7[#Data],MATCH(Tabl2[[#This Row],[Ingrédients]],[1]!TabR7[Ingrédients],0),MATCH([1]Calculs!$A$26,[1]!TabR7[#Headers],0)),0)</f>
        <v>1000</v>
      </c>
      <c r="C14" s="36">
        <f t="shared" ca="1" si="0"/>
        <v>368.4210526315789</v>
      </c>
      <c r="D14" s="36">
        <f ca="1">Tabl2[[#This Row],[Qté Totale (g)]]/1000</f>
        <v>0.36842105263157893</v>
      </c>
      <c r="E14" s="39"/>
      <c r="F14" s="39"/>
    </row>
    <row r="15" spans="1:6" x14ac:dyDescent="0.25">
      <c r="A15" s="40" t="s">
        <v>13</v>
      </c>
      <c r="B15" s="41">
        <f>IFERROR(INDEX([1]!TabR7[#Data],MATCH(Tabl2[[#This Row],[Ingrédients]],[1]!TabR7[Ingrédients],0),MATCH([1]Calculs!$A$26,[1]!TabR7[#Headers],0)),0)</f>
        <v>0</v>
      </c>
      <c r="C15" s="42">
        <f t="shared" ca="1" si="0"/>
        <v>0</v>
      </c>
      <c r="D15" s="42">
        <f ca="1">Tabl2[[#This Row],[Qté Totale (g)]]/1000</f>
        <v>0</v>
      </c>
      <c r="E15" s="43"/>
      <c r="F15" s="44"/>
    </row>
    <row r="16" spans="1:6" x14ac:dyDescent="0.25">
      <c r="A16" s="40" t="s">
        <v>14</v>
      </c>
      <c r="B16" s="41">
        <f>IFERROR(INDEX([1]!TabR7[#Data],MATCH(Tabl2[[#This Row],[Ingrédients]],[1]!TabR7[Ingrédients],0),MATCH([1]Calculs!$A$26,[1]!TabR7[#Headers],0)),0)</f>
        <v>0</v>
      </c>
      <c r="C16" s="42">
        <f t="shared" ca="1" si="0"/>
        <v>0</v>
      </c>
      <c r="D16" s="42">
        <f ca="1">Tabl2[[#This Row],[Qté Totale (g)]]/1000</f>
        <v>0</v>
      </c>
      <c r="E16" s="43"/>
      <c r="F16" s="44"/>
    </row>
    <row r="17" spans="1:6" x14ac:dyDescent="0.25">
      <c r="A17" s="40" t="s">
        <v>15</v>
      </c>
      <c r="B17" s="41">
        <f>IFERROR(INDEX([1]!TabR7[#Data],MATCH(Tabl2[[#This Row],[Ingrédients]],[1]!TabR7[Ingrédients],0),MATCH([1]Calculs!$A$26,[1]!TabR7[#Headers],0)),0)</f>
        <v>0</v>
      </c>
      <c r="C17" s="42">
        <f t="shared" ca="1" si="0"/>
        <v>0</v>
      </c>
      <c r="D17" s="42">
        <f ca="1">Tabl2[[#This Row],[Qté Totale (g)]]/1000</f>
        <v>0</v>
      </c>
      <c r="E17" s="43"/>
      <c r="F17" s="44"/>
    </row>
    <row r="18" spans="1:6" x14ac:dyDescent="0.25">
      <c r="A18" s="40" t="s">
        <v>16</v>
      </c>
      <c r="B18" s="41">
        <f>IFERROR(INDEX([1]!TabR7[#Data],MATCH(Tabl2[[#This Row],[Ingrédients]],[1]!TabR7[Ingrédients],0),MATCH([1]Calculs!$A$26,[1]!TabR7[#Headers],0)),0)</f>
        <v>0</v>
      </c>
      <c r="C18" s="42">
        <f t="shared" ca="1" si="0"/>
        <v>0</v>
      </c>
      <c r="D18" s="42">
        <f ca="1">Tabl2[[#This Row],[Qté Totale (g)]]/1000</f>
        <v>0</v>
      </c>
      <c r="E18" s="43"/>
      <c r="F18" s="44"/>
    </row>
    <row r="19" spans="1:6" x14ac:dyDescent="0.25">
      <c r="A19" s="34" t="s">
        <v>17</v>
      </c>
      <c r="B19" s="35">
        <f>IFERROR(INDEX([1]!TabR7[#Data],MATCH(Tabl2[[#This Row],[Ingrédients]],[1]!TabR7[Ingrédients],0),MATCH([1]Calculs!$A$26,[1]!TabR7[#Headers],0)),0)</f>
        <v>630</v>
      </c>
      <c r="C19" s="36">
        <f t="shared" ca="1" si="0"/>
        <v>232.10526315789471</v>
      </c>
      <c r="D19" s="36">
        <f ca="1">Tabl2[[#This Row],[Qté Totale (g)]]/1000</f>
        <v>0.2321052631578947</v>
      </c>
      <c r="E19" s="37"/>
      <c r="F19" s="38"/>
    </row>
    <row r="20" spans="1:6" x14ac:dyDescent="0.25">
      <c r="A20" s="40" t="s">
        <v>18</v>
      </c>
      <c r="B20" s="41">
        <f>IFERROR(INDEX([1]!TabR7[#Data],MATCH(Tabl2[[#This Row],[Ingrédients]],[1]!TabR7[Ingrédients],0),MATCH([1]Calculs!$A$26,[1]!TabR7[#Headers],0)),0)</f>
        <v>0</v>
      </c>
      <c r="C20" s="42">
        <f t="shared" ca="1" si="0"/>
        <v>0</v>
      </c>
      <c r="D20" s="45">
        <f ca="1">Tabl2[[#This Row],[Qté Totale (g)]]/1000</f>
        <v>0</v>
      </c>
      <c r="E20" s="43"/>
      <c r="F20" s="44"/>
    </row>
    <row r="21" spans="1:6" x14ac:dyDescent="0.25">
      <c r="A21" s="40" t="s">
        <v>19</v>
      </c>
      <c r="B21" s="41">
        <f>IFERROR(INDEX([1]!TabR7[#Data],MATCH(Tabl2[[#This Row],[Ingrédients]],[1]!TabR7[Ingrédients],0),MATCH([1]Calculs!$A$26,[1]!TabR7[#Headers],0)),0)</f>
        <v>0</v>
      </c>
      <c r="C21" s="42">
        <f t="shared" ca="1" si="0"/>
        <v>0</v>
      </c>
      <c r="D21" s="45">
        <f ca="1">Tabl2[[#This Row],[Qté Totale (g)]]/1000</f>
        <v>0</v>
      </c>
      <c r="E21" s="43"/>
      <c r="F21" s="44"/>
    </row>
    <row r="22" spans="1:6" x14ac:dyDescent="0.25">
      <c r="A22" s="34" t="s">
        <v>20</v>
      </c>
      <c r="B22" s="35">
        <f>IFERROR(INDEX([1]!TabR7[#Data],MATCH(Tabl2[[#This Row],[Ingrédients]],[1]!TabR7[Ingrédients],0),MATCH([1]Calculs!$A$26,[1]!TabR7[#Headers],0)),0)</f>
        <v>18</v>
      </c>
      <c r="C22" s="36">
        <f t="shared" ca="1" si="0"/>
        <v>6.6315789473684204</v>
      </c>
      <c r="D22" s="36">
        <f ca="1">Tabl2[[#This Row],[Qté Totale (g)]]/1000</f>
        <v>6.6315789473684206E-3</v>
      </c>
      <c r="E22" s="37"/>
      <c r="F22" s="38"/>
    </row>
    <row r="23" spans="1:6" x14ac:dyDescent="0.25">
      <c r="A23" s="34" t="s">
        <v>21</v>
      </c>
      <c r="B23" s="35">
        <f>IFERROR(INDEX([1]!TabR7[#Data],MATCH(Tabl2[[#This Row],[Ingrédients]],[1]!TabR7[Ingrédients],0),MATCH([1]Calculs!$A$26,[1]!TabR7[#Headers],0)),0)</f>
        <v>10</v>
      </c>
      <c r="C23" s="36">
        <f t="shared" ca="1" si="0"/>
        <v>3.6842105263157894</v>
      </c>
      <c r="D23" s="36">
        <f ca="1">Tabl2[[#This Row],[Qté Totale (g)]]/1000</f>
        <v>3.6842105263157894E-3</v>
      </c>
      <c r="E23" s="37"/>
      <c r="F23" s="38"/>
    </row>
    <row r="24" spans="1:6" x14ac:dyDescent="0.25">
      <c r="A24" s="40" t="s">
        <v>22</v>
      </c>
      <c r="B24" s="41">
        <f>IFERROR(INDEX([1]!TabR7[#Data],MATCH(Tabl2[[#This Row],[Ingrédients]],[1]!TabR7[Ingrédients],0),MATCH([1]Calculs!$A$26,[1]!TabR7[#Headers],0)),0)</f>
        <v>0</v>
      </c>
      <c r="C24" s="42">
        <f t="shared" ca="1" si="0"/>
        <v>0</v>
      </c>
      <c r="D24" s="45">
        <f ca="1">Tabl2[[#This Row],[Qté Totale (g)]]/1000</f>
        <v>0</v>
      </c>
      <c r="E24" s="43"/>
      <c r="F24" s="44"/>
    </row>
    <row r="25" spans="1:6" x14ac:dyDescent="0.25">
      <c r="A25" s="40" t="s">
        <v>23</v>
      </c>
      <c r="B25" s="46">
        <f>IFERROR(INDEX([1]!TabR7[#Data],MATCH(Tabl2[[#This Row],[Ingrédients]],[1]!TabR7[Ingrédients],0),MATCH([1]Calculs!$A$26,[1]!TabR7[#Headers],0)),0)</f>
        <v>0</v>
      </c>
      <c r="C25" s="42">
        <f t="shared" ca="1" si="0"/>
        <v>0</v>
      </c>
      <c r="D25" s="45">
        <f ca="1">Tabl2[[#This Row],[Qté Totale (g)]]/1000</f>
        <v>0</v>
      </c>
      <c r="E25" s="43"/>
      <c r="F25" s="44"/>
    </row>
    <row r="26" spans="1:6" x14ac:dyDescent="0.25">
      <c r="A26" s="34" t="s">
        <v>24</v>
      </c>
      <c r="B26" s="35">
        <f>IFERROR(INDEX([1]!TabR7[#Data],MATCH(Tabl2[[#This Row],[Ingrédients]],[1]!TabR7[Ingrédients],0),MATCH([1]Calculs!$A$26,[1]!TabR7[#Headers],0)),0)</f>
        <v>200</v>
      </c>
      <c r="C26" s="36">
        <f t="shared" ca="1" si="0"/>
        <v>73.68421052631578</v>
      </c>
      <c r="D26" s="36">
        <f ca="1">Tabl2[[#This Row],[Qté Totale (g)]]/1000</f>
        <v>7.3684210526315783E-2</v>
      </c>
      <c r="E26" s="37"/>
      <c r="F26" s="38"/>
    </row>
    <row r="27" spans="1:6" x14ac:dyDescent="0.25">
      <c r="A27" s="40" t="s">
        <v>25</v>
      </c>
      <c r="B27" s="46">
        <f>IFERROR(INDEX([1]!TabR7[#Data],MATCH(Tabl2[[#This Row],[Ingrédients]],[1]!TabR7[Ingrédients],0),MATCH([1]Calculs!$A$26,[1]!TabR7[#Headers],0)),0)</f>
        <v>0</v>
      </c>
      <c r="C27" s="36">
        <f t="shared" ca="1" si="0"/>
        <v>0</v>
      </c>
      <c r="D27" s="47">
        <f ca="1">Tabl2[[#This Row],[Qté Totale (g)]]/1000</f>
        <v>0</v>
      </c>
      <c r="E27" s="37"/>
      <c r="F27" s="37"/>
    </row>
    <row r="28" spans="1:6" x14ac:dyDescent="0.25">
      <c r="A28" s="40" t="s">
        <v>26</v>
      </c>
      <c r="B28" s="41">
        <f>IFERROR(INDEX([1]!TabR7[#Data],MATCH(Tabl2[[#This Row],[Ingrédients]],[1]!TabR7[Ingrédients],0),MATCH([1]Calculs!$A$26,[1]!TabR7[#Headers],0)),0)</f>
        <v>0</v>
      </c>
      <c r="C28" s="42">
        <f t="shared" ca="1" si="0"/>
        <v>0</v>
      </c>
      <c r="D28" s="45">
        <f ca="1">Tabl2[[#This Row],[Qté Totale (g)]]/1000</f>
        <v>0</v>
      </c>
      <c r="E28" s="43"/>
      <c r="F28" s="44"/>
    </row>
    <row r="29" spans="1:6" x14ac:dyDescent="0.25">
      <c r="A29" s="40" t="s">
        <v>27</v>
      </c>
      <c r="B29" s="41">
        <f>IFERROR(INDEX([1]!TabR7[#Data],MATCH(Tabl2[[#This Row],[Ingrédients]],[1]!TabR7[Ingrédients],0),MATCH([1]Calculs!$A$26,[1]!TabR7[#Headers],0)),0)</f>
        <v>0</v>
      </c>
      <c r="C29" s="42">
        <f t="shared" ca="1" si="0"/>
        <v>0</v>
      </c>
      <c r="D29" s="45">
        <f ca="1">Tabl2[[#This Row],[Qté Totale (g)]]/1000</f>
        <v>0</v>
      </c>
      <c r="E29" s="43"/>
      <c r="F29" s="44"/>
    </row>
    <row r="30" spans="1:6" x14ac:dyDescent="0.25">
      <c r="A30" s="48" t="s">
        <v>28</v>
      </c>
      <c r="B30" s="49">
        <f>IFERROR(INDEX([1]!TabR7[#Data],MATCH(Tabl2[[#This Row],[Ingrédients]],[1]!TabR7[Ingrédients],0),MATCH([1]Calculs!$A$26,[1]!TabR7[#Headers],0)),0)</f>
        <v>50</v>
      </c>
      <c r="C30" s="36">
        <f ca="1">B30*$D$27</f>
        <v>18.421052631578945</v>
      </c>
      <c r="D30" s="47">
        <f ca="1">Tabl2[[#This Row],[Qté Totale (g)]]/1000</f>
        <v>1.8421052631578946E-2</v>
      </c>
      <c r="E30" s="39"/>
      <c r="F30" s="39"/>
    </row>
    <row r="31" spans="1:6" x14ac:dyDescent="0.25">
      <c r="A31" s="48" t="s">
        <v>29</v>
      </c>
      <c r="B31" s="50">
        <f>IFERROR(INDEX([1]!TabR7[#Data],MATCH(Tabl2[[#This Row],[Ingrédients]],[1]!TabR7[Ingrédients],0),MATCH([1]Calculs!$A$26,[1]!TabR7[#Headers],0)),0)</f>
        <v>0</v>
      </c>
      <c r="C31" s="42">
        <f t="shared" ca="1" si="0"/>
        <v>0</v>
      </c>
      <c r="D31" s="51">
        <f ca="1">Tabl2[[#This Row],[Qté Totale (g)]]/1000</f>
        <v>0</v>
      </c>
      <c r="E31" s="44"/>
      <c r="F31" s="43"/>
    </row>
    <row r="32" spans="1:6" x14ac:dyDescent="0.25">
      <c r="A32" s="48" t="s">
        <v>30</v>
      </c>
      <c r="B32" s="50">
        <f>IFERROR(INDEX([1]!TabR7[#Data],MATCH(Tabl2[[#This Row],[Ingrédients]],[1]!TabR7[Ingrédients],0),MATCH([1]Calculs!$A$26,[1]!TabR7[#Headers],0)),0)</f>
        <v>0</v>
      </c>
      <c r="C32" s="42">
        <f t="shared" ca="1" si="0"/>
        <v>0</v>
      </c>
      <c r="D32" s="51">
        <f ca="1">Tabl2[[#This Row],[Qté Totale (g)]]/1000</f>
        <v>0</v>
      </c>
      <c r="E32" s="44"/>
      <c r="F32" s="43"/>
    </row>
    <row r="33" spans="1:6" x14ac:dyDescent="0.25">
      <c r="A33" s="48" t="s">
        <v>31</v>
      </c>
      <c r="B33" s="50">
        <f>IFERROR(INDEX([1]!TabR7[#Data],MATCH(Tabl2[[#This Row],[Ingrédients]],[1]!TabR7[Ingrédients],0),MATCH([1]Calculs!$A$26,[1]!TabR7[#Headers],0)),0)</f>
        <v>0</v>
      </c>
      <c r="C33" s="42">
        <f t="shared" ca="1" si="0"/>
        <v>0</v>
      </c>
      <c r="D33" s="51">
        <f ca="1">Tabl2[[#This Row],[Qté Totale (g)]]/1000</f>
        <v>0</v>
      </c>
      <c r="E33" s="44"/>
      <c r="F33" s="43"/>
    </row>
    <row r="34" spans="1:6" x14ac:dyDescent="0.25">
      <c r="A34" s="48" t="s">
        <v>32</v>
      </c>
      <c r="B34" s="50">
        <f>IFERROR(INDEX([1]!TabR7[#Data],MATCH(Tabl2[[#This Row],[Ingrédients]],[1]!TabR7[Ingrédients],0),MATCH([1]Calculs!$A$26,[1]!TabR7[#Headers],0)),0)</f>
        <v>0</v>
      </c>
      <c r="C34" s="42">
        <f t="shared" ca="1" si="0"/>
        <v>0</v>
      </c>
      <c r="D34" s="51">
        <f ca="1">Tabl2[[#This Row],[Qté Totale (g)]]/1000</f>
        <v>0</v>
      </c>
      <c r="E34" s="44"/>
      <c r="F34" s="43"/>
    </row>
    <row r="35" spans="1:6" x14ac:dyDescent="0.25">
      <c r="A35" s="52" t="s">
        <v>29</v>
      </c>
      <c r="B35" s="53">
        <f>IFERROR(INDEX([1]!TabR7[#Data],MATCH(Tabl2[[#This Row],[Ingrédients]],[1]!TabR7[Ingrédients],0),MATCH([1]Calculs!$A$26,[1]!TabR7[#Headers],0)),0)</f>
        <v>0</v>
      </c>
      <c r="C35" s="42">
        <f t="shared" ca="1" si="0"/>
        <v>0</v>
      </c>
      <c r="D35" s="51">
        <f ca="1">Tabl2[[#This Row],[Qté Totale (g)]]/1000</f>
        <v>0</v>
      </c>
      <c r="E35" s="44"/>
      <c r="F35" s="43"/>
    </row>
    <row r="36" spans="1:6" x14ac:dyDescent="0.25">
      <c r="A36" s="54" t="s">
        <v>0</v>
      </c>
      <c r="B36" s="55">
        <f>SUBTOTAL(109,Tabl2[R7 pour 1kg de farine])</f>
        <v>1908</v>
      </c>
      <c r="C36" s="56">
        <f ca="1">SUBTOTAL(109,Tabl2[Qté Totale (g)])</f>
        <v>702.94736842105272</v>
      </c>
      <c r="D36" s="57">
        <f ca="1">SUBTOTAL(109,Tabl2[Qté Totale (Kg)])</f>
        <v>0.70294736842105243</v>
      </c>
      <c r="E36" s="58"/>
      <c r="F36" s="58"/>
    </row>
  </sheetData>
  <dataValidations count="1">
    <dataValidation type="list" allowBlank="1" showInputMessage="1" showErrorMessage="1" sqref="B8" xr:uid="{36527F10-AD34-4BD8-802A-7945CC0C6A4C}">
      <formula1>$A$4:$A$9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C644EA5-1693-4235-A1F5-FF86D487356F}">
          <x14:formula1>
            <xm:f>'[Calculs Pro Boul mod+1.xlsm] Données calculs'!#REF!</xm:f>
          </x14:formula1>
          <xm:sqref>B3:B6</xm:sqref>
        </x14:dataValidation>
        <x14:dataValidation type="list" allowBlank="1" showInputMessage="1" showErrorMessage="1" xr:uid="{9E989875-EF2F-45F1-9D89-0247A788E6E9}">
          <x14:formula1>
            <xm:f>'[Calculs Pro Boul mod+1.xlsm] Données calculs'!#REF!</xm:f>
          </x14:formula1>
          <xm:sqref>A9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dice9</dc:creator>
  <cp:lastModifiedBy>dice9</cp:lastModifiedBy>
  <dcterms:created xsi:type="dcterms:W3CDTF">2018-11-16T08:10:43Z</dcterms:created>
  <dcterms:modified xsi:type="dcterms:W3CDTF">2018-11-16T08:19:01Z</dcterms:modified>
</cp:coreProperties>
</file>