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e881382c196ebe9/Documents/"/>
    </mc:Choice>
  </mc:AlternateContent>
  <xr:revisionPtr revIDLastSave="34" documentId="DE4F8D286B5C98B00C83613B6391CD7B08F8111C" xr6:coauthVersionLast="23" xr6:coauthVersionMax="23" xr10:uidLastSave="{FB1E3788-E728-4C96-8DB9-3A94E2973746}"/>
  <bookViews>
    <workbookView xWindow="0" yWindow="0" windowWidth="20490" windowHeight="7530" xr2:uid="{00000000-000D-0000-FFFF-FFFF00000000}"/>
  </bookViews>
  <sheets>
    <sheet name="Calculs" sheetId="1" r:id="rId1"/>
    <sheet name="R7" sheetId="2" r:id="rId2"/>
    <sheet name="Données" sheetId="4" r:id="rId3"/>
    <sheet name="Formules" sheetId="5" r:id="rId4"/>
  </sheets>
  <definedNames>
    <definedName name="Lstpdt">Tabpdt[[#All],[Produit]]</definedName>
  </definedNames>
  <calcPr calcId="171026"/>
  <fileRecoveryPr autoRecover="0"/>
</workbook>
</file>

<file path=xl/calcChain.xml><?xml version="1.0" encoding="utf-8"?>
<calcChain xmlns="http://schemas.openxmlformats.org/spreadsheetml/2006/main">
  <c r="B23" i="1" l="1"/>
  <c r="C23" i="1" s="1"/>
  <c r="B24" i="1"/>
  <c r="C24" i="1" s="1"/>
  <c r="B25" i="1"/>
  <c r="C25" i="1" s="1"/>
  <c r="B26" i="1"/>
  <c r="C26" i="1" s="1"/>
  <c r="B27" i="1"/>
  <c r="C27" i="1" s="1"/>
  <c r="B28" i="1"/>
  <c r="C28" i="1" s="1"/>
  <c r="B29" i="1"/>
  <c r="C29" i="1" s="1"/>
  <c r="B30" i="1"/>
  <c r="C30" i="1" s="1"/>
  <c r="B31" i="1"/>
  <c r="C31" i="1" s="1"/>
  <c r="B32" i="1"/>
  <c r="C32" i="1" s="1"/>
  <c r="B33" i="1"/>
  <c r="C33" i="1" s="1"/>
  <c r="B34" i="1"/>
  <c r="C34" i="1" s="1"/>
  <c r="B35" i="1"/>
  <c r="C35" i="1" s="1"/>
  <c r="B36" i="1"/>
  <c r="C36" i="1" s="1"/>
  <c r="B37" i="1"/>
  <c r="C37" i="1" s="1"/>
  <c r="B38" i="1"/>
  <c r="C38" i="1" s="1"/>
  <c r="B39" i="1"/>
  <c r="C39" i="1" s="1"/>
  <c r="B40" i="1"/>
  <c r="C40" i="1" s="1"/>
  <c r="F24" i="2" l="1"/>
  <c r="E24" i="2"/>
  <c r="D24" i="2"/>
  <c r="C24" i="2"/>
  <c r="B24" i="2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</calcChain>
</file>

<file path=xl/sharedStrings.xml><?xml version="1.0" encoding="utf-8"?>
<sst xmlns="http://schemas.openxmlformats.org/spreadsheetml/2006/main" count="89" uniqueCount="62">
  <si>
    <t>Poids des différents pdts en Boulangerie</t>
  </si>
  <si>
    <t>Produit</t>
  </si>
  <si>
    <t>Pd Cuit (g)</t>
  </si>
  <si>
    <t>Pâton (Cru) (g)</t>
  </si>
  <si>
    <t>%</t>
  </si>
  <si>
    <t>MF</t>
  </si>
  <si>
    <t>L (cm)</t>
  </si>
  <si>
    <t>Coupe</t>
  </si>
  <si>
    <t>Pain</t>
  </si>
  <si>
    <t>Longue</t>
  </si>
  <si>
    <t>55 – 60</t>
  </si>
  <si>
    <t>Baguette</t>
  </si>
  <si>
    <t>50 – 55</t>
  </si>
  <si>
    <t>Bâtard</t>
  </si>
  <si>
    <t>ronde</t>
  </si>
  <si>
    <t>23 – 28</t>
  </si>
  <si>
    <t>½ Baguette</t>
  </si>
  <si>
    <t>Ficelle</t>
  </si>
  <si>
    <t>Longue et non serrée</t>
  </si>
  <si>
    <t>Petit pain</t>
  </si>
  <si>
    <t>Pain Polka</t>
  </si>
  <si>
    <t>2x5</t>
  </si>
  <si>
    <t>Pain saucisson</t>
  </si>
  <si>
    <t>Epi</t>
  </si>
  <si>
    <t>Pistolet</t>
  </si>
  <si>
    <t>Volcan</t>
  </si>
  <si>
    <t>Tabatière</t>
  </si>
  <si>
    <t>Ingrédients</t>
  </si>
  <si>
    <t>MTB</t>
  </si>
  <si>
    <t>Réduction du pd (g)</t>
  </si>
  <si>
    <t>Coeff :</t>
  </si>
  <si>
    <t xml:space="preserve">Poid Total </t>
  </si>
  <si>
    <t>Qté/1kg</t>
  </si>
  <si>
    <t>Qté totale</t>
  </si>
  <si>
    <t>Ingédients</t>
  </si>
  <si>
    <t>Calcul R7 Autres :</t>
  </si>
  <si>
    <t>Formule de Recherche Verticale dans tableur R7 :</t>
  </si>
  <si>
    <t>=SI($A$29=TabIngrédients[[#En-têtes];[PCF/PI]];RECHERCHEV('R7'!A6;TabIngrédients;2;FAUX)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</si>
  <si>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</si>
  <si>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</si>
  <si>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</si>
  <si>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</si>
  <si>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</si>
  <si>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</si>
  <si>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</si>
  <si>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</si>
  <si>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</si>
  <si>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</si>
  <si>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</si>
  <si>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</si>
  <si>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</si>
  <si>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</si>
  <si>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</si>
  <si>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</si>
  <si>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</si>
  <si>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</si>
  <si>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P1</t>
  </si>
  <si>
    <t>P2</t>
  </si>
  <si>
    <t>P3</t>
  </si>
  <si>
    <t>P4</t>
  </si>
  <si>
    <t>P5</t>
  </si>
  <si>
    <t>P6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</si>
</sst>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€-40C];[Red]&quot;-&quot;#,##0.00&quot; &quot;[$€-40C]"/>
  </numFmts>
  <fonts count="12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004586"/>
      <name val="Arial"/>
      <family val="2"/>
    </font>
    <font>
      <b/>
      <sz val="11"/>
      <color theme="1"/>
      <name val="Arial"/>
      <family val="2"/>
    </font>
    <font>
      <b/>
      <sz val="11"/>
      <color theme="9"/>
      <name val="Arial"/>
      <family val="2"/>
    </font>
    <font>
      <b/>
      <sz val="11"/>
      <color theme="4" tint="-0.249977111117893"/>
      <name val="Arial"/>
      <family val="2"/>
    </font>
    <font>
      <b/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0"/>
      <color rgb="FF00458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0" fillId="0" borderId="1" xfId="0" applyBorder="1"/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/>
    <xf numFmtId="0" fontId="6" fillId="0" borderId="0" xfId="0" applyFont="1"/>
    <xf numFmtId="0" fontId="4" fillId="0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8" fillId="0" borderId="0" xfId="0" applyFont="1"/>
    <xf numFmtId="0" fontId="7" fillId="2" borderId="2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1" fillId="0" borderId="0" xfId="0" applyFont="1"/>
    <xf numFmtId="0" fontId="8" fillId="0" borderId="0" xfId="0" applyFont="1" applyAlignment="1">
      <alignment horizontal="right"/>
    </xf>
    <xf numFmtId="0" fontId="8" fillId="0" borderId="3" xfId="0" applyFont="1" applyBorder="1"/>
    <xf numFmtId="0" fontId="8" fillId="0" borderId="9" xfId="0" applyFont="1" applyBorder="1"/>
    <xf numFmtId="1" fontId="8" fillId="0" borderId="6" xfId="0" applyNumberFormat="1" applyFont="1" applyBorder="1"/>
    <xf numFmtId="1" fontId="8" fillId="0" borderId="10" xfId="0" applyNumberFormat="1" applyFont="1" applyBorder="1"/>
    <xf numFmtId="1" fontId="10" fillId="0" borderId="0" xfId="0" applyNumberFormat="1" applyFont="1" applyAlignment="1">
      <alignment horizontal="center"/>
    </xf>
    <xf numFmtId="0" fontId="10" fillId="3" borderId="5" xfId="0" applyFont="1" applyFill="1" applyBorder="1"/>
    <xf numFmtId="0" fontId="8" fillId="3" borderId="7" xfId="0" applyFont="1" applyFill="1" applyBorder="1"/>
    <xf numFmtId="0" fontId="8" fillId="3" borderId="8" xfId="0" applyFont="1" applyFill="1" applyBorder="1"/>
  </cellXfs>
  <cellStyles count="5">
    <cellStyle name="Heading" xfId="1" xr:uid="{00000000-0005-0000-0000-000000000000}"/>
    <cellStyle name="Heading1" xfId="2" xr:uid="{00000000-0005-0000-0000-000001000000}"/>
    <cellStyle name="Normal" xfId="0" builtinId="0" customBuiltin="1"/>
    <cellStyle name="Result" xfId="3" xr:uid="{00000000-0005-0000-0000-000003000000}"/>
    <cellStyle name="Result2" xfId="4" xr:uid="{00000000-0005-0000-0000-000004000000}"/>
  </cellStyles>
  <dxfs count="17">
    <dxf>
      <font>
        <b/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2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AE1E740-9B19-42FF-ACE5-A1CBAC49F01F}" name="Tableau28" displayName="Tableau28" ref="A22:C40" totalsRowShown="0" headerRowDxfId="1" dataDxfId="15" headerRowBorderDxfId="16" tableBorderDxfId="14" totalsRowBorderDxfId="13">
  <autoFilter ref="A22:C40" xr:uid="{3C8ACC9F-C494-4BA4-B3E0-8EC6AAFA84E7}"/>
  <tableColumns count="3">
    <tableColumn id="1" xr3:uid="{12CA34A7-0D21-4023-A5B4-A972105C2488}" name="Ingédients" dataDxfId="0"/>
    <tableColumn id="2" xr3:uid="{8005CDB1-0B58-49A8-8572-041FF6CA62A8}" name="Qté/1kg" dataDxfId="12">
      <calculatedColumnFormula>IF($A$20=TabIngrédients[[#Headers],[P1]],VLOOKUP('R7'!A6,TabIngrédients[],2,FALSE),IF($A$20=TabIngrédients[[#Headers],[P2]],VLOOKUP('R7'!A6,TabIngrédients[],3,FALSE),IF($A$20=TabIngrédients[[#Headers],[P3]],VLOOKUP('R7'!A6,TabIngrédients[],4,FALSE),IF($A$20=TabIngrédients[[#Headers],[P4]],VLOOKUP('R7'!A6,TabIngrédients[],5,FALSE),IF($A$20=TabIngrédients[[#Headers],[P5]],VLOOKUP('R7'!A6,TabIngrédients[],6,FALSE),IF($A$20=#REF!,VLOOKUP('R7'!A6,TabIngrédients[],10,FALSE)))))))</calculatedColumnFormula>
    </tableColumn>
    <tableColumn id="3" xr3:uid="{A9A0515F-7B3B-4E56-B43E-F618A2D10A95}" name="Qté totale" dataDxfId="11">
      <calculatedColumnFormula>B23*$C$20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5E399F-FF81-465A-97A3-29C0147F47FB}" name="TabIngrédients" displayName="TabIngrédients" ref="A5:F24" totalsRowShown="0" headerRowDxfId="10" dataDxfId="8" headerRowBorderDxfId="9" tableBorderDxfId="7">
  <autoFilter ref="A5:F24" xr:uid="{C1C8187E-6CA9-492A-8D11-7175E6E5F89A}"/>
  <tableColumns count="6">
    <tableColumn id="1" xr3:uid="{C4B5F8EC-E341-42E2-BB11-B795692B1C35}" name="Ingrédients"/>
    <tableColumn id="2" xr3:uid="{853563CB-3062-4166-8CE0-8E0D686F8577}" name="P1" dataDxfId="6"/>
    <tableColumn id="3" xr3:uid="{CC84E289-5E5F-48DD-82F5-98E4FA0ECA31}" name="P2" dataDxfId="5"/>
    <tableColumn id="4" xr3:uid="{DA1C660A-2D42-43FA-82B8-31C571774FA9}" name="P3" dataDxfId="4"/>
    <tableColumn id="5" xr3:uid="{3E4D15D1-568D-4CD1-8B0A-2BA07B62FB2D}" name="P4" dataDxfId="3"/>
    <tableColumn id="13" xr3:uid="{7AEF2946-7B95-4896-9CA2-C595A5D21512}" name="P5" dataDxfId="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C1B3CFB-CAC4-42B7-9F2A-BEA2A996F8AA}" name="Tabpdt" displayName="Tabpdt" ref="A2:B9" totalsRowShown="0">
  <autoFilter ref="A2:B9" xr:uid="{68D50AB5-01EA-45A8-A0D0-BC5AF7449051}"/>
  <tableColumns count="2">
    <tableColumn id="1" xr3:uid="{AD87134B-956E-49E4-A420-5775FAA5C6FB}" name="Produit"/>
    <tableColumn id="2" xr3:uid="{F0956998-1A00-415E-9D51-D5B601FEE054}" name="MT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0"/>
  <sheetViews>
    <sheetView tabSelected="1" topLeftCell="A18" workbookViewId="0">
      <selection activeCell="A20" sqref="A20"/>
    </sheetView>
  </sheetViews>
  <sheetFormatPr baseColWidth="10" defaultColWidth="11.75" defaultRowHeight="14.25" x14ac:dyDescent="0.2"/>
  <cols>
    <col min="1" max="1" width="13" customWidth="1"/>
    <col min="2" max="2" width="10.875" customWidth="1"/>
    <col min="3" max="3" width="11.375" customWidth="1"/>
    <col min="4" max="4" width="12.125" customWidth="1"/>
    <col min="5" max="5" width="10.75" customWidth="1"/>
    <col min="6" max="6" width="19" customWidth="1"/>
    <col min="7" max="8" width="10.75" style="1" customWidth="1"/>
    <col min="9" max="9" width="10.75" customWidth="1"/>
  </cols>
  <sheetData>
    <row r="1" spans="1:8" hidden="1" x14ac:dyDescent="0.2"/>
    <row r="2" spans="1:8" ht="15" hidden="1" x14ac:dyDescent="0.25">
      <c r="A2" s="8" t="s">
        <v>0</v>
      </c>
    </row>
    <row r="3" spans="1:8" hidden="1" x14ac:dyDescent="0.2"/>
    <row r="4" spans="1:8" ht="15" hidden="1" x14ac:dyDescent="0.25">
      <c r="A4" s="3" t="s">
        <v>1</v>
      </c>
      <c r="B4" s="3" t="s">
        <v>2</v>
      </c>
      <c r="C4" s="3" t="s">
        <v>3</v>
      </c>
      <c r="D4" s="3" t="s">
        <v>29</v>
      </c>
      <c r="E4" s="3" t="s">
        <v>4</v>
      </c>
      <c r="F4" s="3" t="s">
        <v>5</v>
      </c>
      <c r="G4" s="3" t="s">
        <v>6</v>
      </c>
      <c r="H4" s="3" t="s">
        <v>7</v>
      </c>
    </row>
    <row r="5" spans="1:8" hidden="1" x14ac:dyDescent="0.2">
      <c r="A5" s="4" t="s">
        <v>8</v>
      </c>
      <c r="B5" s="6">
        <v>400</v>
      </c>
      <c r="C5" s="6">
        <v>550</v>
      </c>
      <c r="D5" s="6">
        <f t="shared" ref="D5:D16" si="0">C5-B5</f>
        <v>150</v>
      </c>
      <c r="E5" s="5">
        <f t="shared" ref="E5:E16" si="1">(D5/C5)</f>
        <v>0.27272727272727271</v>
      </c>
      <c r="F5" s="4" t="s">
        <v>9</v>
      </c>
      <c r="G5" s="6" t="s">
        <v>10</v>
      </c>
      <c r="H5" s="6">
        <v>5</v>
      </c>
    </row>
    <row r="6" spans="1:8" hidden="1" x14ac:dyDescent="0.2">
      <c r="A6" s="4" t="s">
        <v>11</v>
      </c>
      <c r="B6" s="6">
        <v>250</v>
      </c>
      <c r="C6" s="6">
        <v>350</v>
      </c>
      <c r="D6" s="6">
        <f t="shared" si="0"/>
        <v>100</v>
      </c>
      <c r="E6" s="5">
        <f t="shared" si="1"/>
        <v>0.2857142857142857</v>
      </c>
      <c r="F6" s="4" t="s">
        <v>9</v>
      </c>
      <c r="G6" s="6" t="s">
        <v>12</v>
      </c>
      <c r="H6" s="6">
        <v>5</v>
      </c>
    </row>
    <row r="7" spans="1:8" hidden="1" x14ac:dyDescent="0.2">
      <c r="A7" s="4" t="s">
        <v>13</v>
      </c>
      <c r="B7" s="6">
        <v>250</v>
      </c>
      <c r="C7" s="6">
        <v>330</v>
      </c>
      <c r="D7" s="6">
        <f t="shared" si="0"/>
        <v>80</v>
      </c>
      <c r="E7" s="5">
        <f t="shared" si="1"/>
        <v>0.24242424242424243</v>
      </c>
      <c r="F7" s="4" t="s">
        <v>14</v>
      </c>
      <c r="G7" s="6" t="s">
        <v>15</v>
      </c>
      <c r="H7" s="6">
        <v>2</v>
      </c>
    </row>
    <row r="8" spans="1:8" hidden="1" x14ac:dyDescent="0.2">
      <c r="A8" s="4" t="s">
        <v>16</v>
      </c>
      <c r="B8" s="6">
        <v>125</v>
      </c>
      <c r="C8" s="6">
        <v>180</v>
      </c>
      <c r="D8" s="6">
        <f t="shared" si="0"/>
        <v>55</v>
      </c>
      <c r="E8" s="5">
        <f t="shared" si="1"/>
        <v>0.30555555555555558</v>
      </c>
      <c r="F8" s="4" t="s">
        <v>9</v>
      </c>
      <c r="G8" s="6">
        <v>25</v>
      </c>
      <c r="H8" s="6">
        <v>3</v>
      </c>
    </row>
    <row r="9" spans="1:8" hidden="1" x14ac:dyDescent="0.2">
      <c r="A9" s="4" t="s">
        <v>17</v>
      </c>
      <c r="B9" s="6">
        <v>100</v>
      </c>
      <c r="C9" s="6">
        <v>150</v>
      </c>
      <c r="D9" s="6">
        <f t="shared" si="0"/>
        <v>50</v>
      </c>
      <c r="E9" s="5">
        <f t="shared" si="1"/>
        <v>0.33333333333333331</v>
      </c>
      <c r="F9" s="4" t="s">
        <v>18</v>
      </c>
      <c r="G9" s="6">
        <v>40</v>
      </c>
      <c r="H9" s="6">
        <v>6</v>
      </c>
    </row>
    <row r="10" spans="1:8" hidden="1" x14ac:dyDescent="0.2">
      <c r="A10" s="4" t="s">
        <v>19</v>
      </c>
      <c r="B10" s="6">
        <v>60</v>
      </c>
      <c r="C10" s="6">
        <v>80</v>
      </c>
      <c r="D10" s="6">
        <f t="shared" si="0"/>
        <v>20</v>
      </c>
      <c r="E10" s="5">
        <f t="shared" si="1"/>
        <v>0.25</v>
      </c>
      <c r="F10" s="4"/>
      <c r="G10" s="6">
        <v>12</v>
      </c>
      <c r="H10" s="6">
        <v>1</v>
      </c>
    </row>
    <row r="11" spans="1:8" hidden="1" x14ac:dyDescent="0.2">
      <c r="A11" s="4" t="s">
        <v>20</v>
      </c>
      <c r="B11" s="6"/>
      <c r="C11" s="6">
        <v>550</v>
      </c>
      <c r="D11" s="6">
        <f t="shared" si="0"/>
        <v>550</v>
      </c>
      <c r="E11" s="5">
        <f t="shared" si="1"/>
        <v>1</v>
      </c>
      <c r="F11" s="4"/>
      <c r="G11" s="6">
        <v>40</v>
      </c>
      <c r="H11" s="6" t="s">
        <v>21</v>
      </c>
    </row>
    <row r="12" spans="1:8" hidden="1" x14ac:dyDescent="0.2">
      <c r="A12" s="4" t="s">
        <v>22</v>
      </c>
      <c r="B12" s="6"/>
      <c r="C12" s="6">
        <v>550</v>
      </c>
      <c r="D12" s="6">
        <f t="shared" si="0"/>
        <v>550</v>
      </c>
      <c r="E12" s="5">
        <f t="shared" si="1"/>
        <v>1</v>
      </c>
      <c r="F12" s="4"/>
      <c r="G12" s="6">
        <v>40</v>
      </c>
      <c r="H12" s="6">
        <v>15</v>
      </c>
    </row>
    <row r="13" spans="1:8" hidden="1" x14ac:dyDescent="0.2">
      <c r="A13" s="4" t="s">
        <v>23</v>
      </c>
      <c r="B13" s="6">
        <v>250</v>
      </c>
      <c r="C13" s="6">
        <v>350</v>
      </c>
      <c r="D13" s="6">
        <f t="shared" si="0"/>
        <v>100</v>
      </c>
      <c r="E13" s="5">
        <f t="shared" si="1"/>
        <v>0.2857142857142857</v>
      </c>
      <c r="F13" s="4"/>
      <c r="G13" s="6">
        <v>45</v>
      </c>
      <c r="H13" s="6">
        <v>6</v>
      </c>
    </row>
    <row r="14" spans="1:8" hidden="1" x14ac:dyDescent="0.2">
      <c r="A14" s="4" t="s">
        <v>24</v>
      </c>
      <c r="B14" s="6">
        <v>60</v>
      </c>
      <c r="C14" s="6">
        <v>80</v>
      </c>
      <c r="D14" s="6">
        <f t="shared" si="0"/>
        <v>20</v>
      </c>
      <c r="E14" s="5">
        <f t="shared" si="1"/>
        <v>0.25</v>
      </c>
      <c r="F14" s="4"/>
      <c r="G14" s="6"/>
      <c r="H14" s="6"/>
    </row>
    <row r="15" spans="1:8" hidden="1" x14ac:dyDescent="0.2">
      <c r="A15" s="4" t="s">
        <v>25</v>
      </c>
      <c r="B15" s="6">
        <v>60</v>
      </c>
      <c r="C15" s="6">
        <v>80</v>
      </c>
      <c r="D15" s="6">
        <f t="shared" si="0"/>
        <v>20</v>
      </c>
      <c r="E15" s="5">
        <f t="shared" si="1"/>
        <v>0.25</v>
      </c>
      <c r="F15" s="4"/>
      <c r="G15" s="6"/>
      <c r="H15" s="6"/>
    </row>
    <row r="16" spans="1:8" hidden="1" x14ac:dyDescent="0.2">
      <c r="A16" s="4" t="s">
        <v>26</v>
      </c>
      <c r="B16" s="6">
        <v>60</v>
      </c>
      <c r="C16" s="6">
        <v>80</v>
      </c>
      <c r="D16" s="6">
        <f t="shared" si="0"/>
        <v>20</v>
      </c>
      <c r="E16" s="5">
        <f t="shared" si="1"/>
        <v>0.25</v>
      </c>
      <c r="F16" s="4"/>
      <c r="G16" s="6"/>
      <c r="H16" s="6"/>
    </row>
    <row r="17" spans="1:3" hidden="1" x14ac:dyDescent="0.2"/>
    <row r="19" spans="1:3" x14ac:dyDescent="0.2">
      <c r="A19" s="17" t="s">
        <v>35</v>
      </c>
      <c r="B19" s="14"/>
      <c r="C19" s="14"/>
    </row>
    <row r="20" spans="1:3" x14ac:dyDescent="0.2">
      <c r="A20" s="16" t="s">
        <v>59</v>
      </c>
      <c r="B20" s="18" t="s">
        <v>30</v>
      </c>
      <c r="C20" s="23">
        <v>1</v>
      </c>
    </row>
    <row r="21" spans="1:3" x14ac:dyDescent="0.2">
      <c r="A21" s="14"/>
      <c r="B21" s="14"/>
      <c r="C21" s="18"/>
    </row>
    <row r="22" spans="1:3" x14ac:dyDescent="0.2">
      <c r="A22" s="24" t="s">
        <v>34</v>
      </c>
      <c r="B22" s="25" t="s">
        <v>32</v>
      </c>
      <c r="C22" s="26" t="s">
        <v>33</v>
      </c>
    </row>
    <row r="23" spans="1:3" ht="15" x14ac:dyDescent="0.25">
      <c r="A23" s="13" t="s">
        <v>38</v>
      </c>
      <c r="B23" s="19">
        <f>IF($A$20=TabIngrédients[[#Headers],[P1]],VLOOKUP('R7'!A6,TabIngrédients[],2,FALSE),IF($A$20=TabIngrédients[[#Headers],[P2]],VLOOKUP('R7'!A6,TabIngrédients[],3,FALSE),IF($A$20=TabIngrédients[[#Headers],[P3]],VLOOKUP('R7'!A6,TabIngrédients[],4,FALSE),IF($A$20=TabIngrédients[[#Headers],[P4]],VLOOKUP('R7'!A6,TabIngrédients[],5,FALSE),IF($A$20=TabIngrédients[[#Headers],[P5]],VLOOKUP('R7'!A6,TabIngrédients[],6,FALSE),IF($A$20=#REF!,VLOOKUP('R7'!A6,TabIngrédients[],10,FALSE)))))))</f>
        <v>1000</v>
      </c>
      <c r="C23" s="21">
        <f t="shared" ref="C23:C40" si="2">B23*$C$20</f>
        <v>1000</v>
      </c>
    </row>
    <row r="24" spans="1:3" ht="15" x14ac:dyDescent="0.25">
      <c r="A24" s="13" t="s">
        <v>39</v>
      </c>
      <c r="B24" s="19">
        <f>IF($A$20=TabIngrédients[[#Headers],[P1]],VLOOKUP('R7'!A7,TabIngrédients[],2,FALSE),IF($A$20=TabIngrédients[[#Headers],[P2]],VLOOKUP('R7'!A7,TabIngrédients[],3,FALSE),IF($A$20=TabIngrédients[[#Headers],[P3]],VLOOKUP('R7'!A7,TabIngrédients[],4,FALSE),IF($A$20=TabIngrédients[[#Headers],[P4]],VLOOKUP('R7'!A7,TabIngrédients[],5,FALSE),IF($A$20=TabIngrédients[[#Headers],[P5]],VLOOKUP('R7'!A7,TabIngrédients[],6,FALSE),IF($A$20=#REF!,VLOOKUP('R7'!A7,TabIngrédients[],10,FALSE)))))))</f>
        <v>0</v>
      </c>
      <c r="C24" s="21">
        <f t="shared" si="2"/>
        <v>0</v>
      </c>
    </row>
    <row r="25" spans="1:3" ht="15" x14ac:dyDescent="0.25">
      <c r="A25" s="13" t="s">
        <v>40</v>
      </c>
      <c r="B25" s="19">
        <f>IF($A$20=TabIngrédients[[#Headers],[P1]],VLOOKUP('R7'!A8,TabIngrédients[],2,FALSE),IF($A$20=TabIngrédients[[#Headers],[P2]],VLOOKUP('R7'!A8,TabIngrédients[],3,FALSE),IF($A$20=TabIngrédients[[#Headers],[P3]],VLOOKUP('R7'!A8,TabIngrédients[],4,FALSE),IF($A$20=TabIngrédients[[#Headers],[P4]],VLOOKUP('R7'!A8,TabIngrédients[],5,FALSE),IF($A$20=TabIngrédients[[#Headers],[P5]],VLOOKUP('R7'!A8,TabIngrédients[],6,FALSE),IF($A$20=#REF!,VLOOKUP('R7'!A8,TabIngrédients[],10,FALSE)))))))</f>
        <v>0</v>
      </c>
      <c r="C25" s="21">
        <f t="shared" si="2"/>
        <v>0</v>
      </c>
    </row>
    <row r="26" spans="1:3" ht="15" x14ac:dyDescent="0.25">
      <c r="A26" s="13" t="s">
        <v>41</v>
      </c>
      <c r="B26" s="19">
        <f>IF($A$20=TabIngrédients[[#Headers],[P1]],VLOOKUP('R7'!A9,TabIngrédients[],2,FALSE),IF($A$20=TabIngrédients[[#Headers],[P2]],VLOOKUP('R7'!A9,TabIngrédients[],3,FALSE),IF($A$20=TabIngrédients[[#Headers],[P3]],VLOOKUP('R7'!A9,TabIngrédients[],4,FALSE),IF($A$20=TabIngrédients[[#Headers],[P4]],VLOOKUP('R7'!A9,TabIngrédients[],5,FALSE),IF($A$20=TabIngrédients[[#Headers],[P5]],VLOOKUP('R7'!A9,TabIngrédients[],6,FALSE),IF($A$20=#REF!,VLOOKUP('R7'!A9,TabIngrédients[],10,FALSE)))))))</f>
        <v>0</v>
      </c>
      <c r="C26" s="21">
        <f t="shared" si="2"/>
        <v>0</v>
      </c>
    </row>
    <row r="27" spans="1:3" ht="15" x14ac:dyDescent="0.25">
      <c r="A27" s="13" t="s">
        <v>42</v>
      </c>
      <c r="B27" s="19">
        <f>IF($A$20=TabIngrédients[[#Headers],[P1]],VLOOKUP('R7'!A10,TabIngrédients[],2,FALSE),IF($A$20=TabIngrédients[[#Headers],[P2]],VLOOKUP('R7'!A10,TabIngrédients[],3,FALSE),IF($A$20=TabIngrédients[[#Headers],[P3]],VLOOKUP('R7'!A10,TabIngrédients[],4,FALSE),IF($A$20=TabIngrédients[[#Headers],[P4]],VLOOKUP('R7'!A10,TabIngrédients[],5,FALSE),IF($A$20=TabIngrédients[[#Headers],[P5]],VLOOKUP('R7'!A10,TabIngrédients[],6,FALSE),IF($A$20=#REF!,VLOOKUP('R7'!A10,TabIngrédients[],10,FALSE)))))))</f>
        <v>0</v>
      </c>
      <c r="C27" s="21">
        <f t="shared" si="2"/>
        <v>0</v>
      </c>
    </row>
    <row r="28" spans="1:3" ht="15" x14ac:dyDescent="0.25">
      <c r="A28" s="13" t="s">
        <v>43</v>
      </c>
      <c r="B28" s="19">
        <f>IF($A$20=TabIngrédients[[#Headers],[P1]],VLOOKUP('R7'!A11,TabIngrédients[],2,FALSE),IF($A$20=TabIngrédients[[#Headers],[P2]],VLOOKUP('R7'!A11,TabIngrédients[],3,FALSE),IF($A$20=TabIngrédients[[#Headers],[P3]],VLOOKUP('R7'!A11,TabIngrédients[],4,FALSE),IF($A$20=TabIngrédients[[#Headers],[P4]],VLOOKUP('R7'!A11,TabIngrédients[],5,FALSE),IF($A$20=TabIngrédients[[#Headers],[P5]],VLOOKUP('R7'!A11,TabIngrédients[],6,FALSE),IF($A$20=#REF!,VLOOKUP('R7'!A11,TabIngrédients[],10,FALSE)))))))</f>
        <v>0</v>
      </c>
      <c r="C28" s="21">
        <f t="shared" si="2"/>
        <v>0</v>
      </c>
    </row>
    <row r="29" spans="1:3" ht="15" x14ac:dyDescent="0.25">
      <c r="A29" s="13" t="s">
        <v>44</v>
      </c>
      <c r="B29" s="19">
        <f>IF($A$20=TabIngrédients[[#Headers],[P1]],VLOOKUP('R7'!A12,TabIngrédients[],2,FALSE),IF($A$20=TabIngrédients[[#Headers],[P2]],VLOOKUP('R7'!A12,TabIngrédients[],3,FALSE),IF($A$20=TabIngrédients[[#Headers],[P3]],VLOOKUP('R7'!A12,TabIngrédients[],4,FALSE),IF($A$20=TabIngrédients[[#Headers],[P4]],VLOOKUP('R7'!A12,TabIngrédients[],5,FALSE),IF($A$20=TabIngrédients[[#Headers],[P5]],VLOOKUP('R7'!A12,TabIngrédients[],6,FALSE),IF($A$20=#REF!,VLOOKUP('R7'!A12,TabIngrédients[],10,FALSE)))))))</f>
        <v>630</v>
      </c>
      <c r="C29" s="21">
        <f t="shared" si="2"/>
        <v>630</v>
      </c>
    </row>
    <row r="30" spans="1:3" ht="15" x14ac:dyDescent="0.25">
      <c r="A30" s="13" t="s">
        <v>45</v>
      </c>
      <c r="B30" s="19">
        <f>IF($A$20=TabIngrédients[[#Headers],[P1]],VLOOKUP('R7'!A13,TabIngrédients[],2,FALSE),IF($A$20=TabIngrédients[[#Headers],[P2]],VLOOKUP('R7'!A13,TabIngrédients[],3,FALSE),IF($A$20=TabIngrédients[[#Headers],[P3]],VLOOKUP('R7'!A13,TabIngrédients[],4,FALSE),IF($A$20=TabIngrédients[[#Headers],[P4]],VLOOKUP('R7'!A13,TabIngrédients[],5,FALSE),IF($A$20=TabIngrédients[[#Headers],[P5]],VLOOKUP('R7'!A13,TabIngrédients[],6,FALSE),IF($A$20=#REF!,VLOOKUP('R7'!A13,TabIngrédients[],10,FALSE)))))))</f>
        <v>0</v>
      </c>
      <c r="C30" s="21">
        <f t="shared" si="2"/>
        <v>0</v>
      </c>
    </row>
    <row r="31" spans="1:3" ht="15" x14ac:dyDescent="0.25">
      <c r="A31" s="13" t="s">
        <v>46</v>
      </c>
      <c r="B31" s="19">
        <f>IF($A$20=TabIngrédients[[#Headers],[P1]],VLOOKUP('R7'!A14,TabIngrédients[],2,FALSE),IF($A$20=TabIngrédients[[#Headers],[P2]],VLOOKUP('R7'!A14,TabIngrédients[],3,FALSE),IF($A$20=TabIngrédients[[#Headers],[P3]],VLOOKUP('R7'!A14,TabIngrédients[],4,FALSE),IF($A$20=TabIngrédients[[#Headers],[P4]],VLOOKUP('R7'!A14,TabIngrédients[],5,FALSE),IF($A$20=TabIngrédients[[#Headers],[P5]],VLOOKUP('R7'!A14,TabIngrédients[],6,FALSE),IF($A$20=#REF!,VLOOKUP('R7'!A14,TabIngrédients[],10,FALSE)))))))</f>
        <v>0</v>
      </c>
      <c r="C31" s="21">
        <f t="shared" si="2"/>
        <v>0</v>
      </c>
    </row>
    <row r="32" spans="1:3" ht="15" x14ac:dyDescent="0.25">
      <c r="A32" s="13" t="s">
        <v>47</v>
      </c>
      <c r="B32" s="19">
        <f>IF($A$20=TabIngrédients[[#Headers],[P1]],VLOOKUP('R7'!A15,TabIngrédients[],2,FALSE),IF($A$20=TabIngrédients[[#Headers],[P2]],VLOOKUP('R7'!A15,TabIngrédients[],3,FALSE),IF($A$20=TabIngrédients[[#Headers],[P3]],VLOOKUP('R7'!A15,TabIngrédients[],4,FALSE),IF($A$20=TabIngrédients[[#Headers],[P4]],VLOOKUP('R7'!A15,TabIngrédients[],5,FALSE),IF($A$20=TabIngrédients[[#Headers],[P5]],VLOOKUP('R7'!A15,TabIngrédients[],6,FALSE),IF($A$20=#REF!,VLOOKUP('R7'!A15,TabIngrédients[],10,FALSE)))))))</f>
        <v>18</v>
      </c>
      <c r="C32" s="21">
        <f t="shared" si="2"/>
        <v>18</v>
      </c>
    </row>
    <row r="33" spans="1:3" ht="15" x14ac:dyDescent="0.25">
      <c r="A33" s="13" t="s">
        <v>48</v>
      </c>
      <c r="B33" s="19">
        <f>IF($A$20=TabIngrédients[[#Headers],[P1]],VLOOKUP('R7'!A16,TabIngrédients[],2,FALSE),IF($A$20=TabIngrédients[[#Headers],[P2]],VLOOKUP('R7'!A16,TabIngrédients[],3,FALSE),IF($A$20=TabIngrédients[[#Headers],[P3]],VLOOKUP('R7'!A16,TabIngrédients[],4,FALSE),IF($A$20=TabIngrédients[[#Headers],[P4]],VLOOKUP('R7'!A16,TabIngrédients[],5,FALSE),IF($A$20=TabIngrédients[[#Headers],[P5]],VLOOKUP('R7'!A16,TabIngrédients[],6,FALSE),IF($A$20=#REF!,VLOOKUP('R7'!A16,TabIngrédients[],10,FALSE)))))))</f>
        <v>13</v>
      </c>
      <c r="C33" s="21">
        <f t="shared" si="2"/>
        <v>13</v>
      </c>
    </row>
    <row r="34" spans="1:3" ht="15" x14ac:dyDescent="0.25">
      <c r="A34" s="13" t="s">
        <v>49</v>
      </c>
      <c r="B34" s="19">
        <f>IF($A$20=TabIngrédients[[#Headers],[P1]],VLOOKUP('R7'!A17,TabIngrédients[],2,FALSE),IF($A$20=TabIngrédients[[#Headers],[P2]],VLOOKUP('R7'!A17,TabIngrédients[],3,FALSE),IF($A$20=TabIngrédients[[#Headers],[P3]],VLOOKUP('R7'!A17,TabIngrédients[],4,FALSE),IF($A$20=TabIngrédients[[#Headers],[P4]],VLOOKUP('R7'!A17,TabIngrédients[],5,FALSE),IF($A$20=TabIngrédients[[#Headers],[P5]],VLOOKUP('R7'!A17,TabIngrédients[],6,FALSE),IF($A$20=#REF!,VLOOKUP('R7'!A17,TabIngrédients[],10,FALSE)))))))</f>
        <v>0</v>
      </c>
      <c r="C34" s="21">
        <f t="shared" si="2"/>
        <v>0</v>
      </c>
    </row>
    <row r="35" spans="1:3" ht="15" x14ac:dyDescent="0.25">
      <c r="A35" s="13" t="s">
        <v>50</v>
      </c>
      <c r="B35" s="19">
        <f>IF($A$20=TabIngrédients[[#Headers],[P1]],VLOOKUP('R7'!A18,TabIngrédients[],2,FALSE),IF($A$20=TabIngrédients[[#Headers],[P2]],VLOOKUP('R7'!A18,TabIngrédients[],3,FALSE),IF($A$20=TabIngrédients[[#Headers],[P3]],VLOOKUP('R7'!A18,TabIngrédients[],4,FALSE),IF($A$20=TabIngrédients[[#Headers],[P4]],VLOOKUP('R7'!A18,TabIngrédients[],5,FALSE),IF($A$20=TabIngrédients[[#Headers],[P5]],VLOOKUP('R7'!A18,TabIngrédients[],6,FALSE),IF($A$20=#REF!,VLOOKUP('R7'!A18,TabIngrédients[],10,FALSE)))))))</f>
        <v>0</v>
      </c>
      <c r="C35" s="21">
        <f t="shared" si="2"/>
        <v>0</v>
      </c>
    </row>
    <row r="36" spans="1:3" ht="15" x14ac:dyDescent="0.25">
      <c r="A36" s="13" t="s">
        <v>51</v>
      </c>
      <c r="B36" s="19">
        <f>IF($A$20=TabIngrédients[[#Headers],[P1]],VLOOKUP('R7'!A19,TabIngrédients[],2,FALSE),IF($A$20=TabIngrédients[[#Headers],[P2]],VLOOKUP('R7'!A19,TabIngrédients[],3,FALSE),IF($A$20=TabIngrédients[[#Headers],[P3]],VLOOKUP('R7'!A19,TabIngrédients[],4,FALSE),IF($A$20=TabIngrédients[[#Headers],[P4]],VLOOKUP('R7'!A19,TabIngrédients[],5,FALSE),IF($A$20=TabIngrédients[[#Headers],[P5]],VLOOKUP('R7'!A19,TabIngrédients[],6,FALSE),IF($A$20=#REF!,VLOOKUP('R7'!A19,TabIngrédients[],10,FALSE)))))))</f>
        <v>100</v>
      </c>
      <c r="C36" s="21">
        <f t="shared" si="2"/>
        <v>100</v>
      </c>
    </row>
    <row r="37" spans="1:3" ht="15" x14ac:dyDescent="0.25">
      <c r="A37" s="13" t="s">
        <v>52</v>
      </c>
      <c r="B37" s="19">
        <f>IF($A$20=TabIngrédients[[#Headers],[P1]],VLOOKUP('R7'!A20,TabIngrédients[],2,FALSE),IF($A$20=TabIngrédients[[#Headers],[P2]],VLOOKUP('R7'!A20,TabIngrédients[],3,FALSE),IF($A$20=TabIngrédients[[#Headers],[P3]],VLOOKUP('R7'!A20,TabIngrédients[],4,FALSE),IF($A$20=TabIngrédients[[#Headers],[P4]],VLOOKUP('R7'!A20,TabIngrédients[],5,FALSE),IF($A$20=TabIngrédients[[#Headers],[P5]],VLOOKUP('R7'!A20,TabIngrédients[],6,FALSE),IF($A$20=#REF!,VLOOKUP('R7'!A20,TabIngrédients[],10,FALSE)))))))</f>
        <v>2</v>
      </c>
      <c r="C37" s="21">
        <f t="shared" si="2"/>
        <v>2</v>
      </c>
    </row>
    <row r="38" spans="1:3" ht="15" x14ac:dyDescent="0.25">
      <c r="A38" s="13" t="s">
        <v>53</v>
      </c>
      <c r="B38" s="19">
        <f>IF($A$20=TabIngrédients[[#Headers],[P1]],VLOOKUP('R7'!A21,TabIngrédients[],2,FALSE),IF($A$20=TabIngrédients[[#Headers],[P2]],VLOOKUP('R7'!A21,TabIngrédients[],3,FALSE),IF($A$20=TabIngrédients[[#Headers],[P3]],VLOOKUP('R7'!A21,TabIngrédients[],4,FALSE),IF($A$20=TabIngrédients[[#Headers],[P4]],VLOOKUP('R7'!A21,TabIngrédients[],5,FALSE),IF($A$20=TabIngrédients[[#Headers],[P5]],VLOOKUP('R7'!A21,TabIngrédients[],6,FALSE),IF($A$20=#REF!,VLOOKUP('R7'!A21,TabIngrédients[],10,FALSE)))))))</f>
        <v>0</v>
      </c>
      <c r="C38" s="21">
        <f t="shared" si="2"/>
        <v>0</v>
      </c>
    </row>
    <row r="39" spans="1:3" ht="15" x14ac:dyDescent="0.25">
      <c r="A39" s="13" t="s">
        <v>54</v>
      </c>
      <c r="B39" s="19">
        <f>IF($A$20=TabIngrédients[[#Headers],[P1]],VLOOKUP('R7'!A22,TabIngrédients[],2,FALSE),IF($A$20=TabIngrédients[[#Headers],[P2]],VLOOKUP('R7'!A22,TabIngrédients[],3,FALSE),IF($A$20=TabIngrédients[[#Headers],[P3]],VLOOKUP('R7'!A22,TabIngrédients[],4,FALSE),IF($A$20=TabIngrédients[[#Headers],[P4]],VLOOKUP('R7'!A22,TabIngrédients[],5,FALSE),IF($A$20=TabIngrédients[[#Headers],[P5]],VLOOKUP('R7'!A22,TabIngrédients[],6,FALSE),IF($A$20=#REF!,VLOOKUP('R7'!A22,TabIngrédients[],10,FALSE)))))))</f>
        <v>0</v>
      </c>
      <c r="C39" s="21">
        <f t="shared" si="2"/>
        <v>0</v>
      </c>
    </row>
    <row r="40" spans="1:3" ht="15" x14ac:dyDescent="0.25">
      <c r="A40" s="13" t="s">
        <v>55</v>
      </c>
      <c r="B40" s="20">
        <f>IF($A$20=TabIngrédients[[#Headers],[P1]],VLOOKUP('R7'!A23,TabIngrédients[],2,FALSE),IF($A$20=TabIngrédients[[#Headers],[P2]],VLOOKUP('R7'!A23,TabIngrédients[],3,FALSE),IF($A$20=TabIngrédients[[#Headers],[P3]],VLOOKUP('R7'!A23,TabIngrédients[],4,FALSE),IF($A$20=TabIngrédients[[#Headers],[P4]],VLOOKUP('R7'!A23,TabIngrédients[],5,FALSE),IF($A$20=TabIngrédients[[#Headers],[P5]],VLOOKUP('R7'!A23,TabIngrédients[],6,FALSE),IF($A$20=#REF!,VLOOKUP('R7'!A23,TabIngrédients[],10,FALSE)))))))</f>
        <v>0</v>
      </c>
      <c r="C40" s="22">
        <f t="shared" si="2"/>
        <v>0</v>
      </c>
    </row>
  </sheetData>
  <dataValidations count="1">
    <dataValidation type="list" allowBlank="1" showInputMessage="1" showErrorMessage="1" sqref="A20" xr:uid="{DA0CF480-1E99-4C43-BFA0-42D996A4089A}">
      <formula1>Lstpdt</formula1>
    </dataValidation>
  </dataValidations>
  <pageMargins left="0" right="0" top="0.39409448818897641" bottom="0.39409448818897641" header="0" footer="0"/>
  <pageSetup paperSize="9" orientation="portrait" horizontalDpi="360" verticalDpi="360" r:id="rId1"/>
  <headerFooter>
    <oddHeader>&amp;C&amp;A</oddHeader>
    <oddFooter>&amp;CPage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24"/>
  <sheetViews>
    <sheetView topLeftCell="A4" workbookViewId="0">
      <selection activeCell="I11" sqref="I11"/>
    </sheetView>
  </sheetViews>
  <sheetFormatPr baseColWidth="10" defaultColWidth="11.75" defaultRowHeight="14.25" x14ac:dyDescent="0.2"/>
  <cols>
    <col min="1" max="1" width="23.75" customWidth="1"/>
    <col min="2" max="2" width="14.5" customWidth="1"/>
    <col min="3" max="3" width="10.75" customWidth="1"/>
    <col min="4" max="4" width="13" customWidth="1"/>
    <col min="5" max="5" width="10.75" customWidth="1"/>
    <col min="6" max="6" width="11.5" customWidth="1"/>
  </cols>
  <sheetData>
    <row r="2" spans="1:6" ht="15" x14ac:dyDescent="0.25">
      <c r="A2" s="7"/>
    </row>
    <row r="3" spans="1:6" ht="15" x14ac:dyDescent="0.25">
      <c r="A3" s="2"/>
    </row>
    <row r="4" spans="1:6" ht="17.100000000000001" customHeight="1" x14ac:dyDescent="0.25">
      <c r="A4" s="2"/>
      <c r="B4" s="9">
        <v>2</v>
      </c>
      <c r="C4" s="9">
        <v>3</v>
      </c>
      <c r="D4" s="9">
        <v>4</v>
      </c>
      <c r="E4" s="9">
        <v>5</v>
      </c>
      <c r="F4" s="9">
        <v>6</v>
      </c>
    </row>
    <row r="5" spans="1:6" ht="16.350000000000001" customHeight="1" x14ac:dyDescent="0.25">
      <c r="A5" s="12" t="s">
        <v>27</v>
      </c>
      <c r="B5" s="15" t="s">
        <v>56</v>
      </c>
      <c r="C5" s="15" t="s">
        <v>57</v>
      </c>
      <c r="D5" s="15" t="s">
        <v>58</v>
      </c>
      <c r="E5" s="15" t="s">
        <v>59</v>
      </c>
      <c r="F5" s="15" t="s">
        <v>60</v>
      </c>
    </row>
    <row r="6" spans="1:6" ht="15" x14ac:dyDescent="0.25">
      <c r="A6" s="13" t="s">
        <v>38</v>
      </c>
      <c r="B6" s="10">
        <v>1000</v>
      </c>
      <c r="C6" s="10">
        <v>1000</v>
      </c>
      <c r="D6" s="10">
        <v>1000</v>
      </c>
      <c r="E6" s="10">
        <v>1000</v>
      </c>
      <c r="F6" s="10"/>
    </row>
    <row r="7" spans="1:6" ht="15" x14ac:dyDescent="0.25">
      <c r="A7" s="13" t="s">
        <v>39</v>
      </c>
      <c r="B7" s="11"/>
      <c r="C7" s="11"/>
      <c r="D7" s="11"/>
      <c r="E7" s="11"/>
      <c r="F7" s="11">
        <v>1000</v>
      </c>
    </row>
    <row r="8" spans="1:6" ht="15" x14ac:dyDescent="0.25">
      <c r="A8" s="13" t="s">
        <v>40</v>
      </c>
      <c r="B8" s="11"/>
      <c r="C8" s="10">
        <v>610</v>
      </c>
      <c r="D8" s="11"/>
      <c r="E8" s="11"/>
      <c r="F8" s="11"/>
    </row>
    <row r="9" spans="1:6" ht="15" x14ac:dyDescent="0.25">
      <c r="A9" s="13" t="s">
        <v>41</v>
      </c>
      <c r="B9" s="11"/>
      <c r="C9" s="11"/>
      <c r="D9" s="11"/>
      <c r="E9" s="11"/>
      <c r="F9" s="11"/>
    </row>
    <row r="10" spans="1:6" ht="15" x14ac:dyDescent="0.25">
      <c r="A10" s="13" t="s">
        <v>42</v>
      </c>
      <c r="B10" s="11"/>
      <c r="C10" s="11"/>
      <c r="D10" s="10">
        <v>660</v>
      </c>
      <c r="E10" s="11"/>
      <c r="F10" s="11"/>
    </row>
    <row r="11" spans="1:6" ht="15" x14ac:dyDescent="0.25">
      <c r="A11" s="13" t="s">
        <v>43</v>
      </c>
      <c r="B11" s="11"/>
      <c r="C11" s="11"/>
      <c r="D11" s="11"/>
      <c r="E11" s="11"/>
      <c r="F11" s="11"/>
    </row>
    <row r="12" spans="1:6" ht="15" x14ac:dyDescent="0.25">
      <c r="A12" s="13" t="s">
        <v>44</v>
      </c>
      <c r="B12" s="10">
        <v>630</v>
      </c>
      <c r="C12" s="10"/>
      <c r="D12" s="10"/>
      <c r="E12" s="10">
        <v>630</v>
      </c>
      <c r="F12" s="10">
        <v>630</v>
      </c>
    </row>
    <row r="13" spans="1:6" ht="15" x14ac:dyDescent="0.25">
      <c r="A13" s="13" t="s">
        <v>45</v>
      </c>
      <c r="B13" s="11"/>
      <c r="C13" s="11"/>
      <c r="D13" s="11"/>
      <c r="E13" s="11"/>
      <c r="F13" s="11"/>
    </row>
    <row r="14" spans="1:6" ht="15" x14ac:dyDescent="0.25">
      <c r="A14" s="13" t="s">
        <v>46</v>
      </c>
      <c r="B14" s="11"/>
      <c r="C14" s="11"/>
      <c r="D14" s="11"/>
      <c r="E14" s="11"/>
      <c r="F14" s="11"/>
    </row>
    <row r="15" spans="1:6" ht="15" x14ac:dyDescent="0.25">
      <c r="A15" s="13" t="s">
        <v>47</v>
      </c>
      <c r="B15" s="10">
        <v>18</v>
      </c>
      <c r="C15" s="10">
        <v>18</v>
      </c>
      <c r="D15" s="10">
        <v>18</v>
      </c>
      <c r="E15" s="10">
        <v>18</v>
      </c>
      <c r="F15" s="10">
        <v>18</v>
      </c>
    </row>
    <row r="16" spans="1:6" ht="15" x14ac:dyDescent="0.25">
      <c r="A16" s="13" t="s">
        <v>48</v>
      </c>
      <c r="B16" s="10">
        <v>16</v>
      </c>
      <c r="C16" s="10">
        <v>16</v>
      </c>
      <c r="D16" s="10">
        <v>13</v>
      </c>
      <c r="E16" s="10">
        <v>13</v>
      </c>
      <c r="F16" s="10">
        <v>10</v>
      </c>
    </row>
    <row r="17" spans="1:6" ht="15" x14ac:dyDescent="0.25">
      <c r="A17" s="13" t="s">
        <v>49</v>
      </c>
      <c r="B17" s="11"/>
      <c r="C17" s="11"/>
      <c r="D17" s="11"/>
      <c r="E17" s="11"/>
      <c r="F17" s="11"/>
    </row>
    <row r="18" spans="1:6" ht="15" x14ac:dyDescent="0.25">
      <c r="A18" s="13" t="s">
        <v>50</v>
      </c>
      <c r="B18" s="11"/>
      <c r="C18" s="11"/>
      <c r="D18" s="11"/>
      <c r="E18" s="11"/>
      <c r="F18" s="11"/>
    </row>
    <row r="19" spans="1:6" ht="15" x14ac:dyDescent="0.25">
      <c r="A19" s="13" t="s">
        <v>51</v>
      </c>
      <c r="B19" s="10">
        <v>100</v>
      </c>
      <c r="C19" s="10">
        <v>50</v>
      </c>
      <c r="D19" s="10">
        <v>150</v>
      </c>
      <c r="E19" s="10">
        <v>100</v>
      </c>
      <c r="F19" s="10">
        <v>200</v>
      </c>
    </row>
    <row r="20" spans="1:6" ht="15" x14ac:dyDescent="0.25">
      <c r="A20" s="13" t="s">
        <v>52</v>
      </c>
      <c r="B20" s="10"/>
      <c r="C20" s="10">
        <v>2</v>
      </c>
      <c r="D20" s="10"/>
      <c r="E20" s="10">
        <v>2</v>
      </c>
      <c r="F20" s="10"/>
    </row>
    <row r="21" spans="1:6" ht="15" x14ac:dyDescent="0.25">
      <c r="A21" s="13" t="s">
        <v>53</v>
      </c>
      <c r="B21" s="10"/>
      <c r="C21" s="10"/>
      <c r="D21" s="10"/>
      <c r="E21" s="10"/>
      <c r="F21" s="10"/>
    </row>
    <row r="22" spans="1:6" ht="15" x14ac:dyDescent="0.25">
      <c r="A22" s="13" t="s">
        <v>54</v>
      </c>
      <c r="B22" s="10"/>
      <c r="C22" s="10"/>
      <c r="D22" s="10"/>
      <c r="E22" s="10"/>
      <c r="F22" s="10"/>
    </row>
    <row r="23" spans="1:6" ht="15" x14ac:dyDescent="0.25">
      <c r="A23" s="13" t="s">
        <v>55</v>
      </c>
      <c r="B23" s="11"/>
      <c r="C23" s="11"/>
      <c r="D23" s="11"/>
      <c r="E23" s="11"/>
      <c r="F23" s="11">
        <v>50</v>
      </c>
    </row>
    <row r="24" spans="1:6" ht="15" x14ac:dyDescent="0.25">
      <c r="A24" s="13" t="s">
        <v>31</v>
      </c>
      <c r="B24" s="10">
        <f t="shared" ref="B24:F24" si="0">SUM(B6:B20)</f>
        <v>1764</v>
      </c>
      <c r="C24" s="10">
        <f t="shared" si="0"/>
        <v>1696</v>
      </c>
      <c r="D24" s="10">
        <f t="shared" si="0"/>
        <v>1841</v>
      </c>
      <c r="E24" s="10">
        <f t="shared" si="0"/>
        <v>1763</v>
      </c>
      <c r="F24" s="10">
        <f t="shared" si="0"/>
        <v>1858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0DCF8-A563-4CE0-89C4-F7BB72690146}">
  <dimension ref="A2:B8"/>
  <sheetViews>
    <sheetView workbookViewId="0">
      <selection activeCell="A9" sqref="A9"/>
    </sheetView>
  </sheetViews>
  <sheetFormatPr baseColWidth="10" defaultColWidth="11.75" defaultRowHeight="14.25" x14ac:dyDescent="0.2"/>
  <sheetData>
    <row r="2" spans="1:2" x14ac:dyDescent="0.2">
      <c r="A2" t="s">
        <v>1</v>
      </c>
      <c r="B2" t="s">
        <v>28</v>
      </c>
    </row>
    <row r="3" spans="1:2" x14ac:dyDescent="0.2">
      <c r="A3" t="s">
        <v>56</v>
      </c>
      <c r="B3">
        <v>1750</v>
      </c>
    </row>
    <row r="4" spans="1:2" x14ac:dyDescent="0.2">
      <c r="A4" t="s">
        <v>57</v>
      </c>
      <c r="B4">
        <v>1700</v>
      </c>
    </row>
    <row r="5" spans="1:2" x14ac:dyDescent="0.2">
      <c r="A5" t="s">
        <v>58</v>
      </c>
      <c r="B5">
        <v>1850</v>
      </c>
    </row>
    <row r="6" spans="1:2" x14ac:dyDescent="0.2">
      <c r="A6" t="s">
        <v>59</v>
      </c>
      <c r="B6">
        <v>1750</v>
      </c>
    </row>
    <row r="7" spans="1:2" x14ac:dyDescent="0.2">
      <c r="A7" t="s">
        <v>60</v>
      </c>
      <c r="B7">
        <v>1900</v>
      </c>
    </row>
    <row r="8" spans="1:2" x14ac:dyDescent="0.2">
      <c r="A8" t="s">
        <v>61</v>
      </c>
      <c r="B8">
        <v>1800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D06FA2-313D-4E10-94CC-2CA15251535A}">
  <dimension ref="A2:E2"/>
  <sheetViews>
    <sheetView workbookViewId="0">
      <selection activeCell="F12" sqref="F12"/>
    </sheetView>
  </sheetViews>
  <sheetFormatPr baseColWidth="10" defaultRowHeight="14.25" x14ac:dyDescent="0.2"/>
  <sheetData>
    <row r="2" spans="1:5" x14ac:dyDescent="0.2">
      <c r="A2" t="s">
        <v>36</v>
      </c>
      <c r="E2" t="s">
        <v>37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D4787F-D3B4-415A-97FD-5F0589132B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1678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Calculs</vt:lpstr>
      <vt:lpstr>R7</vt:lpstr>
      <vt:lpstr>Données</vt:lpstr>
      <vt:lpstr>Formules</vt:lpstr>
      <vt:lpstr>Lstpdt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alexer</dc:creator>
  <cp:lastModifiedBy>dice9</cp:lastModifiedBy>
  <cp:revision>8</cp:revision>
  <cp:lastPrinted>2017-09-14T20:49:48Z</cp:lastPrinted>
  <dcterms:created xsi:type="dcterms:W3CDTF">2017-08-09T19:30:14Z</dcterms:created>
  <dcterms:modified xsi:type="dcterms:W3CDTF">2017-10-06T20:52:02Z</dcterms:modified>
</cp:coreProperties>
</file>