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2635" windowHeight="8835" activeTab="1"/>
  </bookViews>
  <sheets>
    <sheet name="bd" sheetId="2" r:id="rId1"/>
    <sheet name="BD_liste_attente" sheetId="1" r:id="rId2"/>
  </sheets>
  <externalReferences>
    <externalReference r:id="rId3"/>
  </externalReferences>
  <definedNames>
    <definedName name="_xlnm._FilterDatabase" localSheetId="0" hidden="1">bd!$A$1:$K$28</definedName>
    <definedName name="accom">Tableau1[Accompagnateurs]</definedName>
    <definedName name="adresse">Tableau1[Adresse]</definedName>
    <definedName name="age">Tableau1[âge]</definedName>
    <definedName name="age_stats">[1]!Tableau4[âge]</definedName>
    <definedName name="base">bd!$A$2:$AL$230</definedName>
    <definedName name="ch_sect">[1]util!$A$2:$A$6</definedName>
    <definedName name="choix_secteurs">OFFSET([1]util!$B$1,,,,COUNTA([1]util!#REF!))</definedName>
    <definedName name="choix_sortie">[1]util!$K$2:$K$7</definedName>
    <definedName name="cp">Tableau1[CP]</definedName>
    <definedName name="date">Tableau1[dates de naiss.]</definedName>
    <definedName name="date_depot">#REF!</definedName>
    <definedName name="date_entree">Tableau1[date d''entrée]</definedName>
    <definedName name="date_sortie">Tableau1[date de sortie]</definedName>
    <definedName name="date_sortie_stats">[1]!Tableau4[date de sortie]</definedName>
    <definedName name="date_stats">[1]!Tableau4[dates de naiss.]</definedName>
    <definedName name="fin_aidesociale">Tableau1[fin aide sociale]</definedName>
    <definedName name="fin_cdaph">Tableau1[fin CDAPH]</definedName>
    <definedName name="_xlnm.Print_Titles" localSheetId="0">bd!$A:$A,bd!$1:$1</definedName>
    <definedName name="_xlnm.Print_Titles" localSheetId="1">BD_liste_attente!#REF!</definedName>
    <definedName name="liste_attente">#REF!</definedName>
    <definedName name="n_tut">Tableau1[nom Tuteur]</definedName>
    <definedName name="nom">Tableau1[Nom]</definedName>
    <definedName name="nom_stats">[1]!Tableau4[Nom]</definedName>
    <definedName name="nomstab">Tableau1[Nom]</definedName>
    <definedName name="o_tut">Tableau1[Organisme]</definedName>
    <definedName name="onglets">[1]!Tableau5[onglets]</definedName>
    <definedName name="orient">[1]util!$U$2:$U$8</definedName>
    <definedName name="origine_demande">[1]util!$N$2:$N$12</definedName>
    <definedName name="prenom">Tableau1[Prénom]</definedName>
    <definedName name="protec">Tableau1[Protection juridique]</definedName>
    <definedName name="sect">OFFSET([1]util!$B$1,,,,COUNTA([1]util!#REF!))</definedName>
    <definedName name="secteurs">Tableau1[secteurs]</definedName>
    <definedName name="sexe">Tableau1[Sexe]</definedName>
    <definedName name="situ_pro">[1]util!$P$2:$P$8</definedName>
    <definedName name="stats">[1]stats!$A$1:OFFSET([1]stats!$F$1,0,0,COUNTA([1]stats!$F:$F))</definedName>
    <definedName name="tel">Tableau1[Téléphone]</definedName>
    <definedName name="Tpresence">[1]!Tableau4[Tpresence_mois]</definedName>
    <definedName name="tx_inval">[1]util!$V$2:$V$4</definedName>
    <definedName name="type">Tableau1[Type suivi]</definedName>
    <definedName name="type_emploi">[1]util!$L$2:$L$5</definedName>
    <definedName name="type_logt">[1]util!$S$2:$S$6</definedName>
    <definedName name="type_ressources">[1]util!$T$2:$T$7</definedName>
    <definedName name="ville">Tableau1[Ville]</definedName>
    <definedName name="_xlnm.Print_Area" localSheetId="0">Tableau1[[#All],[Nom]:[date d''entrée]]</definedName>
    <definedName name="_xlnm.Print_Area" localSheetId="1">BD_liste_attente!$A$1:$BA$198</definedName>
  </definedNames>
  <calcPr calcId="145621"/>
</workbook>
</file>

<file path=xl/calcChain.xml><?xml version="1.0" encoding="utf-8"?>
<calcChain xmlns="http://schemas.openxmlformats.org/spreadsheetml/2006/main">
  <c r="AZ230" i="2" l="1"/>
  <c r="N2" i="2"/>
  <c r="N3" i="2"/>
  <c r="N8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4" i="2"/>
  <c r="N26" i="2"/>
  <c r="N27" i="2"/>
  <c r="N28" i="2"/>
  <c r="N29" i="2"/>
  <c r="N30" i="2"/>
  <c r="N33" i="2"/>
  <c r="N34" i="2"/>
  <c r="N36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5" i="2"/>
  <c r="N56" i="2"/>
  <c r="N57" i="2"/>
  <c r="N59" i="2"/>
  <c r="N60" i="2"/>
  <c r="N61" i="2"/>
  <c r="N62" i="2"/>
  <c r="N64" i="2"/>
  <c r="N65" i="2"/>
  <c r="N66" i="2"/>
  <c r="N67" i="2"/>
  <c r="N69" i="2"/>
  <c r="N70" i="2"/>
  <c r="N71" i="2"/>
  <c r="N72" i="2"/>
  <c r="N73" i="2"/>
  <c r="N74" i="2"/>
  <c r="N75" i="2"/>
  <c r="N76" i="2"/>
  <c r="N77" i="2"/>
  <c r="N79" i="2"/>
  <c r="N80" i="2"/>
  <c r="N81" i="2"/>
  <c r="N83" i="2"/>
  <c r="N84" i="2"/>
  <c r="N85" i="2"/>
  <c r="N86" i="2"/>
  <c r="N88" i="2"/>
  <c r="N89" i="2"/>
  <c r="N90" i="2"/>
  <c r="N92" i="2"/>
  <c r="N93" i="2"/>
  <c r="N96" i="2"/>
  <c r="N97" i="2"/>
  <c r="N98" i="2"/>
  <c r="N99" i="2"/>
  <c r="N100" i="2"/>
  <c r="N101" i="2"/>
  <c r="N103" i="2"/>
  <c r="N104" i="2"/>
  <c r="N107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8" i="2"/>
  <c r="N139" i="2"/>
  <c r="N140" i="2"/>
  <c r="N141" i="2"/>
  <c r="N143" i="2"/>
  <c r="N144" i="2"/>
  <c r="N145" i="2"/>
  <c r="N146" i="2"/>
  <c r="N147" i="2"/>
  <c r="N148" i="2"/>
  <c r="N149" i="2"/>
  <c r="N150" i="2"/>
  <c r="N151" i="2"/>
  <c r="N152" i="2"/>
  <c r="N155" i="2"/>
  <c r="N156" i="2"/>
  <c r="N157" i="2"/>
  <c r="N159" i="2"/>
  <c r="N160" i="2"/>
  <c r="N162" i="2"/>
  <c r="N163" i="2"/>
  <c r="N164" i="2"/>
  <c r="N165" i="2"/>
  <c r="N166" i="2"/>
  <c r="N167" i="2"/>
  <c r="N168" i="2"/>
  <c r="N169" i="2"/>
  <c r="N170" i="2"/>
  <c r="N171" i="2"/>
  <c r="N172" i="2"/>
  <c r="N174" i="2"/>
  <c r="N175" i="2"/>
  <c r="N176" i="2"/>
  <c r="N177" i="2"/>
  <c r="N178" i="2"/>
  <c r="N180" i="2"/>
  <c r="N181" i="2"/>
  <c r="N182" i="2"/>
  <c r="N184" i="2"/>
  <c r="N185" i="2"/>
  <c r="N187" i="2"/>
  <c r="N188" i="2"/>
  <c r="N189" i="2"/>
  <c r="N191" i="2"/>
  <c r="N192" i="2"/>
  <c r="N194" i="2"/>
  <c r="N195" i="2"/>
  <c r="N196" i="2"/>
  <c r="N197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5" i="2"/>
  <c r="N216" i="2"/>
  <c r="N217" i="2"/>
  <c r="N218" i="2"/>
  <c r="N219" i="2"/>
  <c r="N220" i="2"/>
  <c r="N221" i="2"/>
  <c r="N222" i="2"/>
  <c r="N223" i="2"/>
  <c r="N224" i="2"/>
  <c r="N225" i="2"/>
  <c r="N227" i="2"/>
  <c r="N229" i="2"/>
  <c r="M230" i="2"/>
  <c r="L230" i="2"/>
  <c r="D230" i="2"/>
  <c r="AA229" i="2"/>
  <c r="D229" i="2"/>
  <c r="M228" i="2"/>
  <c r="N228" i="2" s="1"/>
  <c r="D228" i="2"/>
  <c r="AA227" i="2"/>
  <c r="D227" i="2"/>
  <c r="M226" i="2"/>
  <c r="N226" i="2" s="1"/>
  <c r="D226" i="2"/>
  <c r="AA225" i="2"/>
  <c r="D225" i="2"/>
  <c r="AA224" i="2"/>
  <c r="D224" i="2"/>
  <c r="AA223" i="2"/>
  <c r="D223" i="2"/>
  <c r="AA222" i="2"/>
  <c r="D222" i="2"/>
  <c r="AA221" i="2"/>
  <c r="D221" i="2"/>
  <c r="AA220" i="2"/>
  <c r="D220" i="2"/>
  <c r="AA219" i="2"/>
  <c r="D219" i="2"/>
  <c r="AA218" i="2"/>
  <c r="D218" i="2"/>
  <c r="AZ217" i="2"/>
  <c r="AA217" i="2"/>
  <c r="D217" i="2"/>
  <c r="AZ216" i="2"/>
  <c r="AA216" i="2"/>
  <c r="D216" i="2"/>
  <c r="AZ215" i="2"/>
  <c r="AA215" i="2"/>
  <c r="D215" i="2"/>
  <c r="M214" i="2"/>
  <c r="N214" i="2" s="1"/>
  <c r="D214" i="2"/>
  <c r="AA213" i="2"/>
  <c r="D213" i="2"/>
  <c r="AA212" i="2"/>
  <c r="D212" i="2"/>
  <c r="AZ211" i="2"/>
  <c r="AA211" i="2"/>
  <c r="D211" i="2"/>
  <c r="AZ210" i="2"/>
  <c r="AA210" i="2"/>
  <c r="D210" i="2"/>
  <c r="AZ209" i="2"/>
  <c r="AA209" i="2"/>
  <c r="D209" i="2"/>
  <c r="AA208" i="2"/>
  <c r="D208" i="2"/>
  <c r="AA207" i="2"/>
  <c r="D207" i="2"/>
  <c r="AA206" i="2"/>
  <c r="D206" i="2"/>
  <c r="AA205" i="2"/>
  <c r="D205" i="2"/>
  <c r="AA204" i="2"/>
  <c r="D204" i="2"/>
  <c r="AZ203" i="2"/>
  <c r="AA203" i="2"/>
  <c r="D203" i="2"/>
  <c r="AA202" i="2"/>
  <c r="D202" i="2"/>
  <c r="AA201" i="2"/>
  <c r="D201" i="2"/>
  <c r="AA200" i="2"/>
  <c r="D200" i="2"/>
  <c r="AA199" i="2"/>
  <c r="D199" i="2"/>
  <c r="M198" i="2"/>
  <c r="AA198" i="2" s="1"/>
  <c r="D198" i="2"/>
  <c r="AA197" i="2"/>
  <c r="D197" i="2"/>
  <c r="AA196" i="2"/>
  <c r="D196" i="2"/>
  <c r="AA195" i="2"/>
  <c r="D195" i="2"/>
  <c r="AA194" i="2"/>
  <c r="D194" i="2"/>
  <c r="M193" i="2"/>
  <c r="AA193" i="2" s="1"/>
  <c r="D193" i="2"/>
  <c r="AA192" i="2"/>
  <c r="D192" i="2"/>
  <c r="AA191" i="2"/>
  <c r="D191" i="2"/>
  <c r="AZ190" i="2"/>
  <c r="M190" i="2"/>
  <c r="AA190" i="2" s="1"/>
  <c r="D190" i="2"/>
  <c r="AA189" i="2"/>
  <c r="D189" i="2"/>
  <c r="AA188" i="2"/>
  <c r="D188" i="2"/>
  <c r="D187" i="2"/>
  <c r="M186" i="2"/>
  <c r="AA186" i="2" s="1"/>
  <c r="D186" i="2"/>
  <c r="AA185" i="2"/>
  <c r="D185" i="2"/>
  <c r="AA184" i="2"/>
  <c r="D184" i="2"/>
  <c r="M183" i="2"/>
  <c r="N183" i="2" s="1"/>
  <c r="D183" i="2"/>
  <c r="AA182" i="2"/>
  <c r="D182" i="2"/>
  <c r="AA181" i="2"/>
  <c r="D181" i="2"/>
  <c r="AA180" i="2"/>
  <c r="D180" i="2"/>
  <c r="M179" i="2"/>
  <c r="N179" i="2" s="1"/>
  <c r="D179" i="2"/>
  <c r="AA178" i="2"/>
  <c r="D178" i="2"/>
  <c r="AZ177" i="2"/>
  <c r="AA177" i="2"/>
  <c r="D177" i="2"/>
  <c r="AA176" i="2"/>
  <c r="D176" i="2"/>
  <c r="AA175" i="2"/>
  <c r="D175" i="2"/>
  <c r="AA174" i="2"/>
  <c r="D174" i="2"/>
  <c r="M173" i="2"/>
  <c r="N173" i="2" s="1"/>
  <c r="D173" i="2"/>
  <c r="AA172" i="2"/>
  <c r="D172" i="2"/>
  <c r="AA171" i="2"/>
  <c r="D171" i="2"/>
  <c r="AA170" i="2"/>
  <c r="D170" i="2"/>
  <c r="AA169" i="2"/>
  <c r="D169" i="2"/>
  <c r="AA168" i="2"/>
  <c r="D168" i="2"/>
  <c r="AA167" i="2"/>
  <c r="D167" i="2"/>
  <c r="AA166" i="2"/>
  <c r="D166" i="2"/>
  <c r="AA165" i="2"/>
  <c r="D165" i="2"/>
  <c r="AA164" i="2"/>
  <c r="D164" i="2"/>
  <c r="AA163" i="2"/>
  <c r="D163" i="2"/>
  <c r="AA162" i="2"/>
  <c r="D162" i="2"/>
  <c r="M161" i="2"/>
  <c r="AA161" i="2" s="1"/>
  <c r="D161" i="2"/>
  <c r="AA160" i="2"/>
  <c r="D160" i="2"/>
  <c r="AA159" i="2"/>
  <c r="D159" i="2"/>
  <c r="M158" i="2"/>
  <c r="N158" i="2" s="1"/>
  <c r="D158" i="2"/>
  <c r="AZ157" i="2"/>
  <c r="AA157" i="2"/>
  <c r="D157" i="2"/>
  <c r="AA156" i="2"/>
  <c r="D156" i="2"/>
  <c r="AA155" i="2"/>
  <c r="D155" i="2"/>
  <c r="M154" i="2"/>
  <c r="AA154" i="2" s="1"/>
  <c r="D154" i="2"/>
  <c r="M153" i="2"/>
  <c r="N153" i="2" s="1"/>
  <c r="D153" i="2"/>
  <c r="AA152" i="2"/>
  <c r="D152" i="2"/>
  <c r="AA151" i="2"/>
  <c r="D151" i="2"/>
  <c r="AA150" i="2"/>
  <c r="D150" i="2"/>
  <c r="AZ149" i="2"/>
  <c r="AA149" i="2"/>
  <c r="D149" i="2"/>
  <c r="AA148" i="2"/>
  <c r="D148" i="2"/>
  <c r="AA147" i="2"/>
  <c r="D147" i="2"/>
  <c r="AA146" i="2"/>
  <c r="D146" i="2"/>
  <c r="AA145" i="2"/>
  <c r="D145" i="2"/>
  <c r="AZ144" i="2"/>
  <c r="AA144" i="2"/>
  <c r="D144" i="2"/>
  <c r="AA143" i="2"/>
  <c r="D143" i="2"/>
  <c r="M142" i="2"/>
  <c r="AA142" i="2" s="1"/>
  <c r="D142" i="2"/>
  <c r="AA141" i="2"/>
  <c r="D141" i="2"/>
  <c r="AA140" i="2"/>
  <c r="D140" i="2"/>
  <c r="AA139" i="2"/>
  <c r="D139" i="2"/>
  <c r="AA138" i="2"/>
  <c r="D138" i="2"/>
  <c r="M137" i="2"/>
  <c r="AA137" i="2" s="1"/>
  <c r="D137" i="2"/>
  <c r="AA136" i="2"/>
  <c r="D136" i="2"/>
  <c r="AZ135" i="2"/>
  <c r="AA135" i="2"/>
  <c r="D135" i="2"/>
  <c r="AA134" i="2"/>
  <c r="D134" i="2"/>
  <c r="AA133" i="2"/>
  <c r="D133" i="2"/>
  <c r="AZ132" i="2"/>
  <c r="AA132" i="2"/>
  <c r="D132" i="2"/>
  <c r="AA131" i="2"/>
  <c r="D131" i="2"/>
  <c r="AA130" i="2"/>
  <c r="D130" i="2"/>
  <c r="AA129" i="2"/>
  <c r="D129" i="2"/>
  <c r="AA128" i="2"/>
  <c r="D128" i="2"/>
  <c r="AA127" i="2"/>
  <c r="D127" i="2"/>
  <c r="AA126" i="2"/>
  <c r="D126" i="2"/>
  <c r="AA125" i="2"/>
  <c r="D125" i="2"/>
  <c r="AA124" i="2"/>
  <c r="D124" i="2"/>
  <c r="AA123" i="2"/>
  <c r="D123" i="2"/>
  <c r="AA122" i="2"/>
  <c r="D122" i="2"/>
  <c r="AA121" i="2"/>
  <c r="D121" i="2"/>
  <c r="AA120" i="2"/>
  <c r="D120" i="2"/>
  <c r="AZ119" i="2"/>
  <c r="AA119" i="2"/>
  <c r="D119" i="2"/>
  <c r="AA118" i="2"/>
  <c r="D118" i="2"/>
  <c r="AZ117" i="2"/>
  <c r="AA117" i="2"/>
  <c r="D117" i="2"/>
  <c r="AA116" i="2"/>
  <c r="D116" i="2"/>
  <c r="AA115" i="2"/>
  <c r="D115" i="2"/>
  <c r="AZ114" i="2"/>
  <c r="AA114" i="2"/>
  <c r="D114" i="2"/>
  <c r="AZ113" i="2"/>
  <c r="AA113" i="2"/>
  <c r="D113" i="2"/>
  <c r="AA112" i="2"/>
  <c r="D112" i="2"/>
  <c r="AA111" i="2"/>
  <c r="D111" i="2"/>
  <c r="AA110" i="2"/>
  <c r="D110" i="2"/>
  <c r="M109" i="2"/>
  <c r="AA109" i="2" s="1"/>
  <c r="D109" i="2"/>
  <c r="M108" i="2"/>
  <c r="N108" i="2" s="1"/>
  <c r="D108" i="2"/>
  <c r="D107" i="2"/>
  <c r="M106" i="2"/>
  <c r="N106" i="2" s="1"/>
  <c r="D106" i="2"/>
  <c r="M105" i="2"/>
  <c r="AA105" i="2" s="1"/>
  <c r="D105" i="2"/>
  <c r="AA104" i="2"/>
  <c r="D104" i="2"/>
  <c r="AZ103" i="2"/>
  <c r="AA103" i="2"/>
  <c r="D103" i="2"/>
  <c r="M102" i="2"/>
  <c r="N102" i="2" s="1"/>
  <c r="D102" i="2"/>
  <c r="AZ101" i="2"/>
  <c r="AA101" i="2"/>
  <c r="D101" i="2"/>
  <c r="AZ100" i="2"/>
  <c r="AA100" i="2"/>
  <c r="D100" i="2"/>
  <c r="AA99" i="2"/>
  <c r="D99" i="2"/>
  <c r="AA98" i="2"/>
  <c r="D98" i="2"/>
  <c r="AA97" i="2"/>
  <c r="D97" i="2"/>
  <c r="AZ96" i="2"/>
  <c r="AA96" i="2"/>
  <c r="D96" i="2"/>
  <c r="M95" i="2"/>
  <c r="N95" i="2" s="1"/>
  <c r="D95" i="2"/>
  <c r="AA94" i="2"/>
  <c r="M94" i="2"/>
  <c r="N94" i="2" s="1"/>
  <c r="D94" i="2"/>
  <c r="AZ93" i="2"/>
  <c r="AA93" i="2"/>
  <c r="D93" i="2"/>
  <c r="AA92" i="2"/>
  <c r="D92" i="2"/>
  <c r="M91" i="2"/>
  <c r="AA91" i="2" s="1"/>
  <c r="D91" i="2"/>
  <c r="AA90" i="2"/>
  <c r="D90" i="2"/>
  <c r="AA89" i="2"/>
  <c r="D89" i="2"/>
  <c r="AA88" i="2"/>
  <c r="D88" i="2"/>
  <c r="M87" i="2"/>
  <c r="N87" i="2" s="1"/>
  <c r="D87" i="2"/>
  <c r="AZ86" i="2"/>
  <c r="AA86" i="2"/>
  <c r="D86" i="2"/>
  <c r="AZ85" i="2"/>
  <c r="AA85" i="2"/>
  <c r="D85" i="2"/>
  <c r="AA84" i="2"/>
  <c r="D84" i="2"/>
  <c r="AA83" i="2"/>
  <c r="D83" i="2"/>
  <c r="AA82" i="2"/>
  <c r="M82" i="2"/>
  <c r="N82" i="2" s="1"/>
  <c r="D82" i="2"/>
  <c r="AA81" i="2"/>
  <c r="D81" i="2"/>
  <c r="AA80" i="2"/>
  <c r="D80" i="2"/>
  <c r="AA79" i="2"/>
  <c r="D79" i="2"/>
  <c r="M78" i="2"/>
  <c r="N78" i="2" s="1"/>
  <c r="D78" i="2"/>
  <c r="AA77" i="2"/>
  <c r="D77" i="2"/>
  <c r="AA76" i="2"/>
  <c r="D76" i="2"/>
  <c r="AA75" i="2"/>
  <c r="D75" i="2"/>
  <c r="AA74" i="2"/>
  <c r="D74" i="2"/>
  <c r="AA73" i="2"/>
  <c r="D73" i="2"/>
  <c r="AA72" i="2"/>
  <c r="D72" i="2"/>
  <c r="AA71" i="2"/>
  <c r="D71" i="2"/>
  <c r="AA70" i="2"/>
  <c r="D70" i="2"/>
  <c r="AZ69" i="2"/>
  <c r="AA69" i="2"/>
  <c r="D69" i="2"/>
  <c r="M68" i="2"/>
  <c r="AA68" i="2" s="1"/>
  <c r="D68" i="2"/>
  <c r="AA67" i="2"/>
  <c r="D67" i="2"/>
  <c r="AZ66" i="2"/>
  <c r="AA66" i="2"/>
  <c r="D66" i="2"/>
  <c r="AA65" i="2"/>
  <c r="D65" i="2"/>
  <c r="AA64" i="2"/>
  <c r="D64" i="2"/>
  <c r="M63" i="2"/>
  <c r="N63" i="2" s="1"/>
  <c r="D63" i="2"/>
  <c r="AA62" i="2"/>
  <c r="D62" i="2"/>
  <c r="AA61" i="2"/>
  <c r="D61" i="2"/>
  <c r="AZ60" i="2"/>
  <c r="AA60" i="2"/>
  <c r="D60" i="2"/>
  <c r="AA59" i="2"/>
  <c r="D59" i="2"/>
  <c r="M58" i="2"/>
  <c r="AA58" i="2" s="1"/>
  <c r="D58" i="2"/>
  <c r="AA57" i="2"/>
  <c r="D57" i="2"/>
  <c r="AA56" i="2"/>
  <c r="D56" i="2"/>
  <c r="AA55" i="2"/>
  <c r="D55" i="2"/>
  <c r="M54" i="2"/>
  <c r="N54" i="2" s="1"/>
  <c r="D54" i="2"/>
  <c r="AA53" i="2"/>
  <c r="D53" i="2"/>
  <c r="AA52" i="2"/>
  <c r="D52" i="2"/>
  <c r="AA51" i="2"/>
  <c r="D51" i="2"/>
  <c r="AA50" i="2"/>
  <c r="D50" i="2"/>
  <c r="AA49" i="2"/>
  <c r="D49" i="2"/>
  <c r="AA48" i="2"/>
  <c r="D48" i="2"/>
  <c r="AA47" i="2"/>
  <c r="D47" i="2"/>
  <c r="AA46" i="2"/>
  <c r="D46" i="2"/>
  <c r="AA45" i="2"/>
  <c r="D45" i="2"/>
  <c r="AA44" i="2"/>
  <c r="D44" i="2"/>
  <c r="AA43" i="2"/>
  <c r="D43" i="2"/>
  <c r="AZ42" i="2"/>
  <c r="AA42" i="2"/>
  <c r="D42" i="2"/>
  <c r="AA41" i="2"/>
  <c r="D41" i="2"/>
  <c r="AA40" i="2"/>
  <c r="D40" i="2"/>
  <c r="AA39" i="2"/>
  <c r="D39" i="2"/>
  <c r="AA38" i="2"/>
  <c r="D38" i="2"/>
  <c r="M37" i="2"/>
  <c r="AA37" i="2" s="1"/>
  <c r="D37" i="2"/>
  <c r="AA36" i="2"/>
  <c r="D36" i="2"/>
  <c r="M35" i="2"/>
  <c r="N35" i="2" s="1"/>
  <c r="D35" i="2"/>
  <c r="AA34" i="2"/>
  <c r="D34" i="2"/>
  <c r="AZ33" i="2"/>
  <c r="AA33" i="2"/>
  <c r="D33" i="2"/>
  <c r="M32" i="2"/>
  <c r="AA32" i="2" s="1"/>
  <c r="D32" i="2"/>
  <c r="M31" i="2"/>
  <c r="N31" i="2" s="1"/>
  <c r="D31" i="2"/>
  <c r="AA30" i="2"/>
  <c r="D30" i="2"/>
  <c r="AA29" i="2"/>
  <c r="D29" i="2"/>
  <c r="AA28" i="2"/>
  <c r="D28" i="2"/>
  <c r="AA27" i="2"/>
  <c r="D27" i="2"/>
  <c r="D26" i="2"/>
  <c r="M25" i="2"/>
  <c r="N25" i="2" s="1"/>
  <c r="D25" i="2"/>
  <c r="AA24" i="2"/>
  <c r="D24" i="2"/>
  <c r="M23" i="2"/>
  <c r="AA23" i="2" s="1"/>
  <c r="D23" i="2"/>
  <c r="AA22" i="2"/>
  <c r="D22" i="2"/>
  <c r="AA21" i="2"/>
  <c r="D21" i="2"/>
  <c r="AZ20" i="2"/>
  <c r="AA20" i="2"/>
  <c r="D20" i="2"/>
  <c r="AA19" i="2"/>
  <c r="D19" i="2"/>
  <c r="AZ18" i="2"/>
  <c r="AA18" i="2"/>
  <c r="D18" i="2"/>
  <c r="AA17" i="2"/>
  <c r="D17" i="2"/>
  <c r="AA16" i="2"/>
  <c r="D16" i="2"/>
  <c r="AA15" i="2"/>
  <c r="D15" i="2"/>
  <c r="AA14" i="2"/>
  <c r="D14" i="2"/>
  <c r="AA13" i="2"/>
  <c r="D13" i="2"/>
  <c r="AA12" i="2"/>
  <c r="D12" i="2"/>
  <c r="AA11" i="2"/>
  <c r="D11" i="2"/>
  <c r="AA10" i="2"/>
  <c r="D10" i="2"/>
  <c r="M9" i="2"/>
  <c r="N9" i="2" s="1"/>
  <c r="D9" i="2"/>
  <c r="AA8" i="2"/>
  <c r="D8" i="2"/>
  <c r="M7" i="2"/>
  <c r="AA7" i="2" s="1"/>
  <c r="D7" i="2"/>
  <c r="M6" i="2"/>
  <c r="N6" i="2" s="1"/>
  <c r="D6" i="2"/>
  <c r="M5" i="2"/>
  <c r="AA5" i="2" s="1"/>
  <c r="D5" i="2"/>
  <c r="M4" i="2"/>
  <c r="N4" i="2" s="1"/>
  <c r="D4" i="2"/>
  <c r="AA3" i="2"/>
  <c r="D3" i="2"/>
  <c r="AA2" i="2"/>
  <c r="D2" i="2"/>
  <c r="BC198" i="1"/>
  <c r="BB198" i="1"/>
  <c r="M198" i="1"/>
  <c r="N198" i="1" s="1"/>
  <c r="L198" i="1"/>
  <c r="D198" i="1"/>
  <c r="BC197" i="1"/>
  <c r="BB197" i="1"/>
  <c r="M197" i="1"/>
  <c r="N197" i="1" s="1"/>
  <c r="L197" i="1"/>
  <c r="D197" i="1"/>
  <c r="BC196" i="1"/>
  <c r="BB196" i="1"/>
  <c r="M196" i="1"/>
  <c r="N196" i="1" s="1"/>
  <c r="L196" i="1"/>
  <c r="D196" i="1"/>
  <c r="BC195" i="1"/>
  <c r="BB195" i="1"/>
  <c r="M195" i="1"/>
  <c r="N195" i="1" s="1"/>
  <c r="L195" i="1"/>
  <c r="D195" i="1"/>
  <c r="BC194" i="1"/>
  <c r="BB194" i="1"/>
  <c r="M194" i="1"/>
  <c r="N194" i="1" s="1"/>
  <c r="L194" i="1"/>
  <c r="D194" i="1"/>
  <c r="BC193" i="1"/>
  <c r="BB193" i="1"/>
  <c r="M193" i="1"/>
  <c r="N193" i="1" s="1"/>
  <c r="L193" i="1"/>
  <c r="D193" i="1"/>
  <c r="BC192" i="1"/>
  <c r="BB192" i="1"/>
  <c r="M192" i="1"/>
  <c r="N192" i="1" s="1"/>
  <c r="L192" i="1"/>
  <c r="D192" i="1"/>
  <c r="BC191" i="1"/>
  <c r="BB191" i="1"/>
  <c r="M191" i="1"/>
  <c r="N191" i="1" s="1"/>
  <c r="L191" i="1"/>
  <c r="D191" i="1"/>
  <c r="BC190" i="1"/>
  <c r="BB190" i="1"/>
  <c r="M190" i="1"/>
  <c r="N190" i="1" s="1"/>
  <c r="L190" i="1"/>
  <c r="D190" i="1"/>
  <c r="BC189" i="1"/>
  <c r="BB189" i="1"/>
  <c r="M189" i="1"/>
  <c r="N189" i="1" s="1"/>
  <c r="L189" i="1"/>
  <c r="D189" i="1"/>
  <c r="BC188" i="1"/>
  <c r="BB188" i="1"/>
  <c r="M188" i="1"/>
  <c r="N188" i="1" s="1"/>
  <c r="L188" i="1"/>
  <c r="D188" i="1"/>
  <c r="BC187" i="1"/>
  <c r="BB187" i="1"/>
  <c r="M187" i="1"/>
  <c r="N187" i="1" s="1"/>
  <c r="L187" i="1"/>
  <c r="D187" i="1"/>
  <c r="BC186" i="1"/>
  <c r="BB186" i="1"/>
  <c r="M186" i="1"/>
  <c r="N186" i="1" s="1"/>
  <c r="L186" i="1"/>
  <c r="D186" i="1"/>
  <c r="BC185" i="1"/>
  <c r="BB185" i="1"/>
  <c r="M185" i="1"/>
  <c r="N185" i="1" s="1"/>
  <c r="L185" i="1"/>
  <c r="D185" i="1"/>
  <c r="BC184" i="1"/>
  <c r="BB184" i="1"/>
  <c r="M184" i="1"/>
  <c r="N184" i="1" s="1"/>
  <c r="L184" i="1"/>
  <c r="D184" i="1"/>
  <c r="BC183" i="1"/>
  <c r="BB183" i="1"/>
  <c r="M183" i="1"/>
  <c r="N183" i="1" s="1"/>
  <c r="L183" i="1"/>
  <c r="D183" i="1"/>
  <c r="BC182" i="1"/>
  <c r="BB182" i="1"/>
  <c r="M182" i="1"/>
  <c r="N182" i="1" s="1"/>
  <c r="L182" i="1"/>
  <c r="D182" i="1"/>
  <c r="BC181" i="1"/>
  <c r="BB181" i="1"/>
  <c r="M181" i="1"/>
  <c r="N181" i="1" s="1"/>
  <c r="L181" i="1"/>
  <c r="D181" i="1"/>
  <c r="BC180" i="1"/>
  <c r="BB180" i="1"/>
  <c r="M180" i="1"/>
  <c r="N180" i="1" s="1"/>
  <c r="L180" i="1"/>
  <c r="D180" i="1"/>
  <c r="BC179" i="1"/>
  <c r="BB179" i="1"/>
  <c r="M179" i="1"/>
  <c r="N179" i="1" s="1"/>
  <c r="L179" i="1"/>
  <c r="D179" i="1"/>
  <c r="BC178" i="1"/>
  <c r="BB178" i="1"/>
  <c r="M178" i="1"/>
  <c r="N178" i="1" s="1"/>
  <c r="L178" i="1"/>
  <c r="D178" i="1"/>
  <c r="BC177" i="1"/>
  <c r="BB177" i="1"/>
  <c r="M177" i="1"/>
  <c r="N177" i="1" s="1"/>
  <c r="L177" i="1"/>
  <c r="D177" i="1"/>
  <c r="BC176" i="1"/>
  <c r="BB176" i="1"/>
  <c r="M176" i="1"/>
  <c r="N176" i="1" s="1"/>
  <c r="L176" i="1"/>
  <c r="D176" i="1"/>
  <c r="BC175" i="1"/>
  <c r="BB175" i="1"/>
  <c r="M175" i="1"/>
  <c r="N175" i="1" s="1"/>
  <c r="L175" i="1"/>
  <c r="D175" i="1"/>
  <c r="BC174" i="1"/>
  <c r="BB174" i="1"/>
  <c r="M174" i="1"/>
  <c r="N174" i="1" s="1"/>
  <c r="L174" i="1"/>
  <c r="D174" i="1"/>
  <c r="BC173" i="1"/>
  <c r="BB173" i="1"/>
  <c r="M173" i="1"/>
  <c r="N173" i="1" s="1"/>
  <c r="L173" i="1"/>
  <c r="D173" i="1"/>
  <c r="BC172" i="1"/>
  <c r="BB172" i="1"/>
  <c r="M172" i="1"/>
  <c r="N172" i="1" s="1"/>
  <c r="L172" i="1"/>
  <c r="D172" i="1"/>
  <c r="BC171" i="1"/>
  <c r="BB171" i="1"/>
  <c r="M171" i="1"/>
  <c r="N171" i="1" s="1"/>
  <c r="L171" i="1"/>
  <c r="D171" i="1"/>
  <c r="BC170" i="1"/>
  <c r="BB170" i="1"/>
  <c r="M170" i="1"/>
  <c r="N170" i="1" s="1"/>
  <c r="L170" i="1"/>
  <c r="D170" i="1"/>
  <c r="BC169" i="1"/>
  <c r="BB169" i="1"/>
  <c r="M169" i="1"/>
  <c r="N169" i="1" s="1"/>
  <c r="L169" i="1"/>
  <c r="D169" i="1"/>
  <c r="BC168" i="1"/>
  <c r="BB168" i="1"/>
  <c r="M168" i="1"/>
  <c r="N168" i="1" s="1"/>
  <c r="L168" i="1"/>
  <c r="D168" i="1"/>
  <c r="BC167" i="1"/>
  <c r="BB167" i="1"/>
  <c r="M167" i="1"/>
  <c r="N167" i="1" s="1"/>
  <c r="L167" i="1"/>
  <c r="D167" i="1"/>
  <c r="BC166" i="1"/>
  <c r="BB166" i="1"/>
  <c r="M166" i="1"/>
  <c r="N166" i="1" s="1"/>
  <c r="L166" i="1"/>
  <c r="D166" i="1"/>
  <c r="BC165" i="1"/>
  <c r="BB165" i="1"/>
  <c r="M165" i="1"/>
  <c r="N165" i="1" s="1"/>
  <c r="L165" i="1"/>
  <c r="D165" i="1"/>
  <c r="BC164" i="1"/>
  <c r="BB164" i="1"/>
  <c r="M164" i="1"/>
  <c r="N164" i="1" s="1"/>
  <c r="L164" i="1"/>
  <c r="D164" i="1"/>
  <c r="BC163" i="1"/>
  <c r="BB163" i="1"/>
  <c r="M163" i="1"/>
  <c r="N163" i="1" s="1"/>
  <c r="L163" i="1"/>
  <c r="D163" i="1"/>
  <c r="BC162" i="1"/>
  <c r="BB162" i="1"/>
  <c r="M162" i="1"/>
  <c r="N162" i="1" s="1"/>
  <c r="L162" i="1"/>
  <c r="D162" i="1"/>
  <c r="BC161" i="1"/>
  <c r="BB161" i="1"/>
  <c r="M161" i="1"/>
  <c r="N161" i="1" s="1"/>
  <c r="L161" i="1"/>
  <c r="D161" i="1"/>
  <c r="BC160" i="1"/>
  <c r="BB160" i="1"/>
  <c r="M160" i="1"/>
  <c r="N160" i="1" s="1"/>
  <c r="L160" i="1"/>
  <c r="D160" i="1"/>
  <c r="BC159" i="1"/>
  <c r="BB159" i="1"/>
  <c r="M159" i="1"/>
  <c r="N159" i="1" s="1"/>
  <c r="L159" i="1"/>
  <c r="D159" i="1"/>
  <c r="BC158" i="1"/>
  <c r="BB158" i="1"/>
  <c r="M158" i="1"/>
  <c r="N158" i="1" s="1"/>
  <c r="L158" i="1"/>
  <c r="D158" i="1"/>
  <c r="BC157" i="1"/>
  <c r="BB157" i="1"/>
  <c r="M157" i="1"/>
  <c r="N157" i="1" s="1"/>
  <c r="L157" i="1"/>
  <c r="D157" i="1"/>
  <c r="BC156" i="1"/>
  <c r="BB156" i="1"/>
  <c r="M156" i="1"/>
  <c r="N156" i="1" s="1"/>
  <c r="L156" i="1"/>
  <c r="D156" i="1"/>
  <c r="BC155" i="1"/>
  <c r="BB155" i="1"/>
  <c r="M155" i="1"/>
  <c r="N155" i="1" s="1"/>
  <c r="L155" i="1"/>
  <c r="D155" i="1"/>
  <c r="BC154" i="1"/>
  <c r="BB154" i="1"/>
  <c r="M154" i="1"/>
  <c r="N154" i="1" s="1"/>
  <c r="L154" i="1"/>
  <c r="D154" i="1"/>
  <c r="BC153" i="1"/>
  <c r="BB153" i="1"/>
  <c r="M153" i="1"/>
  <c r="N153" i="1" s="1"/>
  <c r="L153" i="1"/>
  <c r="D153" i="1"/>
  <c r="BC152" i="1"/>
  <c r="BB152" i="1"/>
  <c r="M152" i="1"/>
  <c r="N152" i="1" s="1"/>
  <c r="L152" i="1"/>
  <c r="D152" i="1"/>
  <c r="BC151" i="1"/>
  <c r="BB151" i="1"/>
  <c r="M151" i="1"/>
  <c r="N151" i="1" s="1"/>
  <c r="L151" i="1"/>
  <c r="D151" i="1"/>
  <c r="BC150" i="1"/>
  <c r="BB150" i="1"/>
  <c r="M150" i="1"/>
  <c r="N150" i="1" s="1"/>
  <c r="L150" i="1"/>
  <c r="D150" i="1"/>
  <c r="BC149" i="1"/>
  <c r="BB149" i="1"/>
  <c r="M149" i="1"/>
  <c r="N149" i="1" s="1"/>
  <c r="L149" i="1"/>
  <c r="D149" i="1"/>
  <c r="BC148" i="1"/>
  <c r="BB148" i="1"/>
  <c r="M148" i="1"/>
  <c r="N148" i="1" s="1"/>
  <c r="L148" i="1"/>
  <c r="D148" i="1"/>
  <c r="BC147" i="1"/>
  <c r="BB147" i="1"/>
  <c r="M147" i="1"/>
  <c r="N147" i="1" s="1"/>
  <c r="L147" i="1"/>
  <c r="D147" i="1"/>
  <c r="BC146" i="1"/>
  <c r="BB146" i="1"/>
  <c r="M146" i="1"/>
  <c r="N146" i="1" s="1"/>
  <c r="L146" i="1"/>
  <c r="D146" i="1"/>
  <c r="BC145" i="1"/>
  <c r="BB145" i="1"/>
  <c r="M145" i="1"/>
  <c r="N145" i="1" s="1"/>
  <c r="L145" i="1"/>
  <c r="D145" i="1"/>
  <c r="BC144" i="1"/>
  <c r="BB144" i="1"/>
  <c r="M144" i="1"/>
  <c r="N144" i="1" s="1"/>
  <c r="L144" i="1"/>
  <c r="D144" i="1"/>
  <c r="BC143" i="1"/>
  <c r="BB143" i="1"/>
  <c r="M143" i="1"/>
  <c r="N143" i="1" s="1"/>
  <c r="L143" i="1"/>
  <c r="D143" i="1"/>
  <c r="BC142" i="1"/>
  <c r="BB142" i="1"/>
  <c r="M142" i="1"/>
  <c r="N142" i="1" s="1"/>
  <c r="L142" i="1"/>
  <c r="D142" i="1"/>
  <c r="BC141" i="1"/>
  <c r="BB141" i="1"/>
  <c r="M141" i="1"/>
  <c r="N141" i="1" s="1"/>
  <c r="L141" i="1"/>
  <c r="D141" i="1"/>
  <c r="BC140" i="1"/>
  <c r="BB140" i="1"/>
  <c r="M140" i="1"/>
  <c r="N140" i="1" s="1"/>
  <c r="L140" i="1"/>
  <c r="D140" i="1"/>
  <c r="BC139" i="1"/>
  <c r="BB139" i="1"/>
  <c r="M139" i="1"/>
  <c r="N139" i="1" s="1"/>
  <c r="L139" i="1"/>
  <c r="D139" i="1"/>
  <c r="BC138" i="1"/>
  <c r="BB138" i="1"/>
  <c r="M138" i="1"/>
  <c r="N138" i="1" s="1"/>
  <c r="L138" i="1"/>
  <c r="D138" i="1"/>
  <c r="BC137" i="1"/>
  <c r="BB137" i="1"/>
  <c r="M137" i="1"/>
  <c r="N137" i="1" s="1"/>
  <c r="L137" i="1"/>
  <c r="D137" i="1"/>
  <c r="BC136" i="1"/>
  <c r="BB136" i="1"/>
  <c r="M136" i="1"/>
  <c r="N136" i="1" s="1"/>
  <c r="L136" i="1"/>
  <c r="D136" i="1"/>
  <c r="BC135" i="1"/>
  <c r="BB135" i="1"/>
  <c r="M135" i="1"/>
  <c r="N135" i="1" s="1"/>
  <c r="L135" i="1"/>
  <c r="D135" i="1"/>
  <c r="BC134" i="1"/>
  <c r="BB134" i="1"/>
  <c r="M134" i="1"/>
  <c r="N134" i="1" s="1"/>
  <c r="L134" i="1"/>
  <c r="D134" i="1"/>
  <c r="BC133" i="1"/>
  <c r="BB133" i="1"/>
  <c r="M133" i="1"/>
  <c r="N133" i="1" s="1"/>
  <c r="L133" i="1"/>
  <c r="D133" i="1"/>
  <c r="BC132" i="1"/>
  <c r="BB132" i="1"/>
  <c r="M132" i="1"/>
  <c r="N132" i="1" s="1"/>
  <c r="L132" i="1"/>
  <c r="D132" i="1"/>
  <c r="BC131" i="1"/>
  <c r="BB131" i="1"/>
  <c r="M131" i="1"/>
  <c r="N131" i="1" s="1"/>
  <c r="L131" i="1"/>
  <c r="D131" i="1"/>
  <c r="BC130" i="1"/>
  <c r="BB130" i="1"/>
  <c r="M130" i="1"/>
  <c r="N130" i="1" s="1"/>
  <c r="L130" i="1"/>
  <c r="D130" i="1"/>
  <c r="BC129" i="1"/>
  <c r="BB129" i="1"/>
  <c r="M129" i="1"/>
  <c r="N129" i="1" s="1"/>
  <c r="L129" i="1"/>
  <c r="D129" i="1"/>
  <c r="BC128" i="1"/>
  <c r="BB128" i="1"/>
  <c r="M128" i="1"/>
  <c r="N128" i="1" s="1"/>
  <c r="L128" i="1"/>
  <c r="D128" i="1"/>
  <c r="BC127" i="1"/>
  <c r="BB127" i="1"/>
  <c r="M127" i="1"/>
  <c r="N127" i="1" s="1"/>
  <c r="L127" i="1"/>
  <c r="D127" i="1"/>
  <c r="BC126" i="1"/>
  <c r="BB126" i="1"/>
  <c r="M126" i="1"/>
  <c r="N126" i="1" s="1"/>
  <c r="L126" i="1"/>
  <c r="D126" i="1"/>
  <c r="BC125" i="1"/>
  <c r="BB125" i="1"/>
  <c r="M125" i="1"/>
  <c r="N125" i="1" s="1"/>
  <c r="L125" i="1"/>
  <c r="D125" i="1"/>
  <c r="BC124" i="1"/>
  <c r="BB124" i="1"/>
  <c r="M124" i="1"/>
  <c r="N124" i="1" s="1"/>
  <c r="L124" i="1"/>
  <c r="D124" i="1"/>
  <c r="BC123" i="1"/>
  <c r="BB123" i="1"/>
  <c r="M123" i="1"/>
  <c r="N123" i="1" s="1"/>
  <c r="L123" i="1"/>
  <c r="D123" i="1"/>
  <c r="BC122" i="1"/>
  <c r="BB122" i="1"/>
  <c r="M122" i="1"/>
  <c r="N122" i="1" s="1"/>
  <c r="L122" i="1"/>
  <c r="D122" i="1"/>
  <c r="BC121" i="1"/>
  <c r="BB121" i="1"/>
  <c r="M121" i="1"/>
  <c r="N121" i="1" s="1"/>
  <c r="L121" i="1"/>
  <c r="D121" i="1"/>
  <c r="BC120" i="1"/>
  <c r="BB120" i="1"/>
  <c r="M120" i="1"/>
  <c r="N120" i="1" s="1"/>
  <c r="L120" i="1"/>
  <c r="D120" i="1"/>
  <c r="BC119" i="1"/>
  <c r="BB119" i="1"/>
  <c r="M119" i="1"/>
  <c r="N119" i="1" s="1"/>
  <c r="L119" i="1"/>
  <c r="D119" i="1"/>
  <c r="BC118" i="1"/>
  <c r="BB118" i="1"/>
  <c r="M118" i="1"/>
  <c r="N118" i="1" s="1"/>
  <c r="L118" i="1"/>
  <c r="D118" i="1"/>
  <c r="BC117" i="1"/>
  <c r="BB117" i="1"/>
  <c r="M117" i="1"/>
  <c r="N117" i="1" s="1"/>
  <c r="L117" i="1"/>
  <c r="D117" i="1"/>
  <c r="BC116" i="1"/>
  <c r="BB116" i="1"/>
  <c r="M116" i="1"/>
  <c r="N116" i="1" s="1"/>
  <c r="L116" i="1"/>
  <c r="D116" i="1"/>
  <c r="BC115" i="1"/>
  <c r="BB115" i="1"/>
  <c r="M115" i="1"/>
  <c r="N115" i="1" s="1"/>
  <c r="L115" i="1"/>
  <c r="D115" i="1"/>
  <c r="BC114" i="1"/>
  <c r="BB114" i="1"/>
  <c r="M114" i="1"/>
  <c r="N114" i="1" s="1"/>
  <c r="L114" i="1"/>
  <c r="D114" i="1"/>
  <c r="BC113" i="1"/>
  <c r="BB113" i="1"/>
  <c r="M113" i="1"/>
  <c r="N113" i="1" s="1"/>
  <c r="L113" i="1"/>
  <c r="D113" i="1"/>
  <c r="BC112" i="1"/>
  <c r="BB112" i="1"/>
  <c r="M112" i="1"/>
  <c r="N112" i="1" s="1"/>
  <c r="L112" i="1"/>
  <c r="D112" i="1"/>
  <c r="BC111" i="1"/>
  <c r="BB111" i="1"/>
  <c r="M111" i="1"/>
  <c r="N111" i="1" s="1"/>
  <c r="L111" i="1"/>
  <c r="D111" i="1"/>
  <c r="BC110" i="1"/>
  <c r="BB110" i="1"/>
  <c r="M110" i="1"/>
  <c r="N110" i="1" s="1"/>
  <c r="L110" i="1"/>
  <c r="D110" i="1"/>
  <c r="BC109" i="1"/>
  <c r="BB109" i="1"/>
  <c r="M109" i="1"/>
  <c r="N109" i="1" s="1"/>
  <c r="L109" i="1"/>
  <c r="D109" i="1"/>
  <c r="BC108" i="1"/>
  <c r="BB108" i="1"/>
  <c r="M108" i="1"/>
  <c r="N108" i="1" s="1"/>
  <c r="L108" i="1"/>
  <c r="D108" i="1"/>
  <c r="BC107" i="1"/>
  <c r="BB107" i="1"/>
  <c r="M107" i="1"/>
  <c r="N107" i="1" s="1"/>
  <c r="L107" i="1"/>
  <c r="D107" i="1"/>
  <c r="BC106" i="1"/>
  <c r="BB106" i="1"/>
  <c r="M106" i="1"/>
  <c r="N106" i="1" s="1"/>
  <c r="L106" i="1"/>
  <c r="D106" i="1"/>
  <c r="BC105" i="1"/>
  <c r="BB105" i="1"/>
  <c r="M105" i="1"/>
  <c r="N105" i="1" s="1"/>
  <c r="L105" i="1"/>
  <c r="D105" i="1"/>
  <c r="BC104" i="1"/>
  <c r="BB104" i="1"/>
  <c r="M104" i="1"/>
  <c r="N104" i="1" s="1"/>
  <c r="L104" i="1"/>
  <c r="D104" i="1"/>
  <c r="BC103" i="1"/>
  <c r="BB103" i="1"/>
  <c r="M103" i="1"/>
  <c r="N103" i="1" s="1"/>
  <c r="L103" i="1"/>
  <c r="D103" i="1"/>
  <c r="BC102" i="1"/>
  <c r="BB102" i="1"/>
  <c r="M102" i="1"/>
  <c r="N102" i="1" s="1"/>
  <c r="L102" i="1"/>
  <c r="D102" i="1"/>
  <c r="BC101" i="1"/>
  <c r="BB101" i="1"/>
  <c r="M101" i="1"/>
  <c r="N101" i="1" s="1"/>
  <c r="L101" i="1"/>
  <c r="D101" i="1"/>
  <c r="BC100" i="1"/>
  <c r="BB100" i="1"/>
  <c r="M100" i="1"/>
  <c r="N100" i="1" s="1"/>
  <c r="L100" i="1"/>
  <c r="D100" i="1"/>
  <c r="BC99" i="1"/>
  <c r="BB99" i="1"/>
  <c r="M99" i="1"/>
  <c r="N99" i="1" s="1"/>
  <c r="L99" i="1"/>
  <c r="D99" i="1"/>
  <c r="BC98" i="1"/>
  <c r="BB98" i="1"/>
  <c r="M98" i="1"/>
  <c r="N98" i="1" s="1"/>
  <c r="L98" i="1"/>
  <c r="D98" i="1"/>
  <c r="BC97" i="1"/>
  <c r="BB97" i="1"/>
  <c r="M97" i="1"/>
  <c r="N97" i="1" s="1"/>
  <c r="L97" i="1"/>
  <c r="D97" i="1"/>
  <c r="BC96" i="1"/>
  <c r="BB96" i="1"/>
  <c r="M96" i="1"/>
  <c r="N96" i="1" s="1"/>
  <c r="L96" i="1"/>
  <c r="D96" i="1"/>
  <c r="BC95" i="1"/>
  <c r="BB95" i="1"/>
  <c r="M95" i="1"/>
  <c r="N95" i="1" s="1"/>
  <c r="L95" i="1"/>
  <c r="D95" i="1"/>
  <c r="BC94" i="1"/>
  <c r="BB94" i="1"/>
  <c r="M94" i="1"/>
  <c r="N94" i="1" s="1"/>
  <c r="L94" i="1"/>
  <c r="D94" i="1"/>
  <c r="BC93" i="1"/>
  <c r="BB93" i="1"/>
  <c r="M93" i="1"/>
  <c r="N93" i="1" s="1"/>
  <c r="L93" i="1"/>
  <c r="D93" i="1"/>
  <c r="BC92" i="1"/>
  <c r="BB92" i="1"/>
  <c r="M92" i="1"/>
  <c r="N92" i="1" s="1"/>
  <c r="L92" i="1"/>
  <c r="D92" i="1"/>
  <c r="BC91" i="1"/>
  <c r="BB91" i="1"/>
  <c r="M91" i="1"/>
  <c r="N91" i="1" s="1"/>
  <c r="L91" i="1"/>
  <c r="D91" i="1"/>
  <c r="BC90" i="1"/>
  <c r="BB90" i="1"/>
  <c r="M90" i="1"/>
  <c r="N90" i="1" s="1"/>
  <c r="L90" i="1"/>
  <c r="D90" i="1"/>
  <c r="BC89" i="1"/>
  <c r="BB89" i="1"/>
  <c r="M89" i="1"/>
  <c r="N89" i="1" s="1"/>
  <c r="L89" i="1"/>
  <c r="D89" i="1"/>
  <c r="BC88" i="1"/>
  <c r="BB88" i="1"/>
  <c r="M88" i="1"/>
  <c r="N88" i="1" s="1"/>
  <c r="L88" i="1"/>
  <c r="D88" i="1"/>
  <c r="BC87" i="1"/>
  <c r="BB87" i="1"/>
  <c r="M87" i="1"/>
  <c r="N87" i="1" s="1"/>
  <c r="L87" i="1"/>
  <c r="D87" i="1"/>
  <c r="BC86" i="1"/>
  <c r="BB86" i="1"/>
  <c r="M86" i="1"/>
  <c r="N86" i="1" s="1"/>
  <c r="L86" i="1"/>
  <c r="D86" i="1"/>
  <c r="BC85" i="1"/>
  <c r="BB85" i="1"/>
  <c r="M85" i="1"/>
  <c r="N85" i="1" s="1"/>
  <c r="L85" i="1"/>
  <c r="D85" i="1"/>
  <c r="BC84" i="1"/>
  <c r="BB84" i="1"/>
  <c r="M84" i="1"/>
  <c r="N84" i="1" s="1"/>
  <c r="L84" i="1"/>
  <c r="D84" i="1"/>
  <c r="BC83" i="1"/>
  <c r="BB83" i="1"/>
  <c r="M83" i="1"/>
  <c r="N83" i="1" s="1"/>
  <c r="L83" i="1"/>
  <c r="D83" i="1"/>
  <c r="BC82" i="1"/>
  <c r="BB82" i="1"/>
  <c r="M82" i="1"/>
  <c r="N82" i="1" s="1"/>
  <c r="L82" i="1"/>
  <c r="D82" i="1"/>
  <c r="BC81" i="1"/>
  <c r="BB81" i="1"/>
  <c r="M81" i="1"/>
  <c r="N81" i="1" s="1"/>
  <c r="L81" i="1"/>
  <c r="D81" i="1"/>
  <c r="BC80" i="1"/>
  <c r="BB80" i="1"/>
  <c r="M80" i="1"/>
  <c r="N80" i="1" s="1"/>
  <c r="L80" i="1"/>
  <c r="D80" i="1"/>
  <c r="BC79" i="1"/>
  <c r="BB79" i="1"/>
  <c r="M79" i="1"/>
  <c r="N79" i="1" s="1"/>
  <c r="L79" i="1"/>
  <c r="D79" i="1"/>
  <c r="BC78" i="1"/>
  <c r="BB78" i="1"/>
  <c r="M78" i="1"/>
  <c r="N78" i="1" s="1"/>
  <c r="L78" i="1"/>
  <c r="D78" i="1"/>
  <c r="BC77" i="1"/>
  <c r="BB77" i="1"/>
  <c r="M77" i="1"/>
  <c r="N77" i="1" s="1"/>
  <c r="L77" i="1"/>
  <c r="D77" i="1"/>
  <c r="BC76" i="1"/>
  <c r="BB76" i="1"/>
  <c r="M76" i="1"/>
  <c r="N76" i="1" s="1"/>
  <c r="L76" i="1"/>
  <c r="D76" i="1"/>
  <c r="BC75" i="1"/>
  <c r="BB75" i="1"/>
  <c r="M75" i="1"/>
  <c r="N75" i="1" s="1"/>
  <c r="L75" i="1"/>
  <c r="D75" i="1"/>
  <c r="BC74" i="1"/>
  <c r="BB74" i="1"/>
  <c r="M74" i="1"/>
  <c r="N74" i="1" s="1"/>
  <c r="L74" i="1"/>
  <c r="D74" i="1"/>
  <c r="BC73" i="1"/>
  <c r="BB73" i="1"/>
  <c r="M73" i="1"/>
  <c r="N73" i="1" s="1"/>
  <c r="L73" i="1"/>
  <c r="D73" i="1"/>
  <c r="BC72" i="1"/>
  <c r="BB72" i="1"/>
  <c r="M72" i="1"/>
  <c r="N72" i="1" s="1"/>
  <c r="L72" i="1"/>
  <c r="D72" i="1"/>
  <c r="BC71" i="1"/>
  <c r="BB71" i="1"/>
  <c r="M71" i="1"/>
  <c r="N71" i="1" s="1"/>
  <c r="L71" i="1"/>
  <c r="D71" i="1"/>
  <c r="BC70" i="1"/>
  <c r="BB70" i="1"/>
  <c r="M70" i="1"/>
  <c r="N70" i="1" s="1"/>
  <c r="L70" i="1"/>
  <c r="D70" i="1"/>
  <c r="BC69" i="1"/>
  <c r="BB69" i="1"/>
  <c r="M69" i="1"/>
  <c r="N69" i="1" s="1"/>
  <c r="L69" i="1"/>
  <c r="D69" i="1"/>
  <c r="BC68" i="1"/>
  <c r="BB68" i="1"/>
  <c r="M68" i="1"/>
  <c r="N68" i="1" s="1"/>
  <c r="L68" i="1"/>
  <c r="D68" i="1"/>
  <c r="BC67" i="1"/>
  <c r="BB67" i="1"/>
  <c r="M67" i="1"/>
  <c r="N67" i="1" s="1"/>
  <c r="L67" i="1"/>
  <c r="D67" i="1"/>
  <c r="BC66" i="1"/>
  <c r="BB66" i="1"/>
  <c r="M66" i="1"/>
  <c r="N66" i="1" s="1"/>
  <c r="L66" i="1"/>
  <c r="D66" i="1"/>
  <c r="BC65" i="1"/>
  <c r="BB65" i="1"/>
  <c r="M65" i="1"/>
  <c r="N65" i="1" s="1"/>
  <c r="L65" i="1"/>
  <c r="D65" i="1"/>
  <c r="BC64" i="1"/>
  <c r="BB64" i="1"/>
  <c r="M64" i="1"/>
  <c r="N64" i="1" s="1"/>
  <c r="L64" i="1"/>
  <c r="D64" i="1"/>
  <c r="BC63" i="1"/>
  <c r="BB63" i="1"/>
  <c r="M63" i="1"/>
  <c r="N63" i="1" s="1"/>
  <c r="L63" i="1"/>
  <c r="D63" i="1"/>
  <c r="BC62" i="1"/>
  <c r="BB62" i="1"/>
  <c r="M62" i="1"/>
  <c r="N62" i="1" s="1"/>
  <c r="L62" i="1"/>
  <c r="D62" i="1"/>
  <c r="BC61" i="1"/>
  <c r="BB61" i="1"/>
  <c r="M61" i="1"/>
  <c r="N61" i="1" s="1"/>
  <c r="L61" i="1"/>
  <c r="D61" i="1"/>
  <c r="BC60" i="1"/>
  <c r="BB60" i="1"/>
  <c r="M60" i="1"/>
  <c r="N60" i="1" s="1"/>
  <c r="L60" i="1"/>
  <c r="D60" i="1"/>
  <c r="BC59" i="1"/>
  <c r="BB59" i="1"/>
  <c r="M59" i="1"/>
  <c r="N59" i="1" s="1"/>
  <c r="L59" i="1"/>
  <c r="D59" i="1"/>
  <c r="BC58" i="1"/>
  <c r="BB58" i="1"/>
  <c r="M58" i="1"/>
  <c r="N58" i="1" s="1"/>
  <c r="L58" i="1"/>
  <c r="D58" i="1"/>
  <c r="BC57" i="1"/>
  <c r="BB57" i="1"/>
  <c r="M57" i="1"/>
  <c r="N57" i="1" s="1"/>
  <c r="L57" i="1"/>
  <c r="D57" i="1"/>
  <c r="BC56" i="1"/>
  <c r="BB56" i="1"/>
  <c r="M56" i="1"/>
  <c r="N56" i="1" s="1"/>
  <c r="L56" i="1"/>
  <c r="D56" i="1"/>
  <c r="BC55" i="1"/>
  <c r="BB55" i="1"/>
  <c r="M55" i="1"/>
  <c r="N55" i="1" s="1"/>
  <c r="L55" i="1"/>
  <c r="D55" i="1"/>
  <c r="BC54" i="1"/>
  <c r="BB54" i="1"/>
  <c r="M54" i="1"/>
  <c r="N54" i="1" s="1"/>
  <c r="L54" i="1"/>
  <c r="D54" i="1"/>
  <c r="BC53" i="1"/>
  <c r="BB53" i="1"/>
  <c r="M53" i="1"/>
  <c r="N53" i="1" s="1"/>
  <c r="L53" i="1"/>
  <c r="D53" i="1"/>
  <c r="BC52" i="1"/>
  <c r="BB52" i="1"/>
  <c r="M52" i="1"/>
  <c r="N52" i="1" s="1"/>
  <c r="L52" i="1"/>
  <c r="D52" i="1"/>
  <c r="BC51" i="1"/>
  <c r="BB51" i="1"/>
  <c r="M51" i="1"/>
  <c r="N51" i="1" s="1"/>
  <c r="L51" i="1"/>
  <c r="D51" i="1"/>
  <c r="BC50" i="1"/>
  <c r="BB50" i="1"/>
  <c r="M50" i="1"/>
  <c r="N50" i="1" s="1"/>
  <c r="L50" i="1"/>
  <c r="D50" i="1"/>
  <c r="BC49" i="1"/>
  <c r="BB49" i="1"/>
  <c r="M49" i="1"/>
  <c r="N49" i="1" s="1"/>
  <c r="L49" i="1"/>
  <c r="D49" i="1"/>
  <c r="BC48" i="1"/>
  <c r="BB48" i="1"/>
  <c r="M48" i="1"/>
  <c r="N48" i="1" s="1"/>
  <c r="L48" i="1"/>
  <c r="D48" i="1"/>
  <c r="BC47" i="1"/>
  <c r="BB47" i="1"/>
  <c r="M47" i="1"/>
  <c r="N47" i="1" s="1"/>
  <c r="L47" i="1"/>
  <c r="D47" i="1"/>
  <c r="BC46" i="1"/>
  <c r="BB46" i="1"/>
  <c r="M46" i="1"/>
  <c r="N46" i="1" s="1"/>
  <c r="L46" i="1"/>
  <c r="D46" i="1"/>
  <c r="BC45" i="1"/>
  <c r="BB45" i="1"/>
  <c r="M45" i="1"/>
  <c r="N45" i="1" s="1"/>
  <c r="L45" i="1"/>
  <c r="D45" i="1"/>
  <c r="BC44" i="1"/>
  <c r="BB44" i="1"/>
  <c r="M44" i="1"/>
  <c r="N44" i="1" s="1"/>
  <c r="L44" i="1"/>
  <c r="D44" i="1"/>
  <c r="BC43" i="1"/>
  <c r="BB43" i="1"/>
  <c r="M43" i="1"/>
  <c r="N43" i="1" s="1"/>
  <c r="L43" i="1"/>
  <c r="D43" i="1"/>
  <c r="BC42" i="1"/>
  <c r="BB42" i="1"/>
  <c r="M42" i="1"/>
  <c r="N42" i="1" s="1"/>
  <c r="L42" i="1"/>
  <c r="D42" i="1"/>
  <c r="BC41" i="1"/>
  <c r="BB41" i="1"/>
  <c r="M41" i="1"/>
  <c r="N41" i="1" s="1"/>
  <c r="L41" i="1"/>
  <c r="D41" i="1"/>
  <c r="BC40" i="1"/>
  <c r="BB40" i="1"/>
  <c r="M40" i="1"/>
  <c r="N40" i="1" s="1"/>
  <c r="L40" i="1"/>
  <c r="D40" i="1"/>
  <c r="BC39" i="1"/>
  <c r="BB39" i="1"/>
  <c r="M39" i="1"/>
  <c r="N39" i="1" s="1"/>
  <c r="L39" i="1"/>
  <c r="D39" i="1"/>
  <c r="BC38" i="1"/>
  <c r="BB38" i="1"/>
  <c r="M38" i="1"/>
  <c r="N38" i="1" s="1"/>
  <c r="L38" i="1"/>
  <c r="D38" i="1"/>
  <c r="BC37" i="1"/>
  <c r="BB37" i="1"/>
  <c r="M37" i="1"/>
  <c r="N37" i="1" s="1"/>
  <c r="L37" i="1"/>
  <c r="D37" i="1"/>
  <c r="BC36" i="1"/>
  <c r="BB36" i="1"/>
  <c r="M36" i="1"/>
  <c r="N36" i="1" s="1"/>
  <c r="L36" i="1"/>
  <c r="D36" i="1"/>
  <c r="BC35" i="1"/>
  <c r="BB35" i="1"/>
  <c r="M35" i="1"/>
  <c r="N35" i="1" s="1"/>
  <c r="L35" i="1"/>
  <c r="D35" i="1"/>
  <c r="BC34" i="1"/>
  <c r="BB34" i="1"/>
  <c r="M34" i="1"/>
  <c r="N34" i="1" s="1"/>
  <c r="L34" i="1"/>
  <c r="D34" i="1"/>
  <c r="BC33" i="1"/>
  <c r="BB33" i="1"/>
  <c r="M33" i="1"/>
  <c r="N33" i="1" s="1"/>
  <c r="L33" i="1"/>
  <c r="D33" i="1"/>
  <c r="BC32" i="1"/>
  <c r="BB32" i="1"/>
  <c r="M32" i="1"/>
  <c r="L32" i="1"/>
  <c r="D32" i="1"/>
  <c r="BC31" i="1"/>
  <c r="BB31" i="1"/>
  <c r="M31" i="1"/>
  <c r="N31" i="1" s="1"/>
  <c r="L31" i="1"/>
  <c r="D31" i="1"/>
  <c r="BC30" i="1"/>
  <c r="BB30" i="1"/>
  <c r="M30" i="1"/>
  <c r="N30" i="1" s="1"/>
  <c r="L30" i="1"/>
  <c r="D30" i="1"/>
  <c r="BC29" i="1"/>
  <c r="BB29" i="1"/>
  <c r="M29" i="1"/>
  <c r="N29" i="1" s="1"/>
  <c r="L29" i="1"/>
  <c r="D29" i="1"/>
  <c r="BC28" i="1"/>
  <c r="BB28" i="1"/>
  <c r="N28" i="1"/>
  <c r="M28" i="1"/>
  <c r="L28" i="1"/>
  <c r="D28" i="1"/>
  <c r="BC27" i="1"/>
  <c r="BB27" i="1"/>
  <c r="M27" i="1"/>
  <c r="N27" i="1" s="1"/>
  <c r="L27" i="1"/>
  <c r="D27" i="1"/>
  <c r="BC26" i="1"/>
  <c r="BB26" i="1"/>
  <c r="N26" i="1"/>
  <c r="M26" i="1"/>
  <c r="L26" i="1"/>
  <c r="D26" i="1"/>
  <c r="BC25" i="1"/>
  <c r="BB25" i="1"/>
  <c r="M25" i="1"/>
  <c r="N25" i="1" s="1"/>
  <c r="L25" i="1"/>
  <c r="D25" i="1"/>
  <c r="BC24" i="1"/>
  <c r="BB24" i="1"/>
  <c r="N24" i="1"/>
  <c r="M24" i="1"/>
  <c r="L24" i="1"/>
  <c r="D24" i="1"/>
  <c r="BC23" i="1"/>
  <c r="BB23" i="1"/>
  <c r="M23" i="1"/>
  <c r="N23" i="1" s="1"/>
  <c r="L23" i="1"/>
  <c r="D23" i="1"/>
  <c r="BC22" i="1"/>
  <c r="BB22" i="1"/>
  <c r="N22" i="1"/>
  <c r="M22" i="1"/>
  <c r="L22" i="1"/>
  <c r="D22" i="1"/>
  <c r="BC21" i="1"/>
  <c r="BB21" i="1"/>
  <c r="M21" i="1"/>
  <c r="N21" i="1" s="1"/>
  <c r="L21" i="1"/>
  <c r="D21" i="1"/>
  <c r="BC20" i="1"/>
  <c r="BB20" i="1"/>
  <c r="N20" i="1"/>
  <c r="M20" i="1"/>
  <c r="L20" i="1"/>
  <c r="D20" i="1"/>
  <c r="BC19" i="1"/>
  <c r="BB19" i="1"/>
  <c r="M19" i="1"/>
  <c r="N19" i="1" s="1"/>
  <c r="L19" i="1"/>
  <c r="D19" i="1"/>
  <c r="BC18" i="1"/>
  <c r="BB18" i="1"/>
  <c r="N18" i="1"/>
  <c r="M18" i="1"/>
  <c r="L18" i="1"/>
  <c r="D18" i="1"/>
  <c r="BC17" i="1"/>
  <c r="BB17" i="1"/>
  <c r="M17" i="1"/>
  <c r="N17" i="1" s="1"/>
  <c r="L17" i="1"/>
  <c r="D17" i="1"/>
  <c r="BC16" i="1"/>
  <c r="BB16" i="1"/>
  <c r="N16" i="1"/>
  <c r="M16" i="1"/>
  <c r="L16" i="1"/>
  <c r="D16" i="1"/>
  <c r="BC15" i="1"/>
  <c r="BB15" i="1"/>
  <c r="M15" i="1"/>
  <c r="N15" i="1" s="1"/>
  <c r="L15" i="1"/>
  <c r="D15" i="1"/>
  <c r="BC14" i="1"/>
  <c r="BB14" i="1"/>
  <c r="N14" i="1"/>
  <c r="M14" i="1"/>
  <c r="L14" i="1"/>
  <c r="D14" i="1"/>
  <c r="BC13" i="1"/>
  <c r="BB13" i="1"/>
  <c r="M13" i="1"/>
  <c r="N13" i="1" s="1"/>
  <c r="L13" i="1"/>
  <c r="D13" i="1"/>
  <c r="BC12" i="1"/>
  <c r="BB12" i="1"/>
  <c r="N12" i="1"/>
  <c r="M12" i="1"/>
  <c r="L12" i="1"/>
  <c r="D12" i="1"/>
  <c r="BC11" i="1"/>
  <c r="BB11" i="1"/>
  <c r="M11" i="1"/>
  <c r="N11" i="1" s="1"/>
  <c r="L11" i="1"/>
  <c r="D11" i="1"/>
  <c r="BC10" i="1"/>
  <c r="BB10" i="1"/>
  <c r="N10" i="1"/>
  <c r="M10" i="1"/>
  <c r="L10" i="1"/>
  <c r="D10" i="1"/>
  <c r="BC9" i="1"/>
  <c r="BB9" i="1"/>
  <c r="M9" i="1"/>
  <c r="N9" i="1" s="1"/>
  <c r="L9" i="1"/>
  <c r="D9" i="1"/>
  <c r="BC8" i="1"/>
  <c r="BB8" i="1"/>
  <c r="N8" i="1"/>
  <c r="M8" i="1"/>
  <c r="L8" i="1"/>
  <c r="D8" i="1"/>
  <c r="BC7" i="1"/>
  <c r="BB7" i="1"/>
  <c r="M7" i="1"/>
  <c r="N7" i="1" s="1"/>
  <c r="L7" i="1"/>
  <c r="D7" i="1"/>
  <c r="BC6" i="1"/>
  <c r="BB6" i="1"/>
  <c r="N6" i="1"/>
  <c r="M6" i="1"/>
  <c r="L6" i="1"/>
  <c r="D6" i="1"/>
  <c r="BC5" i="1"/>
  <c r="BB5" i="1"/>
  <c r="M5" i="1"/>
  <c r="N5" i="1" s="1"/>
  <c r="L5" i="1"/>
  <c r="D5" i="1"/>
  <c r="BC4" i="1"/>
  <c r="BB4" i="1"/>
  <c r="N4" i="1"/>
  <c r="M4" i="1"/>
  <c r="L4" i="1"/>
  <c r="D4" i="1"/>
  <c r="BC3" i="1"/>
  <c r="BB3" i="1"/>
  <c r="M3" i="1"/>
  <c r="N3" i="1" s="1"/>
  <c r="L3" i="1"/>
  <c r="D3" i="1"/>
  <c r="BC2" i="1"/>
  <c r="BB2" i="1"/>
  <c r="M2" i="1"/>
  <c r="N2" i="1" s="1"/>
  <c r="L2" i="1"/>
  <c r="D2" i="1"/>
  <c r="AA230" i="2" l="1"/>
  <c r="N91" i="2"/>
  <c r="N23" i="2"/>
  <c r="N7" i="2"/>
  <c r="N230" i="2"/>
  <c r="N198" i="2"/>
  <c r="N190" i="2"/>
  <c r="N186" i="2"/>
  <c r="N154" i="2"/>
  <c r="N142" i="2"/>
  <c r="N58" i="2"/>
  <c r="N193" i="2"/>
  <c r="N161" i="2"/>
  <c r="N137" i="2"/>
  <c r="N109" i="2"/>
  <c r="N105" i="2"/>
  <c r="N37" i="2"/>
  <c r="N5" i="2"/>
  <c r="N68" i="2"/>
  <c r="N32" i="2"/>
  <c r="AA179" i="2"/>
  <c r="AA54" i="2"/>
  <c r="AA25" i="2"/>
  <c r="AA106" i="2"/>
  <c r="AA173" i="2"/>
  <c r="AA95" i="2"/>
  <c r="AA214" i="2"/>
  <c r="AA226" i="2"/>
  <c r="AA78" i="2"/>
  <c r="AA108" i="2"/>
  <c r="AA153" i="2"/>
  <c r="AA6" i="2"/>
  <c r="AA31" i="2"/>
  <c r="AA228" i="2"/>
  <c r="AA4" i="2"/>
  <c r="AA9" i="2"/>
  <c r="AA35" i="2"/>
  <c r="AA63" i="2"/>
  <c r="AA87" i="2"/>
  <c r="AA102" i="2"/>
  <c r="AA158" i="2"/>
  <c r="AA183" i="2"/>
  <c r="N32" i="1"/>
  <c r="AZ225" i="2" l="1"/>
  <c r="AZ224" i="2"/>
  <c r="AZ223" i="2"/>
  <c r="AZ222" i="2"/>
  <c r="AZ221" i="2"/>
  <c r="AZ220" i="2"/>
  <c r="AZ219" i="2"/>
  <c r="AZ218" i="2"/>
  <c r="AZ214" i="2"/>
  <c r="AZ189" i="2"/>
  <c r="AZ188" i="2"/>
  <c r="AZ187" i="2"/>
  <c r="AZ185" i="2"/>
  <c r="AZ184" i="2"/>
  <c r="AZ160" i="2"/>
  <c r="AZ159" i="2"/>
  <c r="AZ141" i="2"/>
  <c r="AZ140" i="2"/>
  <c r="AZ139" i="2"/>
  <c r="AZ138" i="2"/>
  <c r="AZ104" i="2"/>
  <c r="AZ90" i="2"/>
  <c r="AZ89" i="2"/>
  <c r="AZ88" i="2"/>
  <c r="AZ67" i="2"/>
  <c r="AZ65" i="2"/>
  <c r="AZ64" i="2"/>
  <c r="AZ36" i="2"/>
  <c r="AZ22" i="2"/>
  <c r="AZ21" i="2"/>
  <c r="AZ19" i="2"/>
  <c r="AZ17" i="2"/>
  <c r="AZ16" i="2"/>
  <c r="AZ15" i="2"/>
  <c r="AZ14" i="2"/>
  <c r="AZ13" i="2"/>
  <c r="AZ12" i="2"/>
  <c r="AZ11" i="2"/>
  <c r="AZ10" i="2"/>
  <c r="AZ213" i="2"/>
  <c r="AZ212" i="2"/>
  <c r="AZ208" i="2"/>
  <c r="AZ207" i="2"/>
  <c r="AZ206" i="2"/>
  <c r="AZ205" i="2"/>
  <c r="AZ204" i="2"/>
  <c r="AZ202" i="2"/>
  <c r="AZ201" i="2"/>
  <c r="AZ200" i="2"/>
  <c r="AZ199" i="2"/>
  <c r="AZ198" i="2"/>
  <c r="AZ182" i="2"/>
  <c r="AZ181" i="2"/>
  <c r="AZ180" i="2"/>
  <c r="AZ156" i="2"/>
  <c r="AZ155" i="2"/>
  <c r="AZ154" i="2"/>
  <c r="AZ136" i="2"/>
  <c r="AZ134" i="2"/>
  <c r="AZ133" i="2"/>
  <c r="AZ131" i="2"/>
  <c r="AZ130" i="2"/>
  <c r="AZ129" i="2"/>
  <c r="AZ128" i="2"/>
  <c r="AZ127" i="2"/>
  <c r="AZ126" i="2"/>
  <c r="AZ125" i="2"/>
  <c r="AZ124" i="2"/>
  <c r="AZ123" i="2"/>
  <c r="AZ122" i="2"/>
  <c r="AZ121" i="2"/>
  <c r="AZ120" i="2"/>
  <c r="AZ118" i="2"/>
  <c r="AZ116" i="2"/>
  <c r="AZ115" i="2"/>
  <c r="AZ112" i="2"/>
  <c r="AZ111" i="2"/>
  <c r="AZ110" i="2"/>
  <c r="AZ109" i="2"/>
  <c r="AZ99" i="2"/>
  <c r="AZ98" i="2"/>
  <c r="AZ97" i="2"/>
  <c r="AZ95" i="2"/>
  <c r="AZ84" i="2"/>
  <c r="AZ83" i="2"/>
  <c r="AZ82" i="2"/>
  <c r="AZ62" i="2"/>
  <c r="AZ61" i="2"/>
  <c r="AZ59" i="2"/>
  <c r="AZ58" i="2"/>
  <c r="AZ34" i="2"/>
  <c r="AZ32" i="2"/>
  <c r="AZ8" i="2"/>
  <c r="AZ7" i="2"/>
  <c r="AZ3" i="2"/>
  <c r="AZ2" i="2"/>
  <c r="AZ229" i="2"/>
  <c r="AZ197" i="2"/>
  <c r="AZ196" i="2"/>
  <c r="AZ195" i="2"/>
  <c r="AZ194" i="2"/>
  <c r="AZ193" i="2"/>
  <c r="AZ178" i="2"/>
  <c r="AZ176" i="2"/>
  <c r="AZ175" i="2"/>
  <c r="AZ174" i="2"/>
  <c r="AZ173" i="2"/>
  <c r="AZ153" i="2"/>
  <c r="AZ81" i="2"/>
  <c r="AZ80" i="2"/>
  <c r="AZ79" i="2"/>
  <c r="AZ57" i="2"/>
  <c r="AZ56" i="2"/>
  <c r="AZ55" i="2"/>
  <c r="AZ227" i="2"/>
  <c r="AZ192" i="2"/>
  <c r="AZ191" i="2"/>
  <c r="AZ186" i="2"/>
  <c r="AZ172" i="2"/>
  <c r="AZ171" i="2"/>
  <c r="AZ170" i="2"/>
  <c r="AZ169" i="2"/>
  <c r="AZ168" i="2"/>
  <c r="AZ167" i="2"/>
  <c r="AZ166" i="2"/>
  <c r="AZ165" i="2"/>
  <c r="AZ164" i="2"/>
  <c r="AZ163" i="2"/>
  <c r="AZ162" i="2"/>
  <c r="AZ161" i="2"/>
  <c r="AZ152" i="2"/>
  <c r="AZ151" i="2"/>
  <c r="AZ150" i="2"/>
  <c r="AZ148" i="2"/>
  <c r="AZ147" i="2"/>
  <c r="AZ146" i="2"/>
  <c r="AZ145" i="2"/>
  <c r="AZ143" i="2"/>
  <c r="AZ142" i="2"/>
  <c r="AZ107" i="2"/>
  <c r="AZ105" i="2"/>
  <c r="AZ92" i="2"/>
  <c r="AZ91" i="2"/>
  <c r="AZ77" i="2"/>
  <c r="AZ76" i="2"/>
  <c r="AZ75" i="2"/>
  <c r="AZ74" i="2"/>
  <c r="AZ73" i="2"/>
  <c r="AZ72" i="2"/>
  <c r="AZ71" i="2"/>
  <c r="AZ70" i="2"/>
  <c r="AZ68" i="2"/>
  <c r="AZ53" i="2"/>
  <c r="AZ52" i="2"/>
  <c r="AZ51" i="2"/>
  <c r="AZ50" i="2"/>
  <c r="AZ49" i="2"/>
  <c r="AZ48" i="2"/>
  <c r="AZ47" i="2"/>
  <c r="AZ46" i="2"/>
  <c r="AZ45" i="2"/>
  <c r="AZ44" i="2"/>
  <c r="AZ43" i="2"/>
  <c r="AZ41" i="2"/>
  <c r="AZ40" i="2"/>
  <c r="AZ39" i="2"/>
  <c r="AZ38" i="2"/>
  <c r="AZ37" i="2"/>
  <c r="AZ30" i="2"/>
  <c r="AZ29" i="2"/>
  <c r="AZ28" i="2"/>
  <c r="AZ27" i="2"/>
  <c r="AZ26" i="2"/>
  <c r="AZ24" i="2"/>
  <c r="AZ23" i="2"/>
  <c r="AZ5" i="2"/>
  <c r="AZ183" i="2"/>
  <c r="AZ63" i="2"/>
  <c r="AZ102" i="2"/>
  <c r="AZ31" i="2"/>
  <c r="AZ78" i="2"/>
  <c r="AZ106" i="2"/>
  <c r="AZ108" i="2"/>
  <c r="AZ228" i="2"/>
  <c r="AZ87" i="2"/>
  <c r="AZ9" i="2"/>
  <c r="AZ6" i="2"/>
  <c r="AZ4" i="2"/>
  <c r="AZ137" i="2"/>
  <c r="AZ35" i="2"/>
  <c r="AZ54" i="2"/>
  <c r="AZ94" i="2"/>
  <c r="AZ158" i="2"/>
  <c r="AZ226" i="2"/>
  <c r="AZ179" i="2"/>
  <c r="AZ25" i="2"/>
</calcChain>
</file>

<file path=xl/sharedStrings.xml><?xml version="1.0" encoding="utf-8"?>
<sst xmlns="http://schemas.openxmlformats.org/spreadsheetml/2006/main" count="5120" uniqueCount="586">
  <si>
    <t>Nom</t>
  </si>
  <si>
    <t>Prénom</t>
  </si>
  <si>
    <t>dates de naiss.</t>
  </si>
  <si>
    <t>âge</t>
  </si>
  <si>
    <t>Sexe</t>
  </si>
  <si>
    <t>secteurs</t>
  </si>
  <si>
    <t>Accompagnateurs</t>
  </si>
  <si>
    <t>MDPH</t>
  </si>
  <si>
    <t>date envoi MDPH</t>
  </si>
  <si>
    <t>fin CDAPH</t>
  </si>
  <si>
    <t>fin aide sociale</t>
  </si>
  <si>
    <t>date d'entrée</t>
  </si>
  <si>
    <t>date de sortie</t>
  </si>
  <si>
    <t>temps de présence</t>
  </si>
  <si>
    <t>Type sortie</t>
  </si>
  <si>
    <t>Adresse</t>
  </si>
  <si>
    <t>CP</t>
  </si>
  <si>
    <t>Ville</t>
  </si>
  <si>
    <t>Téléphone</t>
  </si>
  <si>
    <t>tel gsm</t>
  </si>
  <si>
    <t>Protection juridique</t>
  </si>
  <si>
    <t>Organisme</t>
  </si>
  <si>
    <t>nom Tuteur</t>
  </si>
  <si>
    <t>Type suivi</t>
  </si>
  <si>
    <t>Employeur</t>
  </si>
  <si>
    <t>n° sécu</t>
  </si>
  <si>
    <t>Tpresence_mois</t>
  </si>
  <si>
    <t>adresse sécu</t>
  </si>
  <si>
    <t>n°CDAPH</t>
  </si>
  <si>
    <t>n°CAF</t>
  </si>
  <si>
    <t>Mutuelle</t>
  </si>
  <si>
    <t>adresse mutuelle</t>
  </si>
  <si>
    <t>Situation</t>
  </si>
  <si>
    <t>Origine demande</t>
  </si>
  <si>
    <t>mode paiement</t>
  </si>
  <si>
    <t>Situation emploi</t>
  </si>
  <si>
    <t>Type emploi</t>
  </si>
  <si>
    <t>code déficience</t>
  </si>
  <si>
    <t>Organisme_origine</t>
  </si>
  <si>
    <t>Pers_Origine</t>
  </si>
  <si>
    <t>hébergement avant entrée</t>
  </si>
  <si>
    <t>avant entrée</t>
  </si>
  <si>
    <t>personne à prévenir</t>
  </si>
  <si>
    <t>tel pers. À prévenir</t>
  </si>
  <si>
    <t>inscr. Pôle emploi</t>
  </si>
  <si>
    <t>N° Pôle emploi</t>
  </si>
  <si>
    <t>date_recept_notif</t>
  </si>
  <si>
    <t>Date_envoi</t>
  </si>
  <si>
    <t>date_retour</t>
  </si>
  <si>
    <t>Remarques</t>
  </si>
  <si>
    <t>envoi_AR</t>
  </si>
  <si>
    <t>entré</t>
  </si>
  <si>
    <t>SORTIE de LA</t>
  </si>
  <si>
    <t>durée_inscription</t>
  </si>
  <si>
    <t>T. avant entrée</t>
  </si>
  <si>
    <t>Si "sortie LA" renseignée alors "envoi AR" doit être renseignée aussi (X)/Il ne faut pas que sortie et entrée soient toutes les 2 renseignées</t>
  </si>
  <si>
    <t>Stéphane</t>
  </si>
  <si>
    <t>h</t>
  </si>
  <si>
    <t>Valence</t>
  </si>
  <si>
    <t>Sauvegarde</t>
  </si>
  <si>
    <t>Cynthia</t>
  </si>
  <si>
    <t>F</t>
  </si>
  <si>
    <t>2ème RV pas venue (JPP)</t>
  </si>
  <si>
    <t>Laura</t>
  </si>
  <si>
    <t/>
  </si>
  <si>
    <t>Autre …</t>
  </si>
  <si>
    <t>x</t>
  </si>
  <si>
    <t>Dossier non renvoyé</t>
  </si>
  <si>
    <t>Mohamed</t>
  </si>
  <si>
    <t>H</t>
  </si>
  <si>
    <t>Pierrelatte</t>
  </si>
  <si>
    <t>PIERRELATTE</t>
  </si>
  <si>
    <t>09/07/2012</t>
  </si>
  <si>
    <t>Luc</t>
  </si>
  <si>
    <t>apajh (JPP)</t>
  </si>
  <si>
    <t>Diane</t>
  </si>
  <si>
    <t>Chantal</t>
  </si>
  <si>
    <t>Romans</t>
  </si>
  <si>
    <t>ATMP</t>
  </si>
  <si>
    <t>26/2/13</t>
  </si>
  <si>
    <t>Entrée SAVS AFCAT</t>
  </si>
  <si>
    <t>Hafida</t>
  </si>
  <si>
    <t>St Vallier/Tain</t>
  </si>
  <si>
    <t>Magali</t>
  </si>
  <si>
    <t>a classer 2008</t>
  </si>
  <si>
    <t>Jonathan</t>
  </si>
  <si>
    <t>VALENCE</t>
  </si>
  <si>
    <t>Guillaume</t>
  </si>
  <si>
    <t>a classer 2006</t>
  </si>
  <si>
    <t>Mustapha</t>
  </si>
  <si>
    <t>Aucun contact-injoignable</t>
  </si>
  <si>
    <t>Rachid</t>
  </si>
  <si>
    <t>APF</t>
  </si>
  <si>
    <t>Dominique</t>
  </si>
  <si>
    <t>Montélimar</t>
  </si>
  <si>
    <t>a classer (jpp)</t>
  </si>
  <si>
    <t>Margarida</t>
  </si>
  <si>
    <t>11/10/2012</t>
  </si>
  <si>
    <t>pas venue RV (JPP)</t>
  </si>
  <si>
    <t>Amandine</t>
  </si>
  <si>
    <t>PARI</t>
  </si>
  <si>
    <t>Sonia</t>
  </si>
  <si>
    <t>ROMANS</t>
  </si>
  <si>
    <t>UDAF</t>
  </si>
  <si>
    <t>Dde suspendue par la curatrice</t>
  </si>
  <si>
    <t>Dany</t>
  </si>
  <si>
    <t>suivie par SAVS APF Valence</t>
  </si>
  <si>
    <t>Annie</t>
  </si>
  <si>
    <t>10/10/2011</t>
  </si>
  <si>
    <t>Lakhdar</t>
  </si>
  <si>
    <t>lui-même</t>
  </si>
  <si>
    <t>Florent</t>
  </si>
  <si>
    <t>non entré car autonome (JPP)</t>
  </si>
  <si>
    <t>Hassan</t>
  </si>
  <si>
    <t>Philippe</t>
  </si>
  <si>
    <t>17/1/13</t>
  </si>
  <si>
    <t>Jérôme</t>
  </si>
  <si>
    <t>Marjorie</t>
  </si>
  <si>
    <t>Dossier non renvoyé 2006</t>
  </si>
  <si>
    <t>Anais</t>
  </si>
  <si>
    <t>famille</t>
  </si>
  <si>
    <t>Mickael</t>
  </si>
  <si>
    <t>Gérard</t>
  </si>
  <si>
    <t>erreur AFCAT</t>
  </si>
  <si>
    <t>Pascal</t>
  </si>
  <si>
    <t>a classer (JPP)</t>
  </si>
  <si>
    <t>Sylvie</t>
  </si>
  <si>
    <t>31/1/13</t>
  </si>
  <si>
    <t>Ludovic</t>
  </si>
  <si>
    <t>vivact (jpp)</t>
  </si>
  <si>
    <t>Gilles</t>
  </si>
  <si>
    <t>Rémy</t>
  </si>
  <si>
    <t>Noëlle</t>
  </si>
  <si>
    <t>Guy</t>
  </si>
  <si>
    <t>a classer</t>
  </si>
  <si>
    <t>Yasmina</t>
  </si>
  <si>
    <t>relève de la Tutelle JPP</t>
  </si>
  <si>
    <t>Inès</t>
  </si>
  <si>
    <t>annulation dde</t>
  </si>
  <si>
    <t>Nicolas</t>
  </si>
  <si>
    <t>Damien</t>
  </si>
  <si>
    <t>Célibataire</t>
  </si>
  <si>
    <t>26/08/2013</t>
  </si>
  <si>
    <t>Cyril</t>
  </si>
  <si>
    <t>Nathalie</t>
  </si>
  <si>
    <t>Emeline</t>
  </si>
  <si>
    <t>Ludivine</t>
  </si>
  <si>
    <t>Martine</t>
  </si>
  <si>
    <t>Simone</t>
  </si>
  <si>
    <t>Virginie</t>
  </si>
  <si>
    <t>plus intéressée (JPP)</t>
  </si>
  <si>
    <t>Isabelle</t>
  </si>
  <si>
    <t>f</t>
  </si>
  <si>
    <t>CREST</t>
  </si>
  <si>
    <t>CMS Crest</t>
  </si>
  <si>
    <t>CMS</t>
  </si>
  <si>
    <t>Alain</t>
  </si>
  <si>
    <t>Jocelyne</t>
  </si>
  <si>
    <t>Emilie</t>
  </si>
  <si>
    <t>ODIAS (JPP)</t>
  </si>
  <si>
    <t>Angélique</t>
  </si>
  <si>
    <t>Reçue le 3/6/14 : ne rentre pas ds les missions SAVS</t>
  </si>
  <si>
    <t>Pierre</t>
  </si>
  <si>
    <t>Orientation foyer d'abord (JPP)</t>
  </si>
  <si>
    <t>Daniel</t>
  </si>
  <si>
    <t>Etienne</t>
  </si>
  <si>
    <t>octave delaye</t>
  </si>
  <si>
    <t>Bruno</t>
  </si>
  <si>
    <t>Sabeha</t>
  </si>
  <si>
    <t>dossier non renvoyé</t>
  </si>
  <si>
    <t>Lauriane</t>
  </si>
  <si>
    <t>Claude</t>
  </si>
  <si>
    <t>Bernard</t>
  </si>
  <si>
    <t>17/01/13</t>
  </si>
  <si>
    <t>ODIAS</t>
  </si>
  <si>
    <t>Victoria</t>
  </si>
  <si>
    <t>Dounia</t>
  </si>
  <si>
    <t>Françoise</t>
  </si>
  <si>
    <t>14/06/2011</t>
  </si>
  <si>
    <t>Annulation de la dde par Mme Duc</t>
  </si>
  <si>
    <t>Denis</t>
  </si>
  <si>
    <t>Sébastien</t>
  </si>
  <si>
    <t>Emmanuel</t>
  </si>
  <si>
    <t>Naïm</t>
  </si>
  <si>
    <t>à classer en attendant relance JPP</t>
  </si>
  <si>
    <t>Christophe</t>
  </si>
  <si>
    <t>JPP</t>
  </si>
  <si>
    <t>Serge</t>
  </si>
  <si>
    <t>Franck</t>
  </si>
  <si>
    <t>Yvette</t>
  </si>
  <si>
    <t>sans suite JPP</t>
  </si>
  <si>
    <t>Cédric</t>
  </si>
  <si>
    <t>contact tél : pas interessé</t>
  </si>
  <si>
    <t>Jimmy</t>
  </si>
  <si>
    <t>ST VALLIER</t>
  </si>
  <si>
    <t>12/11/2012</t>
  </si>
  <si>
    <t>Jamila</t>
  </si>
  <si>
    <t>Apajh</t>
  </si>
  <si>
    <t>IME Lorient</t>
  </si>
  <si>
    <t>Vivact Apajh</t>
  </si>
  <si>
    <t>Thierry</t>
  </si>
  <si>
    <t>a classer 2007</t>
  </si>
  <si>
    <t>Tony</t>
  </si>
  <si>
    <t>Michael</t>
  </si>
  <si>
    <t>Jeannie</t>
  </si>
  <si>
    <t>Chadia</t>
  </si>
  <si>
    <t>Annabelle</t>
  </si>
  <si>
    <t>28/1/13</t>
  </si>
  <si>
    <t>Jean-Luc</t>
  </si>
  <si>
    <t>Jean-Michel</t>
  </si>
  <si>
    <t>Famille</t>
  </si>
  <si>
    <t>Henri</t>
  </si>
  <si>
    <t>Edwy</t>
  </si>
  <si>
    <t>Vincent</t>
  </si>
  <si>
    <t>24/05/2013</t>
  </si>
  <si>
    <t>Patricia</t>
  </si>
  <si>
    <t>Marie-Pierre</t>
  </si>
  <si>
    <t>contact tél : pas interessée</t>
  </si>
  <si>
    <t>Franz</t>
  </si>
  <si>
    <t>à classer JPP 2/2/11</t>
  </si>
  <si>
    <t>Priscillia</t>
  </si>
  <si>
    <t>Dalila</t>
  </si>
  <si>
    <t>Christine</t>
  </si>
  <si>
    <t>14/10/2011</t>
  </si>
  <si>
    <t>Lévana</t>
  </si>
  <si>
    <t>8/1/13</t>
  </si>
  <si>
    <t>Tatiana</t>
  </si>
  <si>
    <t>suivi vivact puis arret</t>
  </si>
  <si>
    <t>Djamel</t>
  </si>
  <si>
    <t>Aurélie</t>
  </si>
  <si>
    <t>Riadh</t>
  </si>
  <si>
    <t>ps intéressé (JPP)</t>
  </si>
  <si>
    <t>Laetitia</t>
  </si>
  <si>
    <t>Jeoffrey</t>
  </si>
  <si>
    <t>annulation de la dde lors appel tel 4/2/14</t>
  </si>
  <si>
    <t>Hortense</t>
  </si>
  <si>
    <t>refus SAVS (JPP)</t>
  </si>
  <si>
    <t>JPP sans suite</t>
  </si>
  <si>
    <t>Thomas</t>
  </si>
  <si>
    <t>Samy</t>
  </si>
  <si>
    <t>Sabrina</t>
  </si>
  <si>
    <t>Saïd</t>
  </si>
  <si>
    <t>erreur : cette personne n'a pas d'orientation SAVS</t>
  </si>
  <si>
    <t>Sophie</t>
  </si>
  <si>
    <t>Laëtitia</t>
  </si>
  <si>
    <t>Geoffrey</t>
  </si>
  <si>
    <t>Michel</t>
  </si>
  <si>
    <t>Lilian</t>
  </si>
  <si>
    <t>18/02/2013</t>
  </si>
  <si>
    <t>non entrants JPP</t>
  </si>
  <si>
    <t>Benjamin</t>
  </si>
  <si>
    <t>Elise</t>
  </si>
  <si>
    <t>Aurélien</t>
  </si>
  <si>
    <t>Chloé</t>
  </si>
  <si>
    <t>injoignable</t>
  </si>
  <si>
    <t>Doriane</t>
  </si>
  <si>
    <t>Marcel</t>
  </si>
  <si>
    <t>Sylvia</t>
  </si>
  <si>
    <t>quitte le département (JPP)</t>
  </si>
  <si>
    <t>Julien</t>
  </si>
  <si>
    <t>René</t>
  </si>
  <si>
    <t>Manuel</t>
  </si>
  <si>
    <t>Loïc</t>
  </si>
  <si>
    <t>Laila</t>
  </si>
  <si>
    <t>propos injurieux au RV (JPP)</t>
  </si>
  <si>
    <t>Florian</t>
  </si>
  <si>
    <t>Géraldine</t>
  </si>
  <si>
    <t>15/02/2006</t>
  </si>
  <si>
    <t>Vanessa</t>
  </si>
  <si>
    <t>Mathieu</t>
  </si>
  <si>
    <t>Patrick</t>
  </si>
  <si>
    <t>sortie de LA</t>
  </si>
  <si>
    <t>Christelle</t>
  </si>
  <si>
    <t>APAJH Nyons</t>
  </si>
  <si>
    <t>Walter</t>
  </si>
  <si>
    <t>Renaud</t>
  </si>
  <si>
    <t>28/02/2008</t>
  </si>
  <si>
    <t>Joël</t>
  </si>
  <si>
    <t>Agnès</t>
  </si>
  <si>
    <t>injoignable - NPAI</t>
  </si>
  <si>
    <t>FH (JPP)</t>
  </si>
  <si>
    <t>Saida</t>
  </si>
  <si>
    <t>Anthony</t>
  </si>
  <si>
    <t>Elie</t>
  </si>
  <si>
    <t>appartement</t>
  </si>
  <si>
    <t>Jean-Pierre</t>
  </si>
  <si>
    <t>Hugues</t>
  </si>
  <si>
    <t>Jean-François</t>
  </si>
  <si>
    <t>Cyrille</t>
  </si>
  <si>
    <t>Gaëlle</t>
  </si>
  <si>
    <t>24/01/2013</t>
  </si>
  <si>
    <t>Marie-Line</t>
  </si>
  <si>
    <t>19/11/12</t>
  </si>
  <si>
    <t>Sandra</t>
  </si>
  <si>
    <t>Carlos</t>
  </si>
  <si>
    <t>Amaury</t>
  </si>
  <si>
    <t>VIVACT</t>
  </si>
  <si>
    <t>Abdelaziz</t>
  </si>
  <si>
    <t>19/2/13</t>
  </si>
  <si>
    <t>Aurore</t>
  </si>
  <si>
    <t>Davilas</t>
  </si>
  <si>
    <t>Sandrine</t>
  </si>
  <si>
    <t>David</t>
  </si>
  <si>
    <t>IME</t>
  </si>
  <si>
    <t>05/01/2006</t>
  </si>
  <si>
    <t>7/2/13</t>
  </si>
  <si>
    <t>n'est pas joignable</t>
  </si>
  <si>
    <t>Christopher</t>
  </si>
  <si>
    <t>Dimitri</t>
  </si>
  <si>
    <t>Frédéric</t>
  </si>
  <si>
    <t>03/08/2012</t>
  </si>
  <si>
    <t>Annick</t>
  </si>
  <si>
    <t>Olivier</t>
  </si>
  <si>
    <t>Commentaire</t>
  </si>
  <si>
    <t>hébergement</t>
  </si>
  <si>
    <t>identifiant PE</t>
  </si>
  <si>
    <t>enfants</t>
  </si>
  <si>
    <t>type de ressources</t>
  </si>
  <si>
    <t>montant ressources</t>
  </si>
  <si>
    <t>orientations</t>
  </si>
  <si>
    <t>tx invalidité</t>
  </si>
  <si>
    <t>Nb jours "N"</t>
  </si>
  <si>
    <t>Présent</t>
  </si>
  <si>
    <t>SAVS Classique</t>
  </si>
  <si>
    <t>Autre Structure médico-sociale</t>
  </si>
  <si>
    <t>Déficience du psychisme</t>
  </si>
  <si>
    <t>aucune</t>
  </si>
  <si>
    <t>EOVI</t>
  </si>
  <si>
    <t>CDI</t>
  </si>
  <si>
    <t>Esat</t>
  </si>
  <si>
    <t>Déficience intellectuelle</t>
  </si>
  <si>
    <t>ESAT</t>
  </si>
  <si>
    <t>locataire</t>
  </si>
  <si>
    <t>Salaires</t>
  </si>
  <si>
    <t>RQTH</t>
  </si>
  <si>
    <t>50 à 80 %</t>
  </si>
  <si>
    <t>Judith</t>
  </si>
  <si>
    <t>Mutuelle des finances Valence</t>
  </si>
  <si>
    <t>en couple</t>
  </si>
  <si>
    <t>propriétaire</t>
  </si>
  <si>
    <t>CMU</t>
  </si>
  <si>
    <t>autre …</t>
  </si>
  <si>
    <t>formation</t>
  </si>
  <si>
    <t>Viv'Act</t>
  </si>
  <si>
    <t>AAH</t>
  </si>
  <si>
    <t>Coralie</t>
  </si>
  <si>
    <t>31/07/2014</t>
  </si>
  <si>
    <t>Francis</t>
  </si>
  <si>
    <t>11/08/1957</t>
  </si>
  <si>
    <t>02/08/2015</t>
  </si>
  <si>
    <t>Mutuelles de la Drôme</t>
  </si>
  <si>
    <t>célibataire</t>
  </si>
  <si>
    <t>Invalide</t>
  </si>
  <si>
    <t>+ 80 %</t>
  </si>
  <si>
    <t>CHRS</t>
  </si>
  <si>
    <t>autres (FJT, CHRS, …)</t>
  </si>
  <si>
    <t>Recherche</t>
  </si>
  <si>
    <t>Sans emploi</t>
  </si>
  <si>
    <t>Entr. Classique</t>
  </si>
  <si>
    <t>650</t>
  </si>
  <si>
    <t>Fabienne</t>
  </si>
  <si>
    <t>CMS Polygone</t>
  </si>
  <si>
    <t>RSA</t>
  </si>
  <si>
    <t>sorti</t>
  </si>
  <si>
    <t>CDD</t>
  </si>
  <si>
    <t>présent</t>
  </si>
  <si>
    <t>Loic</t>
  </si>
  <si>
    <t>Dep. Ext.</t>
  </si>
  <si>
    <t>Esat St Joseph</t>
  </si>
  <si>
    <t>Olivia</t>
  </si>
  <si>
    <t>Prévoyance Lyon</t>
  </si>
  <si>
    <t>hopital</t>
  </si>
  <si>
    <t>800</t>
  </si>
  <si>
    <t>Viv'act</t>
  </si>
  <si>
    <t>Régine</t>
  </si>
  <si>
    <t>Vuitton</t>
  </si>
  <si>
    <t>proprietaire</t>
  </si>
  <si>
    <t>Mutuelles de la Drôme CMU</t>
  </si>
  <si>
    <t>0</t>
  </si>
  <si>
    <t>mère</t>
  </si>
  <si>
    <t>Autres …</t>
  </si>
  <si>
    <t>Mutuelles de la Drome Dieulefit</t>
  </si>
  <si>
    <t>entr. Adaptée</t>
  </si>
  <si>
    <t>1150</t>
  </si>
  <si>
    <t>26/10/2015</t>
  </si>
  <si>
    <t>Entr. Adaptée</t>
  </si>
  <si>
    <t>C Epargne</t>
  </si>
  <si>
    <t>Elodie</t>
  </si>
  <si>
    <t>SAVS APAJH</t>
  </si>
  <si>
    <t>Catherine</t>
  </si>
  <si>
    <t>DCD</t>
  </si>
  <si>
    <t>SAVS Apajh Nyons</t>
  </si>
  <si>
    <t>Christian</t>
  </si>
  <si>
    <t>31/01/2015</t>
  </si>
  <si>
    <t>Secteur psy</t>
  </si>
  <si>
    <t>Valmont</t>
  </si>
  <si>
    <t>Alexis</t>
  </si>
  <si>
    <t>viv'act</t>
  </si>
  <si>
    <t>IME Chateau Milan</t>
  </si>
  <si>
    <t>1100</t>
  </si>
  <si>
    <t>Maryse</t>
  </si>
  <si>
    <t>Retraite</t>
  </si>
  <si>
    <t>En couple</t>
  </si>
  <si>
    <t>ESAT Adapei</t>
  </si>
  <si>
    <t>ARPICA Drôme</t>
  </si>
  <si>
    <t>CMP Pierrelatte</t>
  </si>
  <si>
    <t>Jehanne-Marie</t>
  </si>
  <si>
    <t>GRAS SAVOYE</t>
  </si>
  <si>
    <t>SAVS Lyon</t>
  </si>
  <si>
    <t>Hébergée</t>
  </si>
  <si>
    <t>hébergé</t>
  </si>
  <si>
    <t>Assedic</t>
  </si>
  <si>
    <t>Jérémie</t>
  </si>
  <si>
    <t>ESAT Romans</t>
  </si>
  <si>
    <t>Cassandra</t>
  </si>
  <si>
    <t>Vivact</t>
  </si>
  <si>
    <t>hebergée</t>
  </si>
  <si>
    <t>Elisabeth</t>
  </si>
  <si>
    <t>Hugo</t>
  </si>
  <si>
    <t>Logt Regroupés</t>
  </si>
  <si>
    <t>CMS St Jean Rys</t>
  </si>
  <si>
    <t>Montelimar</t>
  </si>
  <si>
    <t>FA/FH</t>
  </si>
  <si>
    <t>Foyer Le Village</t>
  </si>
  <si>
    <t>foyer</t>
  </si>
  <si>
    <t>Eric</t>
  </si>
  <si>
    <t>Kelly</t>
  </si>
  <si>
    <t>1000</t>
  </si>
  <si>
    <t>Nidhal</t>
  </si>
  <si>
    <t>MUTUALIA</t>
  </si>
  <si>
    <t>Bernadette</t>
  </si>
  <si>
    <t>Marie-Thérèse</t>
  </si>
  <si>
    <t>foyer logement</t>
  </si>
  <si>
    <t>10/01/1968</t>
  </si>
  <si>
    <t>31/10/2014</t>
  </si>
  <si>
    <t>IME Montéléger Adapei</t>
  </si>
  <si>
    <t>Nicole</t>
  </si>
  <si>
    <t>Jean-Paul</t>
  </si>
  <si>
    <t>Claudine</t>
  </si>
  <si>
    <t>Michelle</t>
  </si>
  <si>
    <t>mere</t>
  </si>
  <si>
    <t>Hambria</t>
  </si>
  <si>
    <t>Naïma</t>
  </si>
  <si>
    <t>ESAT Croix Rouge</t>
  </si>
  <si>
    <t>Adapei</t>
  </si>
  <si>
    <t>CMS Livron</t>
  </si>
  <si>
    <t>SOGIREL</t>
  </si>
  <si>
    <t>montélimar</t>
  </si>
  <si>
    <t>MMA</t>
  </si>
  <si>
    <t>Majda</t>
  </si>
  <si>
    <t>Veuf(ve)</t>
  </si>
  <si>
    <t>ESAT Pierrelatte</t>
  </si>
  <si>
    <t>Joëlle</t>
  </si>
  <si>
    <t>Muhammet</t>
  </si>
  <si>
    <t>MSA</t>
  </si>
  <si>
    <t>cdi</t>
  </si>
  <si>
    <t>maison des Marches</t>
  </si>
  <si>
    <t>Gérald</t>
  </si>
  <si>
    <t>Roland</t>
  </si>
  <si>
    <t>Foyer appartement Adapei</t>
  </si>
  <si>
    <t>foyer appartement</t>
  </si>
  <si>
    <t>Natacha</t>
  </si>
  <si>
    <t>Déficience motrice</t>
  </si>
  <si>
    <t>Christiane</t>
  </si>
  <si>
    <t>Georges</t>
  </si>
  <si>
    <t>Evelyne</t>
  </si>
  <si>
    <t>13/01/2016</t>
  </si>
  <si>
    <t>Cécile</t>
  </si>
  <si>
    <t>Karen</t>
  </si>
  <si>
    <t>Sylvette</t>
  </si>
  <si>
    <t>Mutuelles de la Drôme Montélimar</t>
  </si>
  <si>
    <t>300</t>
  </si>
  <si>
    <t>Fatima</t>
  </si>
  <si>
    <t>Ouadiya</t>
  </si>
  <si>
    <t>IME St Uze</t>
  </si>
  <si>
    <t>Céline</t>
  </si>
  <si>
    <t>28/02/2018</t>
  </si>
  <si>
    <t>Entr. Adaptée La Teppe</t>
  </si>
  <si>
    <t>Julie</t>
  </si>
  <si>
    <t>ESAT St Vallier</t>
  </si>
  <si>
    <t>GROUPAMA</t>
  </si>
  <si>
    <t>Adapt</t>
  </si>
  <si>
    <t>Valentin</t>
  </si>
  <si>
    <t>FJT</t>
  </si>
  <si>
    <t>Cindy</t>
  </si>
  <si>
    <t>Kévin</t>
  </si>
  <si>
    <t>Stéphanie</t>
  </si>
  <si>
    <t>MCD 30200 Bagnols sur Cèze</t>
  </si>
  <si>
    <t>Foyer les Muriers</t>
  </si>
  <si>
    <t>Jacques</t>
  </si>
  <si>
    <t>François</t>
  </si>
  <si>
    <t>Mutuelles de la
Drôme</t>
  </si>
  <si>
    <t>Foyer OD</t>
  </si>
  <si>
    <t>Monia</t>
  </si>
  <si>
    <t>MACIF</t>
  </si>
  <si>
    <t>Chronique</t>
  </si>
  <si>
    <t>CMS La Monnaie</t>
  </si>
  <si>
    <t>Bollene</t>
  </si>
  <si>
    <t>Muriel</t>
  </si>
  <si>
    <t>Brigitte</t>
  </si>
  <si>
    <t>Entr. adaptée</t>
  </si>
  <si>
    <t>ESAT AFCAT</t>
  </si>
  <si>
    <t>AMAPE</t>
  </si>
  <si>
    <t>Latifa</t>
  </si>
  <si>
    <t>Lucien</t>
  </si>
  <si>
    <t>Samantha</t>
  </si>
  <si>
    <t>- 50 %</t>
  </si>
  <si>
    <t>Clémence</t>
  </si>
  <si>
    <t>790</t>
  </si>
  <si>
    <t>Marion</t>
  </si>
  <si>
    <t>CIC</t>
  </si>
  <si>
    <t>Gaëtan</t>
  </si>
  <si>
    <t>FV</t>
  </si>
  <si>
    <t>Gaelle</t>
  </si>
  <si>
    <t>Yoann</t>
  </si>
  <si>
    <t>Solange</t>
  </si>
  <si>
    <t>MUTUELLES DE LA DROME</t>
  </si>
  <si>
    <t>ESAT La Teppe</t>
  </si>
  <si>
    <t>Salia</t>
  </si>
  <si>
    <t>Dahbia</t>
  </si>
  <si>
    <t>Mutuelle de la Drôme CMU</t>
  </si>
  <si>
    <t>Alexandre</t>
  </si>
  <si>
    <t>IME Château Milan</t>
  </si>
  <si>
    <t>Francisco</t>
  </si>
  <si>
    <t>Armony</t>
  </si>
  <si>
    <t>Amélie</t>
  </si>
  <si>
    <t>Jean-Marie</t>
  </si>
  <si>
    <t>PARABRIS Association</t>
  </si>
  <si>
    <t>Hebergement social</t>
  </si>
  <si>
    <t>Jean-Marcel</t>
  </si>
  <si>
    <t>FOD</t>
  </si>
  <si>
    <t>Geneviève</t>
  </si>
  <si>
    <t>550</t>
  </si>
  <si>
    <t>IME Château milan</t>
  </si>
  <si>
    <t>600</t>
  </si>
  <si>
    <t>Roger</t>
  </si>
  <si>
    <t>Jacqueline</t>
  </si>
  <si>
    <t>Delphine</t>
  </si>
  <si>
    <t>Carole</t>
  </si>
  <si>
    <t>Foyer La Teppe</t>
  </si>
  <si>
    <t>Monique</t>
  </si>
  <si>
    <t>29/02/2016</t>
  </si>
  <si>
    <t>CMS St Donat</t>
  </si>
  <si>
    <t>Flavien</t>
  </si>
  <si>
    <t>Didier</t>
  </si>
  <si>
    <t>autre SAVS</t>
  </si>
  <si>
    <t>EPSR</t>
  </si>
  <si>
    <t>Paul</t>
  </si>
  <si>
    <t>Eva</t>
  </si>
  <si>
    <t>Jacky</t>
  </si>
  <si>
    <t>CMS Chateauvert</t>
  </si>
  <si>
    <t>Rémi</t>
  </si>
  <si>
    <t>Marie-Claire</t>
  </si>
  <si>
    <t>Foyer</t>
  </si>
  <si>
    <t>Mickaël</t>
  </si>
  <si>
    <t>autres déficiences</t>
  </si>
  <si>
    <t>Suzanne</t>
  </si>
  <si>
    <t>Nathan</t>
  </si>
  <si>
    <t>OK</t>
  </si>
  <si>
    <t>Bilal</t>
  </si>
  <si>
    <t>Sebti</t>
  </si>
  <si>
    <t>Déficience auditive</t>
  </si>
  <si>
    <t>sortant ?</t>
  </si>
  <si>
    <t>Ancre</t>
  </si>
  <si>
    <t>Audrey</t>
  </si>
  <si>
    <t>cdd</t>
  </si>
  <si>
    <t>Yamina</t>
  </si>
  <si>
    <t>Chérif</t>
  </si>
  <si>
    <t>Hassiba</t>
  </si>
  <si>
    <t>Béatrice</t>
  </si>
  <si>
    <t>31/04/2014</t>
  </si>
  <si>
    <t>09/09/2015</t>
  </si>
  <si>
    <t>Sanae</t>
  </si>
  <si>
    <t>Jean-Louis</t>
  </si>
  <si>
    <t>Déficience visuelle</t>
  </si>
  <si>
    <t>CMS Romans</t>
  </si>
  <si>
    <t>Sandro</t>
  </si>
  <si>
    <t>ESAT croix rouge</t>
  </si>
  <si>
    <t>1200</t>
  </si>
  <si>
    <t>Raymond</t>
  </si>
  <si>
    <t>Frédérique</t>
  </si>
  <si>
    <t>Huseyin</t>
  </si>
  <si>
    <t>Entr. insertion</t>
  </si>
  <si>
    <t>Hocine</t>
  </si>
  <si>
    <t>AFCAT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</si>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</sst>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dd/mm/yy;@"/>
    <numFmt numFmtId="165" formatCode="#,#00&quot; ans&quot;"/>
    <numFmt numFmtId="166" formatCode="dd/mm/yy"/>
    <numFmt numFmtId="167" formatCode="#,##0&quot; an(s)&quot;.0&quot; mois&quot;"/>
    <numFmt numFmtId="168" formatCode="00\ 000"/>
    <numFmt numFmtId="169" formatCode="00\ 00\ 00\ 00\ 00"/>
    <numFmt numFmtId="170" formatCode="0\ 00\ 00\ 00\ 000\ 000\ \(00\)"/>
    <numFmt numFmtId="171" formatCode="m/d/yyyy"/>
    <numFmt numFmtId="172" formatCode="00000"/>
    <numFmt numFmtId="173" formatCode="0\ 00\ 00\ 00\ 000\ 000\ 00"/>
    <numFmt numFmtId="174" formatCode="#,##0\ &quot;F&quot;;[Red]\-#,##0\ &quot;F&quot;"/>
  </numFmts>
  <fonts count="23" x14ac:knownFonts="1">
    <font>
      <sz val="11"/>
      <name val="Comic Sans MS"/>
      <family val="4"/>
    </font>
    <font>
      <sz val="10"/>
      <name val="Arial"/>
      <family val="2"/>
    </font>
    <font>
      <b/>
      <sz val="10"/>
      <name val="Comic Sans MS"/>
      <family val="4"/>
    </font>
    <font>
      <sz val="10"/>
      <name val="Comic Sans MS"/>
      <family val="4"/>
    </font>
    <font>
      <b/>
      <sz val="10"/>
      <name val="Times New Roman"/>
      <family val="1"/>
    </font>
    <font>
      <sz val="10"/>
      <name val="Times New Roman"/>
      <family val="1"/>
    </font>
    <font>
      <sz val="11"/>
      <name val="Comic Sans MS"/>
      <family val="4"/>
    </font>
    <font>
      <sz val="11"/>
      <color theme="1"/>
      <name val="Comic Sans MS"/>
      <family val="4"/>
    </font>
    <font>
      <sz val="10"/>
      <color rgb="FFFF0000"/>
      <name val="Times New Roman"/>
      <family val="1"/>
    </font>
    <font>
      <sz val="8"/>
      <color rgb="FFFF0000"/>
      <name val="Times New Roman"/>
      <family val="1"/>
    </font>
    <font>
      <sz val="8"/>
      <name val="Times New Roman"/>
      <family val="1"/>
    </font>
    <font>
      <sz val="10"/>
      <color indexed="10"/>
      <name val="Comic Sans MS"/>
      <family val="4"/>
    </font>
    <font>
      <b/>
      <sz val="11"/>
      <color theme="0"/>
      <name val="Comic Sans MS"/>
      <family val="4"/>
    </font>
    <font>
      <b/>
      <sz val="11"/>
      <name val="Comic Sans MS"/>
      <family val="4"/>
    </font>
    <font>
      <sz val="11"/>
      <color theme="0" tint="-0.34998626667073579"/>
      <name val="Comic Sans MS"/>
      <family val="4"/>
    </font>
    <font>
      <i/>
      <sz val="11"/>
      <color theme="0" tint="-0.34998626667073579"/>
      <name val="Comic Sans MS"/>
      <family val="4"/>
    </font>
    <font>
      <sz val="11"/>
      <color indexed="29"/>
      <name val="Comic Sans MS"/>
      <family val="4"/>
    </font>
    <font>
      <sz val="11"/>
      <color rgb="FF0000FF"/>
      <name val="Comic Sans MS"/>
      <family val="4"/>
    </font>
    <font>
      <i/>
      <sz val="11"/>
      <name val="Comic Sans MS"/>
      <family val="4"/>
    </font>
    <font>
      <i/>
      <sz val="11"/>
      <color indexed="20"/>
      <name val="Comic Sans MS"/>
      <family val="4"/>
    </font>
    <font>
      <sz val="11"/>
      <color indexed="12"/>
      <name val="Comic Sans MS"/>
      <family val="4"/>
    </font>
    <font>
      <sz val="11"/>
      <color rgb="FF000000"/>
      <name val="Comic Sans MS"/>
      <family val="4"/>
    </font>
    <font>
      <sz val="10"/>
      <color rgb="FF00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365">
    <xf numFmtId="0" fontId="0" fillId="0" borderId="0" xfId="0"/>
    <xf numFmtId="0" fontId="2" fillId="0" borderId="1" xfId="1" applyFont="1" applyFill="1" applyBorder="1" applyAlignment="1">
      <alignment horizontal="left"/>
    </xf>
    <xf numFmtId="14" fontId="2" fillId="0" borderId="1" xfId="1" applyNumberFormat="1" applyFont="1" applyFill="1" applyBorder="1" applyAlignment="1">
      <alignment horizontal="left"/>
    </xf>
    <xf numFmtId="0" fontId="2" fillId="0" borderId="2" xfId="1" applyFont="1" applyFill="1" applyBorder="1" applyAlignment="1">
      <alignment horizontal="left"/>
    </xf>
    <xf numFmtId="0" fontId="2" fillId="0" borderId="0" xfId="1" applyFont="1" applyFill="1" applyAlignment="1">
      <alignment horizontal="left"/>
    </xf>
    <xf numFmtId="14" fontId="2" fillId="0" borderId="0" xfId="1" applyNumberFormat="1" applyFont="1" applyFill="1" applyAlignment="1">
      <alignment horizontal="left"/>
    </xf>
    <xf numFmtId="49" fontId="2" fillId="0" borderId="1" xfId="1" applyNumberFormat="1" applyFont="1" applyFill="1" applyBorder="1" applyAlignment="1">
      <alignment horizontal="left"/>
    </xf>
    <xf numFmtId="164" fontId="2" fillId="0" borderId="1" xfId="1" applyNumberFormat="1" applyFont="1" applyFill="1" applyBorder="1" applyAlignment="1">
      <alignment horizontal="left"/>
    </xf>
    <xf numFmtId="0" fontId="2" fillId="0" borderId="3" xfId="1" applyFont="1" applyFill="1" applyBorder="1" applyAlignment="1">
      <alignment horizontal="left"/>
    </xf>
    <xf numFmtId="0" fontId="3" fillId="0" borderId="0" xfId="1" applyFont="1" applyFill="1" applyAlignment="1">
      <alignment horizontal="left"/>
    </xf>
    <xf numFmtId="0" fontId="4" fillId="0" borderId="4" xfId="1" applyFont="1" applyFill="1" applyBorder="1" applyAlignment="1">
      <alignment horizontal="left" vertical="center" wrapText="1"/>
    </xf>
    <xf numFmtId="0" fontId="5" fillId="0" borderId="4" xfId="1" applyFont="1" applyFill="1" applyBorder="1" applyAlignment="1">
      <alignment horizontal="left" vertical="center" wrapText="1"/>
    </xf>
    <xf numFmtId="14" fontId="5" fillId="0" borderId="4" xfId="1" applyNumberFormat="1" applyFont="1" applyFill="1" applyBorder="1" applyAlignment="1">
      <alignment horizontal="left" vertical="center" wrapText="1"/>
    </xf>
    <xf numFmtId="165" fontId="7" fillId="2" borderId="4" xfId="0" applyNumberFormat="1" applyFont="1" applyFill="1" applyBorder="1" applyAlignment="1">
      <alignment horizontal="center" vertical="center"/>
    </xf>
    <xf numFmtId="0" fontId="6" fillId="0" borderId="4" xfId="0" applyFont="1" applyBorder="1"/>
    <xf numFmtId="0" fontId="3" fillId="0" borderId="4" xfId="1" applyFont="1" applyFill="1" applyBorder="1" applyAlignment="1">
      <alignment horizontal="left"/>
    </xf>
    <xf numFmtId="166" fontId="5" fillId="0" borderId="4" xfId="1" applyNumberFormat="1" applyFont="1" applyFill="1" applyBorder="1" applyAlignment="1">
      <alignment horizontal="left" vertical="center" wrapText="1"/>
    </xf>
    <xf numFmtId="14" fontId="3" fillId="0" borderId="4" xfId="1" applyNumberFormat="1" applyFont="1" applyFill="1" applyBorder="1" applyAlignment="1">
      <alignment horizontal="left"/>
    </xf>
    <xf numFmtId="164" fontId="5" fillId="0" borderId="4" xfId="1" applyNumberFormat="1" applyFont="1" applyFill="1" applyBorder="1" applyAlignment="1">
      <alignment horizontal="left" vertical="center"/>
    </xf>
    <xf numFmtId="164" fontId="6" fillId="0" borderId="2" xfId="1" applyNumberFormat="1" applyFont="1" applyFill="1" applyBorder="1" applyAlignment="1">
      <alignment horizontal="left" vertical="center"/>
    </xf>
    <xf numFmtId="166" fontId="3" fillId="0" borderId="4" xfId="1" applyNumberFormat="1" applyFont="1" applyFill="1" applyBorder="1" applyAlignment="1">
      <alignment horizontal="left"/>
    </xf>
    <xf numFmtId="49" fontId="5" fillId="0" borderId="4" xfId="1" applyNumberFormat="1" applyFont="1" applyFill="1" applyBorder="1" applyAlignment="1">
      <alignment horizontal="left" vertical="center" wrapText="1"/>
    </xf>
    <xf numFmtId="0" fontId="5" fillId="0" borderId="5" xfId="1" applyFont="1" applyFill="1" applyBorder="1" applyAlignment="1">
      <alignment horizontal="left" vertical="center" wrapText="1"/>
    </xf>
    <xf numFmtId="14" fontId="5" fillId="0" borderId="0" xfId="1" applyNumberFormat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167" fontId="3" fillId="0" borderId="0" xfId="0" applyNumberFormat="1" applyFont="1"/>
    <xf numFmtId="0" fontId="5" fillId="0" borderId="4" xfId="0" applyFont="1" applyFill="1" applyBorder="1" applyAlignment="1">
      <alignment horizontal="left" vertical="center" wrapText="1"/>
    </xf>
    <xf numFmtId="14" fontId="5" fillId="0" borderId="4" xfId="0" applyNumberFormat="1" applyFont="1" applyFill="1" applyBorder="1" applyAlignment="1">
      <alignment horizontal="left" vertical="center"/>
    </xf>
    <xf numFmtId="14" fontId="5" fillId="0" borderId="4" xfId="0" applyNumberFormat="1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 wrapText="1"/>
    </xf>
    <xf numFmtId="164" fontId="5" fillId="0" borderId="4" xfId="0" applyNumberFormat="1" applyFont="1" applyBorder="1" applyAlignment="1">
      <alignment horizontal="left" vertical="center"/>
    </xf>
    <xf numFmtId="14" fontId="5" fillId="0" borderId="4" xfId="0" applyNumberFormat="1" applyFont="1" applyFill="1" applyBorder="1" applyAlignment="1">
      <alignment horizontal="left" vertical="center" wrapText="1"/>
    </xf>
    <xf numFmtId="49" fontId="5" fillId="0" borderId="4" xfId="0" applyNumberFormat="1" applyFont="1" applyFill="1" applyBorder="1" applyAlignment="1">
      <alignment horizontal="left" vertical="center" wrapText="1"/>
    </xf>
    <xf numFmtId="49" fontId="5" fillId="0" borderId="4" xfId="0" applyNumberFormat="1" applyFont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 wrapText="1"/>
    </xf>
    <xf numFmtId="14" fontId="5" fillId="0" borderId="0" xfId="1" applyNumberFormat="1" applyFont="1" applyFill="1" applyAlignment="1">
      <alignment horizontal="left" vertical="center"/>
    </xf>
    <xf numFmtId="0" fontId="5" fillId="0" borderId="0" xfId="1" applyFont="1" applyFill="1" applyAlignment="1">
      <alignment horizontal="left" vertical="center"/>
    </xf>
    <xf numFmtId="166" fontId="5" fillId="0" borderId="4" xfId="0" applyNumberFormat="1" applyFont="1" applyBorder="1" applyAlignment="1">
      <alignment horizontal="left" vertical="center"/>
    </xf>
    <xf numFmtId="168" fontId="5" fillId="0" borderId="4" xfId="0" applyNumberFormat="1" applyFont="1" applyFill="1" applyBorder="1" applyAlignment="1">
      <alignment horizontal="left" vertical="center" wrapText="1"/>
    </xf>
    <xf numFmtId="169" fontId="5" fillId="0" borderId="4" xfId="0" applyNumberFormat="1" applyFont="1" applyBorder="1" applyAlignment="1">
      <alignment horizontal="left" vertical="center" wrapText="1"/>
    </xf>
    <xf numFmtId="169" fontId="3" fillId="0" borderId="4" xfId="1" applyNumberFormat="1" applyFont="1" applyFill="1" applyBorder="1" applyAlignment="1">
      <alignment horizontal="left"/>
    </xf>
    <xf numFmtId="170" fontId="3" fillId="0" borderId="4" xfId="1" applyNumberFormat="1" applyFont="1" applyFill="1" applyBorder="1" applyAlignment="1">
      <alignment horizontal="left"/>
    </xf>
    <xf numFmtId="0" fontId="8" fillId="0" borderId="4" xfId="0" applyFont="1" applyFill="1" applyBorder="1" applyAlignment="1">
      <alignment horizontal="left" vertical="center" wrapText="1"/>
    </xf>
    <xf numFmtId="14" fontId="8" fillId="0" borderId="4" xfId="0" applyNumberFormat="1" applyFont="1" applyFill="1" applyBorder="1" applyAlignment="1">
      <alignment horizontal="left" vertical="center"/>
    </xf>
    <xf numFmtId="164" fontId="8" fillId="0" borderId="4" xfId="0" applyNumberFormat="1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 wrapText="1"/>
    </xf>
    <xf numFmtId="14" fontId="8" fillId="0" borderId="4" xfId="0" applyNumberFormat="1" applyFont="1" applyFill="1" applyBorder="1" applyAlignment="1">
      <alignment horizontal="left" vertical="center" wrapText="1"/>
    </xf>
    <xf numFmtId="168" fontId="8" fillId="0" borderId="4" xfId="0" applyNumberFormat="1" applyFont="1" applyFill="1" applyBorder="1" applyAlignment="1">
      <alignment horizontal="left" vertical="center" wrapText="1"/>
    </xf>
    <xf numFmtId="169" fontId="8" fillId="0" borderId="4" xfId="0" applyNumberFormat="1" applyFont="1" applyBorder="1" applyAlignment="1">
      <alignment horizontal="left" vertical="center" wrapText="1"/>
    </xf>
    <xf numFmtId="0" fontId="8" fillId="0" borderId="5" xfId="0" applyFont="1" applyFill="1" applyBorder="1" applyAlignment="1">
      <alignment horizontal="left" vertical="center" wrapText="1"/>
    </xf>
    <xf numFmtId="14" fontId="8" fillId="0" borderId="4" xfId="0" applyNumberFormat="1" applyFont="1" applyBorder="1" applyAlignment="1">
      <alignment horizontal="left" vertical="center"/>
    </xf>
    <xf numFmtId="166" fontId="5" fillId="0" borderId="4" xfId="0" applyNumberFormat="1" applyFont="1" applyFill="1" applyBorder="1" applyAlignment="1">
      <alignment horizontal="left" vertical="center" wrapText="1"/>
    </xf>
    <xf numFmtId="169" fontId="5" fillId="0" borderId="4" xfId="0" applyNumberFormat="1" applyFont="1" applyFill="1" applyBorder="1" applyAlignment="1">
      <alignment horizontal="left" vertical="center" wrapText="1"/>
    </xf>
    <xf numFmtId="164" fontId="8" fillId="0" borderId="4" xfId="0" applyNumberFormat="1" applyFont="1" applyFill="1" applyBorder="1" applyAlignment="1">
      <alignment horizontal="left" vertical="center"/>
    </xf>
    <xf numFmtId="164" fontId="8" fillId="0" borderId="4" xfId="0" applyNumberFormat="1" applyFont="1" applyFill="1" applyBorder="1" applyAlignment="1">
      <alignment horizontal="left" vertical="center" wrapText="1"/>
    </xf>
    <xf numFmtId="169" fontId="8" fillId="0" borderId="4" xfId="0" applyNumberFormat="1" applyFont="1" applyFill="1" applyBorder="1" applyAlignment="1">
      <alignment horizontal="left" vertical="center" wrapText="1"/>
    </xf>
    <xf numFmtId="49" fontId="8" fillId="0" borderId="4" xfId="0" applyNumberFormat="1" applyFont="1" applyFill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/>
    </xf>
    <xf numFmtId="166" fontId="5" fillId="0" borderId="4" xfId="0" applyNumberFormat="1" applyFont="1" applyFill="1" applyBorder="1" applyAlignment="1">
      <alignment horizontal="left" vertical="center"/>
    </xf>
    <xf numFmtId="0" fontId="5" fillId="0" borderId="5" xfId="0" applyFont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/>
    </xf>
    <xf numFmtId="49" fontId="8" fillId="0" borderId="4" xfId="0" applyNumberFormat="1" applyFont="1" applyBorder="1" applyAlignment="1">
      <alignment horizontal="left" vertical="center"/>
    </xf>
    <xf numFmtId="166" fontId="8" fillId="0" borderId="4" xfId="0" applyNumberFormat="1" applyFont="1" applyFill="1" applyBorder="1" applyAlignment="1">
      <alignment horizontal="left" vertical="center"/>
    </xf>
    <xf numFmtId="0" fontId="8" fillId="0" borderId="5" xfId="0" applyFont="1" applyBorder="1" applyAlignment="1">
      <alignment horizontal="left" vertical="center" wrapText="1"/>
    </xf>
    <xf numFmtId="164" fontId="5" fillId="0" borderId="4" xfId="0" applyNumberFormat="1" applyFont="1" applyBorder="1" applyAlignment="1">
      <alignment horizontal="left" vertical="center" wrapText="1"/>
    </xf>
    <xf numFmtId="49" fontId="5" fillId="0" borderId="4" xfId="0" applyNumberFormat="1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/>
    </xf>
    <xf numFmtId="0" fontId="0" fillId="0" borderId="4" xfId="0" applyFont="1" applyBorder="1"/>
    <xf numFmtId="0" fontId="5" fillId="0" borderId="4" xfId="0" applyFont="1" applyFill="1" applyBorder="1" applyAlignment="1">
      <alignment horizontal="left" vertical="center"/>
    </xf>
    <xf numFmtId="164" fontId="5" fillId="0" borderId="4" xfId="0" applyNumberFormat="1" applyFont="1" applyFill="1" applyBorder="1" applyAlignment="1">
      <alignment horizontal="left" vertical="center"/>
    </xf>
    <xf numFmtId="49" fontId="5" fillId="0" borderId="4" xfId="0" applyNumberFormat="1" applyFont="1" applyFill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/>
    </xf>
    <xf numFmtId="171" fontId="5" fillId="0" borderId="4" xfId="1" applyNumberFormat="1" applyFont="1" applyFill="1" applyBorder="1" applyAlignment="1">
      <alignment horizontal="left" vertical="center" wrapText="1"/>
    </xf>
    <xf numFmtId="168" fontId="5" fillId="0" borderId="4" xfId="1" applyNumberFormat="1" applyFont="1" applyFill="1" applyBorder="1" applyAlignment="1">
      <alignment horizontal="left" vertical="center" wrapText="1"/>
    </xf>
    <xf numFmtId="169" fontId="5" fillId="0" borderId="4" xfId="1" applyNumberFormat="1" applyFont="1" applyFill="1" applyBorder="1" applyAlignment="1">
      <alignment horizontal="left" vertical="center" wrapText="1"/>
    </xf>
    <xf numFmtId="14" fontId="5" fillId="0" borderId="4" xfId="1" applyNumberFormat="1" applyFont="1" applyFill="1" applyBorder="1" applyAlignment="1">
      <alignment horizontal="left" vertical="center"/>
    </xf>
    <xf numFmtId="171" fontId="5" fillId="0" borderId="4" xfId="0" applyNumberFormat="1" applyFont="1" applyFill="1" applyBorder="1" applyAlignment="1">
      <alignment horizontal="left" vertical="center" wrapText="1"/>
    </xf>
    <xf numFmtId="164" fontId="5" fillId="0" borderId="4" xfId="0" applyNumberFormat="1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left" vertical="center" wrapText="1"/>
    </xf>
    <xf numFmtId="0" fontId="5" fillId="0" borderId="4" xfId="1" applyFont="1" applyFill="1" applyBorder="1" applyAlignment="1">
      <alignment horizontal="left" vertical="center"/>
    </xf>
    <xf numFmtId="0" fontId="9" fillId="0" borderId="4" xfId="0" applyFont="1" applyFill="1" applyBorder="1" applyAlignment="1">
      <alignment horizontal="left" vertical="center" wrapText="1"/>
    </xf>
    <xf numFmtId="168" fontId="5" fillId="0" borderId="4" xfId="0" applyNumberFormat="1" applyFont="1" applyBorder="1" applyAlignment="1">
      <alignment horizontal="left" vertical="center"/>
    </xf>
    <xf numFmtId="169" fontId="5" fillId="0" borderId="4" xfId="0" applyNumberFormat="1" applyFont="1" applyFill="1" applyBorder="1" applyAlignment="1">
      <alignment horizontal="left" vertical="center"/>
    </xf>
    <xf numFmtId="0" fontId="8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168" fontId="8" fillId="0" borderId="4" xfId="0" applyNumberFormat="1" applyFont="1" applyBorder="1" applyAlignment="1">
      <alignment horizontal="left" vertical="center"/>
    </xf>
    <xf numFmtId="169" fontId="8" fillId="0" borderId="4" xfId="0" applyNumberFormat="1" applyFont="1" applyFill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14" fontId="5" fillId="0" borderId="2" xfId="0" applyNumberFormat="1" applyFont="1" applyBorder="1" applyAlignment="1">
      <alignment horizontal="left" vertical="center"/>
    </xf>
    <xf numFmtId="165" fontId="7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/>
    <xf numFmtId="0" fontId="5" fillId="0" borderId="2" xfId="0" applyFont="1" applyBorder="1" applyAlignment="1">
      <alignment horizontal="left" vertical="center" wrapText="1"/>
    </xf>
    <xf numFmtId="0" fontId="3" fillId="0" borderId="2" xfId="1" applyFont="1" applyFill="1" applyBorder="1" applyAlignment="1">
      <alignment horizontal="left"/>
    </xf>
    <xf numFmtId="166" fontId="5" fillId="0" borderId="2" xfId="0" applyNumberFormat="1" applyFont="1" applyFill="1" applyBorder="1" applyAlignment="1">
      <alignment horizontal="left" vertical="center"/>
    </xf>
    <xf numFmtId="14" fontId="3" fillId="0" borderId="2" xfId="1" applyNumberFormat="1" applyFont="1" applyFill="1" applyBorder="1" applyAlignment="1">
      <alignment horizontal="left"/>
    </xf>
    <xf numFmtId="164" fontId="5" fillId="0" borderId="2" xfId="0" applyNumberFormat="1" applyFont="1" applyBorder="1" applyAlignment="1">
      <alignment horizontal="left" vertical="center"/>
    </xf>
    <xf numFmtId="49" fontId="5" fillId="0" borderId="2" xfId="0" applyNumberFormat="1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0" fontId="8" fillId="0" borderId="2" xfId="0" applyFont="1" applyFill="1" applyBorder="1" applyAlignment="1">
      <alignment horizontal="left" vertical="center" wrapText="1"/>
    </xf>
    <xf numFmtId="14" fontId="8" fillId="0" borderId="2" xfId="0" applyNumberFormat="1" applyFont="1" applyFill="1" applyBorder="1" applyAlignment="1">
      <alignment horizontal="left" vertical="center"/>
    </xf>
    <xf numFmtId="164" fontId="8" fillId="0" borderId="2" xfId="0" applyNumberFormat="1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 wrapText="1"/>
    </xf>
    <xf numFmtId="14" fontId="8" fillId="0" borderId="2" xfId="0" applyNumberFormat="1" applyFont="1" applyFill="1" applyBorder="1" applyAlignment="1">
      <alignment horizontal="left" vertical="center" wrapText="1"/>
    </xf>
    <xf numFmtId="49" fontId="8" fillId="0" borderId="2" xfId="0" applyNumberFormat="1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left" vertical="center" wrapText="1"/>
    </xf>
    <xf numFmtId="164" fontId="5" fillId="0" borderId="2" xfId="0" applyNumberFormat="1" applyFont="1" applyFill="1" applyBorder="1" applyAlignment="1">
      <alignment horizontal="left" vertical="center"/>
    </xf>
    <xf numFmtId="0" fontId="5" fillId="0" borderId="2" xfId="1" applyFont="1" applyFill="1" applyBorder="1" applyAlignment="1">
      <alignment horizontal="left" vertical="center" wrapText="1"/>
    </xf>
    <xf numFmtId="171" fontId="5" fillId="0" borderId="2" xfId="1" applyNumberFormat="1" applyFont="1" applyFill="1" applyBorder="1" applyAlignment="1">
      <alignment horizontal="left" vertical="center" wrapText="1"/>
    </xf>
    <xf numFmtId="0" fontId="0" fillId="0" borderId="2" xfId="0" applyFont="1" applyBorder="1"/>
    <xf numFmtId="166" fontId="5" fillId="0" borderId="2" xfId="1" applyNumberFormat="1" applyFont="1" applyFill="1" applyBorder="1" applyAlignment="1">
      <alignment horizontal="left" vertical="center" wrapText="1"/>
    </xf>
    <xf numFmtId="164" fontId="5" fillId="0" borderId="2" xfId="1" applyNumberFormat="1" applyFont="1" applyFill="1" applyBorder="1" applyAlignment="1">
      <alignment horizontal="left" vertical="center"/>
    </xf>
    <xf numFmtId="166" fontId="3" fillId="0" borderId="2" xfId="1" applyNumberFormat="1" applyFont="1" applyFill="1" applyBorder="1" applyAlignment="1">
      <alignment horizontal="left" wrapText="1"/>
    </xf>
    <xf numFmtId="49" fontId="5" fillId="0" borderId="2" xfId="1" applyNumberFormat="1" applyFont="1" applyFill="1" applyBorder="1" applyAlignment="1">
      <alignment horizontal="left" vertical="center" wrapText="1"/>
    </xf>
    <xf numFmtId="0" fontId="5" fillId="0" borderId="1" xfId="1" applyFont="1" applyFill="1" applyBorder="1" applyAlignment="1">
      <alignment horizontal="left" vertical="center" wrapText="1"/>
    </xf>
    <xf numFmtId="14" fontId="5" fillId="0" borderId="2" xfId="1" applyNumberFormat="1" applyFont="1" applyFill="1" applyBorder="1" applyAlignment="1">
      <alignment horizontal="left" vertical="center" wrapText="1"/>
    </xf>
    <xf numFmtId="166" fontId="3" fillId="0" borderId="2" xfId="1" applyNumberFormat="1" applyFont="1" applyFill="1" applyBorder="1" applyAlignment="1">
      <alignment horizontal="left"/>
    </xf>
    <xf numFmtId="0" fontId="5" fillId="0" borderId="2" xfId="0" applyFont="1" applyFill="1" applyBorder="1" applyAlignment="1">
      <alignment horizontal="left" vertical="center" wrapText="1"/>
    </xf>
    <xf numFmtId="14" fontId="5" fillId="0" borderId="2" xfId="0" applyNumberFormat="1" applyFont="1" applyFill="1" applyBorder="1" applyAlignment="1">
      <alignment horizontal="left" vertical="center" wrapText="1"/>
    </xf>
    <xf numFmtId="166" fontId="5" fillId="0" borderId="2" xfId="0" applyNumberFormat="1" applyFont="1" applyFill="1" applyBorder="1" applyAlignment="1">
      <alignment horizontal="left" vertical="center" wrapText="1"/>
    </xf>
    <xf numFmtId="49" fontId="5" fillId="0" borderId="2" xfId="0" applyNumberFormat="1" applyFont="1" applyFill="1" applyBorder="1" applyAlignment="1">
      <alignment horizontal="left" vertical="center" wrapText="1"/>
    </xf>
    <xf numFmtId="166" fontId="5" fillId="0" borderId="2" xfId="0" applyNumberFormat="1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 wrapText="1"/>
    </xf>
    <xf numFmtId="14" fontId="5" fillId="0" borderId="2" xfId="0" applyNumberFormat="1" applyFont="1" applyFill="1" applyBorder="1" applyAlignment="1">
      <alignment horizontal="left" vertical="center"/>
    </xf>
    <xf numFmtId="168" fontId="5" fillId="0" borderId="2" xfId="0" applyNumberFormat="1" applyFont="1" applyBorder="1" applyAlignment="1">
      <alignment horizontal="left" vertical="center"/>
    </xf>
    <xf numFmtId="169" fontId="5" fillId="0" borderId="2" xfId="0" applyNumberFormat="1" applyFont="1" applyFill="1" applyBorder="1" applyAlignment="1">
      <alignment horizontal="left" vertical="center"/>
    </xf>
    <xf numFmtId="169" fontId="3" fillId="0" borderId="2" xfId="1" applyNumberFormat="1" applyFont="1" applyFill="1" applyBorder="1" applyAlignment="1">
      <alignment horizontal="left"/>
    </xf>
    <xf numFmtId="170" fontId="3" fillId="0" borderId="2" xfId="1" applyNumberFormat="1" applyFont="1" applyFill="1" applyBorder="1" applyAlignment="1">
      <alignment horizontal="left"/>
    </xf>
    <xf numFmtId="0" fontId="5" fillId="0" borderId="2" xfId="0" applyFont="1" applyFill="1" applyBorder="1" applyAlignment="1">
      <alignment horizontal="left" vertical="center"/>
    </xf>
    <xf numFmtId="49" fontId="5" fillId="0" borderId="2" xfId="0" applyNumberFormat="1" applyFont="1" applyFill="1" applyBorder="1" applyAlignment="1">
      <alignment horizontal="left" vertical="center"/>
    </xf>
    <xf numFmtId="168" fontId="5" fillId="0" borderId="2" xfId="0" applyNumberFormat="1" applyFont="1" applyFill="1" applyBorder="1" applyAlignment="1">
      <alignment horizontal="left" vertical="center" wrapText="1"/>
    </xf>
    <xf numFmtId="169" fontId="5" fillId="0" borderId="2" xfId="0" applyNumberFormat="1" applyFont="1" applyFill="1" applyBorder="1" applyAlignment="1">
      <alignment horizontal="left" vertical="center" wrapText="1"/>
    </xf>
    <xf numFmtId="164" fontId="5" fillId="0" borderId="2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/>
    </xf>
    <xf numFmtId="164" fontId="8" fillId="0" borderId="2" xfId="0" applyNumberFormat="1" applyFont="1" applyFill="1" applyBorder="1" applyAlignment="1">
      <alignment horizontal="left" vertical="center"/>
    </xf>
    <xf numFmtId="164" fontId="8" fillId="0" borderId="2" xfId="0" applyNumberFormat="1" applyFont="1" applyFill="1" applyBorder="1" applyAlignment="1">
      <alignment horizontal="left" vertical="center" wrapText="1"/>
    </xf>
    <xf numFmtId="168" fontId="8" fillId="0" borderId="2" xfId="0" applyNumberFormat="1" applyFont="1" applyFill="1" applyBorder="1" applyAlignment="1">
      <alignment horizontal="left" vertical="center" wrapText="1"/>
    </xf>
    <xf numFmtId="169" fontId="8" fillId="0" borderId="2" xfId="0" applyNumberFormat="1" applyFont="1" applyFill="1" applyBorder="1" applyAlignment="1">
      <alignment horizontal="left" vertical="center" wrapText="1"/>
    </xf>
    <xf numFmtId="14" fontId="8" fillId="0" borderId="2" xfId="0" applyNumberFormat="1" applyFont="1" applyBorder="1" applyAlignment="1">
      <alignment horizontal="left" vertical="center"/>
    </xf>
    <xf numFmtId="169" fontId="8" fillId="0" borderId="2" xfId="0" applyNumberFormat="1" applyFont="1" applyBorder="1" applyAlignment="1">
      <alignment horizontal="left" vertical="center" wrapText="1"/>
    </xf>
    <xf numFmtId="14" fontId="5" fillId="0" borderId="2" xfId="0" applyNumberFormat="1" applyFont="1" applyBorder="1" applyAlignment="1">
      <alignment horizontal="left" vertical="center" wrapText="1"/>
    </xf>
    <xf numFmtId="14" fontId="3" fillId="0" borderId="0" xfId="1" applyNumberFormat="1" applyFont="1" applyFill="1" applyAlignment="1">
      <alignment horizontal="left"/>
    </xf>
    <xf numFmtId="0" fontId="6" fillId="0" borderId="0" xfId="0" applyFont="1"/>
    <xf numFmtId="0" fontId="3" fillId="0" borderId="0" xfId="1" applyFont="1" applyFill="1" applyAlignment="1">
      <alignment horizontal="left" wrapText="1"/>
    </xf>
    <xf numFmtId="49" fontId="3" fillId="0" borderId="0" xfId="1" applyNumberFormat="1" applyFont="1" applyFill="1" applyAlignment="1">
      <alignment horizontal="left"/>
    </xf>
    <xf numFmtId="166" fontId="3" fillId="0" borderId="0" xfId="1" applyNumberFormat="1" applyFont="1" applyFill="1" applyBorder="1" applyAlignment="1">
      <alignment horizontal="left" vertical="center"/>
    </xf>
    <xf numFmtId="166" fontId="3" fillId="0" borderId="0" xfId="1" applyNumberFormat="1" applyFont="1" applyFill="1" applyAlignment="1">
      <alignment horizontal="left"/>
    </xf>
    <xf numFmtId="0" fontId="11" fillId="0" borderId="0" xfId="1" applyFont="1" applyFill="1" applyAlignment="1">
      <alignment horizontal="left"/>
    </xf>
    <xf numFmtId="0" fontId="3" fillId="0" borderId="0" xfId="1" applyFont="1" applyFill="1" applyBorder="1" applyAlignment="1">
      <alignment horizontal="left"/>
    </xf>
    <xf numFmtId="49" fontId="3" fillId="0" borderId="0" xfId="1" applyNumberFormat="1" applyFont="1" applyFill="1" applyBorder="1" applyAlignment="1">
      <alignment horizontal="left"/>
    </xf>
    <xf numFmtId="164" fontId="3" fillId="0" borderId="0" xfId="1" applyNumberFormat="1" applyFont="1" applyFill="1" applyAlignment="1">
      <alignment horizontal="left"/>
    </xf>
    <xf numFmtId="22" fontId="12" fillId="3" borderId="0" xfId="0" applyNumberFormat="1" applyFont="1" applyFill="1" applyAlignment="1">
      <alignment horizontal="left" vertical="center"/>
    </xf>
    <xf numFmtId="0" fontId="12" fillId="3" borderId="0" xfId="0" applyFont="1" applyFill="1" applyAlignment="1">
      <alignment horizontal="left" vertical="center"/>
    </xf>
    <xf numFmtId="14" fontId="12" fillId="3" borderId="0" xfId="0" applyNumberFormat="1" applyFont="1" applyFill="1" applyAlignment="1">
      <alignment horizontal="left"/>
    </xf>
    <xf numFmtId="165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left"/>
    </xf>
    <xf numFmtId="14" fontId="12" fillId="3" borderId="0" xfId="0" applyNumberFormat="1" applyFont="1" applyFill="1" applyBorder="1" applyAlignment="1">
      <alignment horizontal="left"/>
    </xf>
    <xf numFmtId="172" fontId="12" fillId="3" borderId="0" xfId="0" applyNumberFormat="1" applyFont="1" applyFill="1" applyAlignment="1">
      <alignment horizontal="left"/>
    </xf>
    <xf numFmtId="49" fontId="12" fillId="3" borderId="0" xfId="0" applyNumberFormat="1" applyFont="1" applyFill="1" applyAlignment="1">
      <alignment horizontal="left"/>
    </xf>
    <xf numFmtId="0" fontId="6" fillId="0" borderId="4" xfId="1" applyFont="1" applyFill="1" applyBorder="1" applyAlignment="1">
      <alignment horizontal="left" vertical="center"/>
    </xf>
    <xf numFmtId="171" fontId="6" fillId="0" borderId="4" xfId="1" applyNumberFormat="1" applyFont="1" applyFill="1" applyBorder="1" applyAlignment="1">
      <alignment horizontal="left" vertical="center"/>
    </xf>
    <xf numFmtId="165" fontId="6" fillId="0" borderId="4" xfId="0" applyNumberFormat="1" applyFont="1" applyFill="1" applyBorder="1" applyAlignment="1">
      <alignment horizontal="center" vertical="center"/>
    </xf>
    <xf numFmtId="0" fontId="6" fillId="0" borderId="4" xfId="0" applyFont="1" applyBorder="1" applyAlignment="1"/>
    <xf numFmtId="0" fontId="6" fillId="0" borderId="4" xfId="0" applyFont="1" applyFill="1" applyBorder="1" applyAlignment="1">
      <alignment horizontal="left" vertical="center"/>
    </xf>
    <xf numFmtId="171" fontId="6" fillId="0" borderId="2" xfId="1" applyNumberFormat="1" applyFont="1" applyFill="1" applyBorder="1" applyAlignment="1">
      <alignment horizontal="left" vertical="center"/>
    </xf>
    <xf numFmtId="14" fontId="6" fillId="0" borderId="4" xfId="1" applyNumberFormat="1" applyFont="1" applyFill="1" applyBorder="1" applyAlignment="1">
      <alignment horizontal="left" vertical="center"/>
    </xf>
    <xf numFmtId="164" fontId="6" fillId="0" borderId="4" xfId="1" applyNumberFormat="1" applyFont="1" applyFill="1" applyBorder="1" applyAlignment="1">
      <alignment horizontal="left" vertical="center"/>
    </xf>
    <xf numFmtId="166" fontId="6" fillId="0" borderId="4" xfId="1" applyNumberFormat="1" applyFont="1" applyFill="1" applyBorder="1" applyAlignment="1"/>
    <xf numFmtId="0" fontId="6" fillId="0" borderId="4" xfId="1" applyFont="1" applyFill="1" applyBorder="1" applyAlignment="1">
      <alignment horizontal="left"/>
    </xf>
    <xf numFmtId="0" fontId="6" fillId="0" borderId="4" xfId="1" applyNumberFormat="1" applyFont="1" applyFill="1" applyBorder="1" applyAlignment="1">
      <alignment horizontal="left"/>
    </xf>
    <xf numFmtId="49" fontId="6" fillId="0" borderId="4" xfId="1" applyNumberFormat="1" applyFont="1" applyFill="1" applyBorder="1" applyAlignment="1"/>
    <xf numFmtId="0" fontId="6" fillId="0" borderId="4" xfId="1" applyFont="1" applyFill="1" applyBorder="1" applyAlignment="1"/>
    <xf numFmtId="0" fontId="6" fillId="0" borderId="4" xfId="1" applyFont="1" applyFill="1" applyBorder="1" applyAlignment="1">
      <alignment horizontal="left" vertical="center" wrapText="1"/>
    </xf>
    <xf numFmtId="0" fontId="6" fillId="0" borderId="6" xfId="0" applyFont="1" applyBorder="1" applyAlignment="1"/>
    <xf numFmtId="0" fontId="6" fillId="0" borderId="0" xfId="0" applyFont="1" applyAlignment="1"/>
    <xf numFmtId="0" fontId="6" fillId="0" borderId="4" xfId="0" applyNumberFormat="1" applyFont="1" applyBorder="1" applyAlignment="1"/>
    <xf numFmtId="0" fontId="13" fillId="0" borderId="4" xfId="0" applyFont="1" applyFill="1" applyBorder="1" applyAlignment="1">
      <alignment horizontal="left" vertical="center"/>
    </xf>
    <xf numFmtId="14" fontId="6" fillId="0" borderId="4" xfId="0" applyNumberFormat="1" applyFont="1" applyFill="1" applyBorder="1" applyAlignment="1">
      <alignment horizontal="left" vertical="center"/>
    </xf>
    <xf numFmtId="171" fontId="6" fillId="0" borderId="4" xfId="0" applyNumberFormat="1" applyFont="1" applyFill="1" applyBorder="1" applyAlignment="1">
      <alignment horizontal="left" vertical="center"/>
    </xf>
    <xf numFmtId="14" fontId="6" fillId="0" borderId="2" xfId="0" applyNumberFormat="1" applyFont="1" applyFill="1" applyBorder="1" applyAlignment="1">
      <alignment horizontal="left" vertical="center"/>
    </xf>
    <xf numFmtId="14" fontId="6" fillId="0" borderId="4" xfId="0" applyNumberFormat="1" applyFont="1" applyBorder="1" applyAlignment="1"/>
    <xf numFmtId="172" fontId="6" fillId="0" borderId="4" xfId="0" applyNumberFormat="1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49" fontId="6" fillId="0" borderId="4" xfId="0" applyNumberFormat="1" applyFont="1" applyBorder="1" applyAlignment="1"/>
    <xf numFmtId="0" fontId="0" fillId="0" borderId="4" xfId="0" quotePrefix="1" applyFont="1" applyBorder="1" applyAlignment="1"/>
    <xf numFmtId="170" fontId="6" fillId="0" borderId="4" xfId="0" applyNumberFormat="1" applyFont="1" applyFill="1" applyBorder="1" applyAlignment="1">
      <alignment horizontal="left" vertical="center" wrapText="1"/>
    </xf>
    <xf numFmtId="0" fontId="6" fillId="0" borderId="4" xfId="0" quotePrefix="1" applyFont="1" applyBorder="1" applyAlignment="1"/>
    <xf numFmtId="49" fontId="6" fillId="0" borderId="4" xfId="0" applyNumberFormat="1" applyFont="1" applyFill="1" applyBorder="1" applyAlignment="1">
      <alignment horizontal="left" vertical="center" wrapText="1"/>
    </xf>
    <xf numFmtId="14" fontId="6" fillId="0" borderId="4" xfId="0" applyNumberFormat="1" applyFont="1" applyBorder="1" applyAlignment="1">
      <alignment horizontal="left" vertical="center"/>
    </xf>
    <xf numFmtId="173" fontId="6" fillId="0" borderId="4" xfId="0" applyNumberFormat="1" applyFont="1" applyBorder="1" applyAlignment="1">
      <alignment horizontal="left" vertical="center"/>
    </xf>
    <xf numFmtId="49" fontId="6" fillId="0" borderId="4" xfId="0" applyNumberFormat="1" applyFont="1" applyBorder="1" applyAlignment="1">
      <alignment horizontal="left" vertical="center"/>
    </xf>
    <xf numFmtId="0" fontId="0" fillId="0" borderId="6" xfId="0" applyFont="1" applyBorder="1" applyAlignment="1"/>
    <xf numFmtId="0" fontId="0" fillId="0" borderId="4" xfId="0" applyFont="1" applyBorder="1" applyAlignment="1"/>
    <xf numFmtId="170" fontId="6" fillId="0" borderId="4" xfId="0" applyNumberFormat="1" applyFont="1" applyBorder="1" applyAlignment="1">
      <alignment horizontal="left" vertical="center"/>
    </xf>
    <xf numFmtId="173" fontId="6" fillId="0" borderId="4" xfId="0" applyNumberFormat="1" applyFont="1" applyFill="1" applyBorder="1" applyAlignment="1">
      <alignment horizontal="left" vertical="center"/>
    </xf>
    <xf numFmtId="49" fontId="6" fillId="0" borderId="4" xfId="0" applyNumberFormat="1" applyFont="1" applyFill="1" applyBorder="1" applyAlignment="1">
      <alignment horizontal="left" vertical="center"/>
    </xf>
    <xf numFmtId="170" fontId="6" fillId="0" borderId="4" xfId="0" applyNumberFormat="1" applyFont="1" applyFill="1" applyBorder="1" applyAlignment="1">
      <alignment horizontal="left" vertical="center"/>
    </xf>
    <xf numFmtId="0" fontId="14" fillId="0" borderId="0" xfId="0" applyFont="1" applyAlignment="1"/>
    <xf numFmtId="0" fontId="6" fillId="0" borderId="0" xfId="0" applyFont="1" applyBorder="1" applyAlignment="1"/>
    <xf numFmtId="0" fontId="14" fillId="0" borderId="4" xfId="0" applyFont="1" applyFill="1" applyBorder="1" applyAlignment="1">
      <alignment horizontal="left" vertical="center"/>
    </xf>
    <xf numFmtId="14" fontId="14" fillId="0" borderId="4" xfId="0" applyNumberFormat="1" applyFont="1" applyFill="1" applyBorder="1" applyAlignment="1">
      <alignment horizontal="left" vertical="center"/>
    </xf>
    <xf numFmtId="165" fontId="14" fillId="0" borderId="4" xfId="0" applyNumberFormat="1" applyFont="1" applyFill="1" applyBorder="1" applyAlignment="1">
      <alignment horizontal="center" vertical="center"/>
    </xf>
    <xf numFmtId="0" fontId="14" fillId="0" borderId="4" xfId="0" applyFont="1" applyBorder="1" applyAlignment="1">
      <alignment horizontal="left" vertical="center"/>
    </xf>
    <xf numFmtId="14" fontId="14" fillId="0" borderId="2" xfId="0" applyNumberFormat="1" applyFont="1" applyFill="1" applyBorder="1" applyAlignment="1">
      <alignment horizontal="left" vertical="center"/>
    </xf>
    <xf numFmtId="14" fontId="14" fillId="0" borderId="4" xfId="0" applyNumberFormat="1" applyFont="1" applyBorder="1" applyAlignment="1"/>
    <xf numFmtId="0" fontId="14" fillId="0" borderId="4" xfId="0" applyFont="1" applyBorder="1" applyAlignment="1"/>
    <xf numFmtId="170" fontId="14" fillId="0" borderId="4" xfId="0" applyNumberFormat="1" applyFont="1" applyBorder="1" applyAlignment="1">
      <alignment horizontal="left" vertical="center"/>
    </xf>
    <xf numFmtId="0" fontId="14" fillId="0" borderId="4" xfId="0" applyNumberFormat="1" applyFont="1" applyBorder="1" applyAlignment="1"/>
    <xf numFmtId="49" fontId="14" fillId="0" borderId="4" xfId="0" applyNumberFormat="1" applyFont="1" applyBorder="1" applyAlignment="1"/>
    <xf numFmtId="0" fontId="14" fillId="0" borderId="4" xfId="0" applyFont="1" applyFill="1" applyBorder="1" applyAlignment="1">
      <alignment horizontal="left" vertical="center" wrapText="1"/>
    </xf>
    <xf numFmtId="0" fontId="14" fillId="0" borderId="4" xfId="0" applyFont="1" applyBorder="1" applyAlignment="1">
      <alignment horizontal="left" vertical="center" wrapText="1"/>
    </xf>
    <xf numFmtId="0" fontId="14" fillId="0" borderId="4" xfId="0" quotePrefix="1" applyFont="1" applyBorder="1" applyAlignment="1"/>
    <xf numFmtId="0" fontId="14" fillId="0" borderId="6" xfId="0" applyFont="1" applyBorder="1" applyAlignment="1"/>
    <xf numFmtId="0" fontId="0" fillId="0" borderId="4" xfId="0" applyFont="1" applyFill="1" applyBorder="1" applyAlignment="1">
      <alignment horizontal="left" vertical="center"/>
    </xf>
    <xf numFmtId="14" fontId="0" fillId="0" borderId="4" xfId="0" applyNumberFormat="1" applyFont="1" applyFill="1" applyBorder="1" applyAlignment="1">
      <alignment horizontal="left" vertical="center"/>
    </xf>
    <xf numFmtId="165" fontId="0" fillId="0" borderId="4" xfId="0" applyNumberFormat="1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left" vertical="center"/>
    </xf>
    <xf numFmtId="14" fontId="0" fillId="0" borderId="4" xfId="0" applyNumberFormat="1" applyFont="1" applyBorder="1" applyAlignment="1"/>
    <xf numFmtId="0" fontId="0" fillId="0" borderId="4" xfId="0" applyFont="1" applyBorder="1" applyAlignment="1">
      <alignment horizontal="left" vertical="center"/>
    </xf>
    <xf numFmtId="0" fontId="0" fillId="0" borderId="4" xfId="0" applyNumberFormat="1" applyFont="1" applyBorder="1" applyAlignment="1"/>
    <xf numFmtId="0" fontId="0" fillId="0" borderId="4" xfId="0" applyFont="1" applyFill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49" fontId="0" fillId="0" borderId="4" xfId="0" applyNumberFormat="1" applyFont="1" applyBorder="1" applyAlignment="1"/>
    <xf numFmtId="170" fontId="16" fillId="0" borderId="4" xfId="0" applyNumberFormat="1" applyFont="1" applyBorder="1" applyAlignment="1">
      <alignment horizontal="left" vertical="center"/>
    </xf>
    <xf numFmtId="0" fontId="16" fillId="0" borderId="4" xfId="0" applyFont="1" applyBorder="1" applyAlignment="1">
      <alignment horizontal="left" vertical="center"/>
    </xf>
    <xf numFmtId="49" fontId="16" fillId="0" borderId="4" xfId="0" applyNumberFormat="1" applyFont="1" applyBorder="1" applyAlignment="1">
      <alignment horizontal="left" vertical="center"/>
    </xf>
    <xf numFmtId="0" fontId="16" fillId="0" borderId="4" xfId="0" applyFont="1" applyBorder="1" applyAlignment="1">
      <alignment horizontal="left" vertical="center" wrapText="1"/>
    </xf>
    <xf numFmtId="170" fontId="0" fillId="0" borderId="4" xfId="0" applyNumberFormat="1" applyFont="1" applyBorder="1" applyAlignment="1">
      <alignment horizontal="left" vertical="center"/>
    </xf>
    <xf numFmtId="0" fontId="17" fillId="0" borderId="4" xfId="0" applyFont="1" applyFill="1" applyBorder="1" applyAlignment="1">
      <alignment horizontal="left" vertical="center"/>
    </xf>
    <xf numFmtId="14" fontId="17" fillId="0" borderId="4" xfId="0" applyNumberFormat="1" applyFont="1" applyFill="1" applyBorder="1" applyAlignment="1">
      <alignment horizontal="left" vertical="center"/>
    </xf>
    <xf numFmtId="165" fontId="17" fillId="0" borderId="4" xfId="0" applyNumberFormat="1" applyFont="1" applyFill="1" applyBorder="1" applyAlignment="1">
      <alignment horizontal="center" vertical="center"/>
    </xf>
    <xf numFmtId="0" fontId="17" fillId="0" borderId="4" xfId="0" applyFont="1" applyBorder="1" applyAlignment="1">
      <alignment horizontal="left" vertical="center"/>
    </xf>
    <xf numFmtId="14" fontId="17" fillId="0" borderId="4" xfId="0" applyNumberFormat="1" applyFont="1" applyBorder="1" applyAlignment="1"/>
    <xf numFmtId="0" fontId="17" fillId="0" borderId="4" xfId="0" applyFont="1" applyBorder="1" applyAlignment="1"/>
    <xf numFmtId="0" fontId="17" fillId="0" borderId="4" xfId="0" applyFont="1" applyFill="1" applyBorder="1" applyAlignment="1">
      <alignment horizontal="left" vertical="center" wrapText="1"/>
    </xf>
    <xf numFmtId="170" fontId="17" fillId="0" borderId="4" xfId="0" applyNumberFormat="1" applyFont="1" applyFill="1" applyBorder="1" applyAlignment="1">
      <alignment horizontal="left" vertical="center"/>
    </xf>
    <xf numFmtId="49" fontId="17" fillId="0" borderId="4" xfId="0" applyNumberFormat="1" applyFont="1" applyFill="1" applyBorder="1" applyAlignment="1">
      <alignment horizontal="left" vertical="center"/>
    </xf>
    <xf numFmtId="0" fontId="17" fillId="0" borderId="4" xfId="0" quotePrefix="1" applyFont="1" applyBorder="1" applyAlignment="1"/>
    <xf numFmtId="3" fontId="6" fillId="0" borderId="4" xfId="0" applyNumberFormat="1" applyFont="1" applyBorder="1" applyAlignment="1">
      <alignment horizontal="left" vertical="center"/>
    </xf>
    <xf numFmtId="14" fontId="17" fillId="0" borderId="4" xfId="0" applyNumberFormat="1" applyFont="1" applyBorder="1" applyAlignment="1">
      <alignment horizontal="left" vertical="center"/>
    </xf>
    <xf numFmtId="170" fontId="17" fillId="0" borderId="4" xfId="0" applyNumberFormat="1" applyFont="1" applyBorder="1" applyAlignment="1">
      <alignment horizontal="left" vertical="center"/>
    </xf>
    <xf numFmtId="0" fontId="17" fillId="0" borderId="4" xfId="0" applyFont="1" applyBorder="1" applyAlignment="1">
      <alignment horizontal="left" vertical="center" wrapText="1"/>
    </xf>
    <xf numFmtId="0" fontId="6" fillId="0" borderId="4" xfId="0" quotePrefix="1" applyFont="1" applyBorder="1" applyAlignment="1">
      <alignment horizontal="left" vertical="center" wrapText="1"/>
    </xf>
    <xf numFmtId="0" fontId="17" fillId="0" borderId="0" xfId="0" applyFont="1" applyAlignment="1"/>
    <xf numFmtId="3" fontId="6" fillId="0" borderId="4" xfId="0" applyNumberFormat="1" applyFont="1" applyBorder="1" applyAlignment="1"/>
    <xf numFmtId="0" fontId="18" fillId="0" borderId="4" xfId="0" applyFont="1" applyBorder="1" applyAlignment="1">
      <alignment horizontal="left" vertical="center"/>
    </xf>
    <xf numFmtId="14" fontId="18" fillId="0" borderId="4" xfId="0" applyNumberFormat="1" applyFont="1" applyBorder="1" applyAlignment="1">
      <alignment horizontal="left" vertical="center"/>
    </xf>
    <xf numFmtId="14" fontId="18" fillId="0" borderId="4" xfId="0" applyNumberFormat="1" applyFont="1" applyFill="1" applyBorder="1" applyAlignment="1">
      <alignment horizontal="left" vertical="center"/>
    </xf>
    <xf numFmtId="170" fontId="19" fillId="0" borderId="4" xfId="0" applyNumberFormat="1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49" fontId="19" fillId="0" borderId="4" xfId="0" applyNumberFormat="1" applyFont="1" applyBorder="1" applyAlignment="1">
      <alignment horizontal="left" vertical="center"/>
    </xf>
    <xf numFmtId="3" fontId="19" fillId="0" borderId="4" xfId="0" applyNumberFormat="1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 wrapText="1"/>
    </xf>
    <xf numFmtId="0" fontId="6" fillId="0" borderId="4" xfId="0" quotePrefix="1" applyFont="1" applyBorder="1" applyAlignment="1">
      <alignment horizontal="left" vertical="center"/>
    </xf>
    <xf numFmtId="170" fontId="20" fillId="0" borderId="4" xfId="0" applyNumberFormat="1" applyFont="1" applyBorder="1" applyAlignment="1">
      <alignment horizontal="left" vertical="center"/>
    </xf>
    <xf numFmtId="0" fontId="20" fillId="0" borderId="4" xfId="0" applyFont="1" applyBorder="1" applyAlignment="1">
      <alignment horizontal="left" vertical="center"/>
    </xf>
    <xf numFmtId="49" fontId="20" fillId="0" borderId="4" xfId="0" applyNumberFormat="1" applyFont="1" applyBorder="1" applyAlignment="1">
      <alignment horizontal="left" vertical="center"/>
    </xf>
    <xf numFmtId="0" fontId="20" fillId="0" borderId="4" xfId="0" applyFont="1" applyBorder="1" applyAlignment="1">
      <alignment horizontal="left" vertical="center" wrapText="1"/>
    </xf>
    <xf numFmtId="14" fontId="17" fillId="0" borderId="2" xfId="0" applyNumberFormat="1" applyFont="1" applyFill="1" applyBorder="1" applyAlignment="1">
      <alignment horizontal="left" vertical="center"/>
    </xf>
    <xf numFmtId="0" fontId="17" fillId="0" borderId="4" xfId="0" applyNumberFormat="1" applyFont="1" applyBorder="1" applyAlignment="1"/>
    <xf numFmtId="0" fontId="6" fillId="0" borderId="4" xfId="0" applyNumberFormat="1" applyFont="1" applyFill="1" applyBorder="1" applyAlignment="1">
      <alignment horizontal="left" vertical="center"/>
    </xf>
    <xf numFmtId="170" fontId="20" fillId="0" borderId="4" xfId="0" applyNumberFormat="1" applyFont="1" applyFill="1" applyBorder="1" applyAlignment="1">
      <alignment horizontal="left" vertical="center"/>
    </xf>
    <xf numFmtId="0" fontId="20" fillId="0" borderId="4" xfId="0" applyFont="1" applyFill="1" applyBorder="1" applyAlignment="1">
      <alignment horizontal="left" vertical="center"/>
    </xf>
    <xf numFmtId="49" fontId="20" fillId="0" borderId="4" xfId="0" applyNumberFormat="1" applyFont="1" applyFill="1" applyBorder="1" applyAlignment="1">
      <alignment horizontal="left" vertical="center"/>
    </xf>
    <xf numFmtId="0" fontId="20" fillId="0" borderId="4" xfId="0" applyFont="1" applyFill="1" applyBorder="1" applyAlignment="1">
      <alignment horizontal="left" vertical="center" wrapText="1"/>
    </xf>
    <xf numFmtId="0" fontId="17" fillId="0" borderId="4" xfId="0" applyFont="1" applyFill="1" applyBorder="1" applyAlignment="1"/>
    <xf numFmtId="49" fontId="17" fillId="0" borderId="4" xfId="0" applyNumberFormat="1" applyFont="1" applyFill="1" applyBorder="1" applyAlignment="1"/>
    <xf numFmtId="3" fontId="16" fillId="0" borderId="4" xfId="0" applyNumberFormat="1" applyFont="1" applyBorder="1" applyAlignment="1">
      <alignment horizontal="left" vertical="center"/>
    </xf>
    <xf numFmtId="14" fontId="15" fillId="0" borderId="4" xfId="0" applyNumberFormat="1" applyFont="1" applyFill="1" applyBorder="1" applyAlignment="1">
      <alignment horizontal="left" vertical="center"/>
    </xf>
    <xf numFmtId="3" fontId="6" fillId="0" borderId="4" xfId="0" applyNumberFormat="1" applyFont="1" applyFill="1" applyBorder="1" applyAlignment="1">
      <alignment horizontal="left" vertical="center"/>
    </xf>
    <xf numFmtId="0" fontId="21" fillId="0" borderId="4" xfId="0" applyFont="1" applyBorder="1"/>
    <xf numFmtId="49" fontId="6" fillId="0" borderId="4" xfId="0" applyNumberFormat="1" applyFont="1" applyBorder="1" applyAlignment="1">
      <alignment horizontal="left" vertical="center" wrapText="1"/>
    </xf>
    <xf numFmtId="171" fontId="0" fillId="0" borderId="4" xfId="0" applyNumberFormat="1" applyFont="1" applyFill="1" applyBorder="1" applyAlignment="1">
      <alignment horizontal="left" vertical="center"/>
    </xf>
    <xf numFmtId="49" fontId="17" fillId="0" borderId="4" xfId="0" applyNumberFormat="1" applyFont="1" applyBorder="1" applyAlignment="1"/>
    <xf numFmtId="14" fontId="14" fillId="0" borderId="4" xfId="0" applyNumberFormat="1" applyFont="1" applyBorder="1" applyAlignment="1">
      <alignment horizontal="left" vertical="center"/>
    </xf>
    <xf numFmtId="49" fontId="14" fillId="0" borderId="4" xfId="0" applyNumberFormat="1" applyFont="1" applyBorder="1" applyAlignment="1">
      <alignment horizontal="left" vertical="center"/>
    </xf>
    <xf numFmtId="0" fontId="6" fillId="0" borderId="4" xfId="0" applyFont="1" applyBorder="1" applyAlignment="1">
      <alignment wrapText="1"/>
    </xf>
    <xf numFmtId="49" fontId="6" fillId="0" borderId="4" xfId="0" applyNumberFormat="1" applyFont="1" applyFill="1" applyBorder="1" applyAlignment="1"/>
    <xf numFmtId="0" fontId="6" fillId="0" borderId="2" xfId="0" applyFont="1" applyBorder="1" applyAlignment="1"/>
    <xf numFmtId="0" fontId="17" fillId="0" borderId="2" xfId="0" applyFont="1" applyBorder="1" applyAlignment="1">
      <alignment horizontal="left" vertical="center"/>
    </xf>
    <xf numFmtId="14" fontId="17" fillId="0" borderId="2" xfId="0" applyNumberFormat="1" applyFont="1" applyBorder="1" applyAlignment="1">
      <alignment horizontal="left" vertical="center"/>
    </xf>
    <xf numFmtId="165" fontId="17" fillId="0" borderId="2" xfId="0" applyNumberFormat="1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left" vertical="center"/>
    </xf>
    <xf numFmtId="14" fontId="17" fillId="0" borderId="2" xfId="0" applyNumberFormat="1" applyFont="1" applyBorder="1" applyAlignment="1"/>
    <xf numFmtId="0" fontId="17" fillId="0" borderId="2" xfId="0" applyFont="1" applyBorder="1" applyAlignment="1"/>
    <xf numFmtId="0" fontId="6" fillId="0" borderId="2" xfId="0" applyFont="1" applyBorder="1" applyAlignment="1">
      <alignment horizontal="left" vertical="center"/>
    </xf>
    <xf numFmtId="170" fontId="17" fillId="0" borderId="2" xfId="0" applyNumberFormat="1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 wrapText="1"/>
    </xf>
    <xf numFmtId="0" fontId="17" fillId="0" borderId="2" xfId="0" quotePrefix="1" applyFont="1" applyBorder="1" applyAlignment="1"/>
    <xf numFmtId="0" fontId="14" fillId="0" borderId="2" xfId="0" applyFont="1" applyFill="1" applyBorder="1" applyAlignment="1">
      <alignment horizontal="left" vertical="center"/>
    </xf>
    <xf numFmtId="14" fontId="14" fillId="0" borderId="2" xfId="0" applyNumberFormat="1" applyFont="1" applyBorder="1" applyAlignment="1">
      <alignment horizontal="left" vertical="center"/>
    </xf>
    <xf numFmtId="165" fontId="14" fillId="0" borderId="2" xfId="0" applyNumberFormat="1" applyFont="1" applyFill="1" applyBorder="1" applyAlignment="1">
      <alignment horizontal="center" vertical="center"/>
    </xf>
    <xf numFmtId="0" fontId="14" fillId="0" borderId="2" xfId="0" applyFont="1" applyBorder="1" applyAlignment="1">
      <alignment horizontal="left" vertical="center"/>
    </xf>
    <xf numFmtId="14" fontId="14" fillId="0" borderId="2" xfId="0" applyNumberFormat="1" applyFont="1" applyBorder="1" applyAlignment="1"/>
    <xf numFmtId="0" fontId="14" fillId="0" borderId="2" xfId="0" applyFont="1" applyBorder="1" applyAlignment="1"/>
    <xf numFmtId="49" fontId="14" fillId="0" borderId="2" xfId="0" applyNumberFormat="1" applyFont="1" applyBorder="1" applyAlignment="1">
      <alignment horizontal="left" vertical="center"/>
    </xf>
    <xf numFmtId="0" fontId="14" fillId="0" borderId="2" xfId="0" applyFont="1" applyBorder="1" applyAlignment="1">
      <alignment horizontal="left" vertical="center" wrapText="1"/>
    </xf>
    <xf numFmtId="0" fontId="14" fillId="0" borderId="2" xfId="0" quotePrefix="1" applyFont="1" applyBorder="1" applyAlignment="1"/>
    <xf numFmtId="0" fontId="6" fillId="0" borderId="2" xfId="0" applyFont="1" applyFill="1" applyBorder="1" applyAlignment="1">
      <alignment horizontal="left" vertical="center"/>
    </xf>
    <xf numFmtId="14" fontId="6" fillId="0" borderId="2" xfId="0" applyNumberFormat="1" applyFont="1" applyBorder="1" applyAlignment="1">
      <alignment horizontal="left" vertical="center"/>
    </xf>
    <xf numFmtId="165" fontId="6" fillId="0" borderId="2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/>
    <xf numFmtId="49" fontId="6" fillId="0" borderId="2" xfId="0" applyNumberFormat="1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0" fontId="6" fillId="0" borderId="2" xfId="0" quotePrefix="1" applyFont="1" applyBorder="1" applyAlignment="1"/>
    <xf numFmtId="170" fontId="6" fillId="0" borderId="2" xfId="0" applyNumberFormat="1" applyFont="1" applyBorder="1" applyAlignment="1">
      <alignment horizontal="left" vertical="center"/>
    </xf>
    <xf numFmtId="174" fontId="6" fillId="0" borderId="2" xfId="0" applyNumberFormat="1" applyFont="1" applyBorder="1" applyAlignment="1">
      <alignment horizontal="left" vertical="center"/>
    </xf>
    <xf numFmtId="0" fontId="6" fillId="0" borderId="2" xfId="0" applyFont="1" applyFill="1" applyBorder="1" applyAlignment="1">
      <alignment horizontal="left"/>
    </xf>
    <xf numFmtId="173" fontId="6" fillId="0" borderId="2" xfId="0" applyNumberFormat="1" applyFont="1" applyBorder="1" applyAlignment="1">
      <alignment horizontal="left" vertical="center"/>
    </xf>
    <xf numFmtId="0" fontId="6" fillId="0" borderId="2" xfId="0" applyNumberFormat="1" applyFont="1" applyBorder="1" applyAlignment="1"/>
    <xf numFmtId="0" fontId="6" fillId="0" borderId="2" xfId="0" applyFont="1" applyFill="1" applyBorder="1" applyAlignment="1">
      <alignment horizontal="left" vertical="center" wrapText="1"/>
    </xf>
    <xf numFmtId="0" fontId="7" fillId="4" borderId="2" xfId="0" applyFont="1" applyFill="1" applyBorder="1" applyAlignment="1"/>
    <xf numFmtId="0" fontId="6" fillId="5" borderId="2" xfId="0" applyFont="1" applyFill="1" applyBorder="1" applyAlignment="1">
      <alignment horizontal="left" vertical="center"/>
    </xf>
    <xf numFmtId="14" fontId="6" fillId="0" borderId="2" xfId="0" applyNumberFormat="1" applyFont="1" applyFill="1" applyBorder="1" applyAlignment="1">
      <alignment horizontal="left"/>
    </xf>
    <xf numFmtId="49" fontId="6" fillId="0" borderId="2" xfId="0" applyNumberFormat="1" applyFont="1" applyFill="1" applyBorder="1" applyAlignment="1">
      <alignment horizontal="left"/>
    </xf>
    <xf numFmtId="0" fontId="0" fillId="0" borderId="2" xfId="0" applyFont="1" applyBorder="1" applyAlignment="1"/>
    <xf numFmtId="0" fontId="6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6" fillId="5" borderId="4" xfId="0" applyFont="1" applyFill="1" applyBorder="1" applyAlignment="1">
      <alignment horizontal="left" vertical="center"/>
    </xf>
    <xf numFmtId="49" fontId="6" fillId="0" borderId="2" xfId="0" applyNumberFormat="1" applyFont="1" applyBorder="1" applyAlignment="1"/>
    <xf numFmtId="0" fontId="22" fillId="0" borderId="2" xfId="0" applyFont="1" applyBorder="1" applyAlignment="1">
      <alignment wrapText="1"/>
    </xf>
    <xf numFmtId="171" fontId="6" fillId="0" borderId="2" xfId="0" applyNumberFormat="1" applyFont="1" applyFill="1" applyBorder="1" applyAlignment="1">
      <alignment horizontal="left" vertical="center"/>
    </xf>
    <xf numFmtId="0" fontId="22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horizontal="center" wrapText="1"/>
    </xf>
    <xf numFmtId="0" fontId="0" fillId="0" borderId="2" xfId="0" applyFont="1" applyFill="1" applyBorder="1" applyAlignment="1">
      <alignment horizontal="left" vertical="center"/>
    </xf>
    <xf numFmtId="165" fontId="0" fillId="0" borderId="2" xfId="0" applyNumberFormat="1" applyFont="1" applyFill="1" applyBorder="1" applyAlignment="1">
      <alignment horizontal="center" vertical="center"/>
    </xf>
    <xf numFmtId="14" fontId="0" fillId="0" borderId="2" xfId="0" applyNumberFormat="1" applyFont="1" applyBorder="1" applyAlignment="1"/>
    <xf numFmtId="0" fontId="0" fillId="0" borderId="2" xfId="0" applyFont="1" applyBorder="1" applyAlignment="1">
      <alignment horizontal="left" vertical="center"/>
    </xf>
    <xf numFmtId="0" fontId="0" fillId="0" borderId="2" xfId="0" applyNumberFormat="1" applyFont="1" applyBorder="1" applyAlignment="1"/>
    <xf numFmtId="0" fontId="0" fillId="0" borderId="2" xfId="0" applyFont="1" applyFill="1" applyBorder="1" applyAlignment="1">
      <alignment horizontal="left" vertical="center" wrapText="1"/>
    </xf>
    <xf numFmtId="0" fontId="6" fillId="5" borderId="2" xfId="0" applyFont="1" applyFill="1" applyBorder="1" applyAlignment="1">
      <alignment horizontal="left" vertical="center" wrapText="1"/>
    </xf>
    <xf numFmtId="170" fontId="14" fillId="0" borderId="2" xfId="0" applyNumberFormat="1" applyFont="1" applyBorder="1" applyAlignment="1">
      <alignment horizontal="left" vertical="center"/>
    </xf>
    <xf numFmtId="0" fontId="14" fillId="5" borderId="2" xfId="0" applyFont="1" applyFill="1" applyBorder="1" applyAlignment="1">
      <alignment horizontal="left" vertical="center"/>
    </xf>
    <xf numFmtId="49" fontId="14" fillId="0" borderId="2" xfId="0" applyNumberFormat="1" applyFont="1" applyBorder="1" applyAlignment="1"/>
    <xf numFmtId="0" fontId="13" fillId="0" borderId="2" xfId="1" applyFont="1" applyFill="1" applyBorder="1" applyAlignment="1">
      <alignment horizontal="left" vertical="center"/>
    </xf>
    <xf numFmtId="14" fontId="6" fillId="0" borderId="0" xfId="0" applyNumberFormat="1" applyFont="1" applyAlignment="1">
      <alignment horizontal="left"/>
    </xf>
    <xf numFmtId="165" fontId="6" fillId="0" borderId="0" xfId="0" applyNumberFormat="1" applyFont="1" applyAlignment="1">
      <alignment horizontal="center"/>
    </xf>
    <xf numFmtId="0" fontId="6" fillId="0" borderId="0" xfId="0" applyFont="1" applyFill="1" applyBorder="1" applyAlignment="1"/>
    <xf numFmtId="14" fontId="6" fillId="0" borderId="0" xfId="0" applyNumberFormat="1" applyFont="1" applyFill="1" applyBorder="1" applyAlignment="1"/>
    <xf numFmtId="14" fontId="6" fillId="0" borderId="0" xfId="0" applyNumberFormat="1" applyFont="1" applyAlignment="1"/>
    <xf numFmtId="172" fontId="6" fillId="0" borderId="0" xfId="0" applyNumberFormat="1" applyFont="1" applyAlignment="1"/>
    <xf numFmtId="49" fontId="6" fillId="0" borderId="0" xfId="0" applyNumberFormat="1" applyFont="1" applyAlignment="1"/>
    <xf numFmtId="0" fontId="0" fillId="0" borderId="2" xfId="1" applyFont="1" applyFill="1" applyBorder="1" applyAlignment="1">
      <alignment horizontal="left" vertical="center"/>
    </xf>
    <xf numFmtId="171" fontId="0" fillId="0" borderId="2" xfId="1" applyNumberFormat="1" applyFont="1" applyFill="1" applyBorder="1" applyAlignment="1">
      <alignment horizontal="left" vertical="center"/>
    </xf>
    <xf numFmtId="14" fontId="0" fillId="0" borderId="2" xfId="1" applyNumberFormat="1" applyFont="1" applyFill="1" applyBorder="1" applyAlignment="1">
      <alignment horizontal="left" vertical="center"/>
    </xf>
    <xf numFmtId="164" fontId="0" fillId="0" borderId="2" xfId="1" applyNumberFormat="1" applyFont="1" applyFill="1" applyBorder="1" applyAlignment="1">
      <alignment horizontal="left" vertical="center"/>
    </xf>
    <xf numFmtId="166" fontId="0" fillId="0" borderId="2" xfId="1" applyNumberFormat="1" applyFont="1" applyFill="1" applyBorder="1" applyAlignment="1"/>
    <xf numFmtId="166" fontId="0" fillId="0" borderId="2" xfId="1" applyNumberFormat="1" applyFont="1" applyFill="1" applyBorder="1" applyAlignment="1">
      <alignment horizontal="left"/>
    </xf>
    <xf numFmtId="172" fontId="0" fillId="0" borderId="2" xfId="1" applyNumberFormat="1" applyFont="1" applyFill="1" applyBorder="1" applyAlignment="1">
      <alignment horizontal="left" vertical="center"/>
    </xf>
    <xf numFmtId="0" fontId="0" fillId="0" borderId="2" xfId="1" applyFont="1" applyFill="1" applyBorder="1" applyAlignment="1">
      <alignment horizontal="left"/>
    </xf>
    <xf numFmtId="0" fontId="0" fillId="0" borderId="2" xfId="1" applyNumberFormat="1" applyFont="1" applyFill="1" applyBorder="1" applyAlignment="1">
      <alignment horizontal="left"/>
    </xf>
    <xf numFmtId="49" fontId="0" fillId="0" borderId="2" xfId="1" applyNumberFormat="1" applyFont="1" applyFill="1" applyBorder="1" applyAlignment="1"/>
    <xf numFmtId="0" fontId="0" fillId="0" borderId="2" xfId="1" applyFont="1" applyFill="1" applyBorder="1" applyAlignment="1"/>
    <xf numFmtId="0" fontId="0" fillId="0" borderId="2" xfId="1" applyFont="1" applyFill="1" applyBorder="1" applyAlignment="1">
      <alignment horizontal="left" vertical="center" wrapText="1"/>
    </xf>
    <xf numFmtId="164" fontId="6" fillId="0" borderId="4" xfId="0" applyNumberFormat="1" applyFont="1" applyBorder="1" applyAlignment="1"/>
    <xf numFmtId="164" fontId="14" fillId="0" borderId="4" xfId="0" applyNumberFormat="1" applyFont="1" applyBorder="1" applyAlignment="1"/>
    <xf numFmtId="164" fontId="0" fillId="0" borderId="4" xfId="0" applyNumberFormat="1" applyFont="1" applyBorder="1" applyAlignment="1"/>
    <xf numFmtId="164" fontId="17" fillId="0" borderId="4" xfId="0" applyNumberFormat="1" applyFont="1" applyBorder="1" applyAlignment="1"/>
    <xf numFmtId="164" fontId="17" fillId="0" borderId="2" xfId="0" applyNumberFormat="1" applyFont="1" applyBorder="1" applyAlignment="1"/>
    <xf numFmtId="164" fontId="14" fillId="0" borderId="2" xfId="0" applyNumberFormat="1" applyFont="1" applyBorder="1" applyAlignment="1"/>
    <xf numFmtId="164" fontId="6" fillId="0" borderId="2" xfId="0" applyNumberFormat="1" applyFont="1" applyBorder="1" applyAlignment="1"/>
    <xf numFmtId="164" fontId="0" fillId="0" borderId="2" xfId="0" applyNumberFormat="1" applyFont="1" applyBorder="1" applyAlignment="1"/>
  </cellXfs>
  <cellStyles count="3">
    <cellStyle name="Normal" xfId="0" builtinId="0"/>
    <cellStyle name="Normal 2" xfId="2"/>
    <cellStyle name="Normal 3" xfId="1"/>
  </cellStyles>
  <dxfs count="2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64" formatCode="dd/mm/yy;@"/>
      <alignment textRotation="0" wrapTex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ill>
        <patternFill>
          <bgColor theme="0"/>
        </patternFill>
      </fill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indexed="10"/>
        </patternFill>
      </fill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indexed="10"/>
        </patternFill>
      </fill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indexed="10"/>
        </patternFill>
      </fill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indexed="10"/>
        </patternFill>
      </fill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indexed="10"/>
        </patternFill>
      </fill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0" formatCode="General"/>
      <alignment textRotation="0" wrapTex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0" formatCode="General"/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72" formatCode="00000"/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9" formatCode="dd/mm/yyyy"/>
      <alignment textRotation="0" wrapTex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71" formatCode="m/d/yyyy"/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65" formatCode="#,#00&quot; an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omic Sans MS"/>
        <scheme val="none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7" formatCode="#,##0&quot; an(s)&quot;.0&quot; mois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7" formatCode="#,##0&quot; an(s)&quot;.0&quot; mois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dd/mm/yy;@"/>
      <alignment horizontal="left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dd/mm/yy;@"/>
      <alignment horizontal="left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dd/mm/yy;@"/>
      <alignment horizontal="left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dd/mm/yy;@"/>
      <alignment horizontal="left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dd/mm/yy;@"/>
      <alignment horizontal="left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dd/mm/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65" formatCode="#,#00&quot; ans&quot;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_usagers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til"/>
      <sheetName val="bd"/>
      <sheetName val="BD_liste_attente"/>
      <sheetName val="classique"/>
      <sheetName val="vivact"/>
      <sheetName val="logtregroup"/>
      <sheetName val="Dep Ext"/>
      <sheetName val="graphs"/>
      <sheetName val="stats"/>
      <sheetName val="pierrelatte"/>
      <sheetName val="romans"/>
      <sheetName val="stvallier"/>
      <sheetName val="montélimar"/>
      <sheetName val="valence"/>
      <sheetName val="Manue"/>
      <sheetName val="Christine"/>
      <sheetName val="Alexis"/>
      <sheetName val="Yvan"/>
      <sheetName val="Elodie"/>
      <sheetName val="Pascale"/>
      <sheetName val="Christelle"/>
      <sheetName val="Fabienne"/>
      <sheetName val="Franck"/>
      <sheetName val="Martine"/>
      <sheetName val="Virginie"/>
      <sheetName val="Sandra"/>
      <sheetName val="Julie"/>
      <sheetName val="Feuil1"/>
      <sheetName val="Feuil2"/>
    </sheetNames>
    <sheetDataSet>
      <sheetData sheetId="0">
        <row r="1">
          <cell r="B1" t="str">
            <v>St Vallier/Tain</v>
          </cell>
        </row>
        <row r="2">
          <cell r="A2" t="str">
            <v>St Vallier/Tain</v>
          </cell>
          <cell r="K2" t="str">
            <v>autre SAVS</v>
          </cell>
          <cell r="L2" t="str">
            <v>Esat</v>
          </cell>
          <cell r="N2" t="str">
            <v>Protection juridique</v>
          </cell>
          <cell r="P2" t="str">
            <v>CDI</v>
          </cell>
          <cell r="S2" t="str">
            <v>famille</v>
          </cell>
          <cell r="T2" t="str">
            <v>Salaires</v>
          </cell>
          <cell r="U2" t="str">
            <v>AAH</v>
          </cell>
          <cell r="V2" t="str">
            <v>- 50 %</v>
          </cell>
        </row>
        <row r="3">
          <cell r="A3" t="str">
            <v>Romans</v>
          </cell>
          <cell r="K3" t="str">
            <v>Autonome</v>
          </cell>
          <cell r="L3" t="str">
            <v>Entr. Adaptée</v>
          </cell>
          <cell r="N3" t="str">
            <v>famille</v>
          </cell>
          <cell r="P3" t="str">
            <v>CDD</v>
          </cell>
          <cell r="S3" t="str">
            <v>Hébergée</v>
          </cell>
          <cell r="T3" t="str">
            <v>AAH</v>
          </cell>
          <cell r="U3" t="str">
            <v>RQTH</v>
          </cell>
          <cell r="V3" t="str">
            <v>50 à 80 %</v>
          </cell>
        </row>
        <row r="4">
          <cell r="A4" t="str">
            <v>Valence</v>
          </cell>
          <cell r="K4" t="str">
            <v>Rupture</v>
          </cell>
          <cell r="L4" t="str">
            <v>Entr. Insertion</v>
          </cell>
          <cell r="N4" t="str">
            <v>FA/FH</v>
          </cell>
          <cell r="P4" t="str">
            <v>Emploi aidé</v>
          </cell>
          <cell r="S4" t="str">
            <v>locataire</v>
          </cell>
          <cell r="T4" t="str">
            <v>Assedic</v>
          </cell>
          <cell r="U4" t="str">
            <v>AAH + RQTH</v>
          </cell>
          <cell r="V4" t="str">
            <v>+ 80 %</v>
          </cell>
        </row>
        <row r="5">
          <cell r="A5" t="str">
            <v>Montélimar</v>
          </cell>
          <cell r="K5" t="str">
            <v>Foyer d'hébergement</v>
          </cell>
          <cell r="L5" t="str">
            <v>Entr. Classique</v>
          </cell>
          <cell r="N5" t="str">
            <v>CMS</v>
          </cell>
          <cell r="P5" t="str">
            <v>Recherche</v>
          </cell>
          <cell r="S5" t="str">
            <v>propriétaire</v>
          </cell>
          <cell r="T5" t="str">
            <v>RSA</v>
          </cell>
          <cell r="U5" t="str">
            <v>FH</v>
          </cell>
        </row>
        <row r="6">
          <cell r="A6" t="str">
            <v>Pierrelatte</v>
          </cell>
          <cell r="K6" t="str">
            <v>Foyer appartements</v>
          </cell>
          <cell r="N6" t="str">
            <v>IME</v>
          </cell>
          <cell r="P6" t="str">
            <v>Retraite</v>
          </cell>
          <cell r="S6" t="str">
            <v>autres (FJT, CHRS, …)</v>
          </cell>
          <cell r="T6" t="str">
            <v>Autres …</v>
          </cell>
          <cell r="U6" t="str">
            <v>FV</v>
          </cell>
        </row>
        <row r="7">
          <cell r="K7" t="str">
            <v>DCD</v>
          </cell>
          <cell r="N7" t="str">
            <v>Employeur</v>
          </cell>
          <cell r="P7" t="str">
            <v>Invalide</v>
          </cell>
          <cell r="T7" t="str">
            <v>aucune</v>
          </cell>
          <cell r="U7" t="str">
            <v>Samsah</v>
          </cell>
        </row>
        <row r="8">
          <cell r="N8" t="str">
            <v>VIVACT</v>
          </cell>
          <cell r="P8" t="str">
            <v>autre …</v>
          </cell>
        </row>
        <row r="9">
          <cell r="N9" t="str">
            <v>Autre Structure médico-sociale</v>
          </cell>
        </row>
        <row r="10">
          <cell r="N10" t="str">
            <v>Secteur psy</v>
          </cell>
        </row>
        <row r="11">
          <cell r="N11" t="str">
            <v>lui-même</v>
          </cell>
        </row>
        <row r="12">
          <cell r="N12" t="str">
            <v>Autres …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Nom</v>
          </cell>
          <cell r="F1" t="str">
            <v>secteurs</v>
          </cell>
        </row>
        <row r="2">
          <cell r="F2" t="str">
            <v>PIERRELATTE</v>
          </cell>
        </row>
        <row r="3">
          <cell r="F3" t="str">
            <v>Valence</v>
          </cell>
        </row>
        <row r="4">
          <cell r="F4" t="str">
            <v>Montélimar</v>
          </cell>
        </row>
        <row r="5">
          <cell r="F5" t="str">
            <v>PIERRELATTE</v>
          </cell>
        </row>
        <row r="6">
          <cell r="F6" t="str">
            <v>ROMANS</v>
          </cell>
        </row>
        <row r="7">
          <cell r="F7" t="str">
            <v>Montélimar</v>
          </cell>
        </row>
        <row r="8">
          <cell r="F8" t="str">
            <v>Montélimar</v>
          </cell>
        </row>
        <row r="9">
          <cell r="F9" t="str">
            <v>ROMANS</v>
          </cell>
        </row>
        <row r="10">
          <cell r="F10" t="str">
            <v>PIERRELATTE</v>
          </cell>
        </row>
        <row r="11">
          <cell r="F11" t="str">
            <v>ROMANS</v>
          </cell>
        </row>
        <row r="12">
          <cell r="F12" t="str">
            <v>Montélimar</v>
          </cell>
        </row>
        <row r="13">
          <cell r="F13" t="str">
            <v>VALENCE</v>
          </cell>
        </row>
        <row r="14">
          <cell r="F14" t="str">
            <v>Montélimar</v>
          </cell>
        </row>
        <row r="15">
          <cell r="F15" t="str">
            <v>Montélimar</v>
          </cell>
        </row>
        <row r="16">
          <cell r="F16" t="str">
            <v>St Vallier/Tain</v>
          </cell>
        </row>
        <row r="17">
          <cell r="F17" t="str">
            <v>St Vallier/Tain</v>
          </cell>
        </row>
        <row r="18">
          <cell r="F18" t="str">
            <v>Montélimar</v>
          </cell>
        </row>
        <row r="19">
          <cell r="F19" t="str">
            <v>PIERRELATTE</v>
          </cell>
        </row>
        <row r="20">
          <cell r="F20" t="str">
            <v>Montélimar</v>
          </cell>
        </row>
        <row r="21">
          <cell r="F21" t="str">
            <v>St Vallier/Tain</v>
          </cell>
        </row>
        <row r="22">
          <cell r="F22" t="str">
            <v>ROMANS</v>
          </cell>
        </row>
        <row r="23">
          <cell r="F23" t="str">
            <v>VALENCE</v>
          </cell>
        </row>
        <row r="24">
          <cell r="F24" t="str">
            <v>VALENCE</v>
          </cell>
        </row>
        <row r="25">
          <cell r="F25" t="str">
            <v>Montélimar</v>
          </cell>
        </row>
        <row r="26">
          <cell r="F26" t="str">
            <v>VALENCE</v>
          </cell>
        </row>
        <row r="27">
          <cell r="F27" t="str">
            <v>VALENCE</v>
          </cell>
        </row>
        <row r="28">
          <cell r="F28" t="str">
            <v>Montélimar</v>
          </cell>
        </row>
        <row r="29">
          <cell r="F29" t="str">
            <v>PIERRELATTE</v>
          </cell>
        </row>
        <row r="30">
          <cell r="F30" t="str">
            <v>PIERRELATTE</v>
          </cell>
        </row>
        <row r="31">
          <cell r="F31" t="str">
            <v>ROMANS</v>
          </cell>
        </row>
        <row r="32">
          <cell r="F32" t="str">
            <v>ROMANS</v>
          </cell>
        </row>
        <row r="33">
          <cell r="F33" t="str">
            <v>St Vallier/Tain</v>
          </cell>
        </row>
        <row r="34">
          <cell r="F34" t="str">
            <v>ROMANS</v>
          </cell>
        </row>
        <row r="35">
          <cell r="F35" t="str">
            <v>Valence</v>
          </cell>
        </row>
        <row r="36">
          <cell r="F36" t="str">
            <v>PIERRELATTE</v>
          </cell>
        </row>
        <row r="37">
          <cell r="F37" t="str">
            <v>ROMANS</v>
          </cell>
        </row>
        <row r="38">
          <cell r="F38" t="str">
            <v>Montélimar</v>
          </cell>
        </row>
        <row r="39">
          <cell r="F39" t="str">
            <v>ROMANS</v>
          </cell>
        </row>
        <row r="40">
          <cell r="F40" t="str">
            <v>VALENCE</v>
          </cell>
        </row>
        <row r="41">
          <cell r="F41" t="str">
            <v>St Vallier/Tain</v>
          </cell>
        </row>
        <row r="42">
          <cell r="F42" t="str">
            <v>PIERRELATTE</v>
          </cell>
        </row>
        <row r="43">
          <cell r="F43" t="str">
            <v>VALENCE</v>
          </cell>
        </row>
        <row r="44">
          <cell r="F44" t="str">
            <v>VALENCE</v>
          </cell>
        </row>
        <row r="45">
          <cell r="F45" t="str">
            <v>ROMANS</v>
          </cell>
        </row>
        <row r="46">
          <cell r="F46" t="str">
            <v>PIERRELATTE</v>
          </cell>
        </row>
        <row r="47">
          <cell r="F47" t="str">
            <v>PIERRELATTE</v>
          </cell>
        </row>
        <row r="48">
          <cell r="F48" t="str">
            <v>St Vallier/Tain</v>
          </cell>
        </row>
        <row r="49">
          <cell r="F49" t="str">
            <v>Montélimar</v>
          </cell>
        </row>
        <row r="50">
          <cell r="F50" t="str">
            <v>ROMANS</v>
          </cell>
        </row>
        <row r="51">
          <cell r="F51" t="str">
            <v>VALENCE</v>
          </cell>
        </row>
        <row r="52">
          <cell r="F52" t="str">
            <v>Montélimar</v>
          </cell>
        </row>
        <row r="53">
          <cell r="F53" t="str">
            <v>ROMANS</v>
          </cell>
        </row>
        <row r="54">
          <cell r="F54" t="str">
            <v>Montélimar</v>
          </cell>
        </row>
        <row r="55">
          <cell r="F55" t="str">
            <v>ROMANS</v>
          </cell>
        </row>
        <row r="56">
          <cell r="F56" t="str">
            <v>Montélimar</v>
          </cell>
        </row>
        <row r="57">
          <cell r="F57" t="str">
            <v>St Vallier/Tain</v>
          </cell>
        </row>
        <row r="58">
          <cell r="F58" t="str">
            <v>Montélimar</v>
          </cell>
        </row>
        <row r="59">
          <cell r="F59" t="str">
            <v>ROMANS</v>
          </cell>
        </row>
        <row r="60">
          <cell r="F60" t="str">
            <v>VALENCE</v>
          </cell>
        </row>
        <row r="61">
          <cell r="F61" t="str">
            <v>ROMANS</v>
          </cell>
        </row>
        <row r="62">
          <cell r="F62" t="str">
            <v>ROMANS</v>
          </cell>
        </row>
        <row r="63">
          <cell r="F63" t="str">
            <v>ROMANS</v>
          </cell>
        </row>
        <row r="64">
          <cell r="F64" t="str">
            <v>PIERRELATTE</v>
          </cell>
        </row>
        <row r="65">
          <cell r="F65" t="str">
            <v>VALENCE</v>
          </cell>
        </row>
        <row r="66">
          <cell r="F66" t="str">
            <v>Montélimar</v>
          </cell>
        </row>
        <row r="67">
          <cell r="F67" t="str">
            <v>ROMANS</v>
          </cell>
        </row>
        <row r="68">
          <cell r="F68" t="str">
            <v>Montélimar</v>
          </cell>
        </row>
        <row r="69">
          <cell r="F69" t="str">
            <v>VALENCE</v>
          </cell>
        </row>
        <row r="70">
          <cell r="F70" t="str">
            <v>VALENCE</v>
          </cell>
        </row>
        <row r="71">
          <cell r="F71" t="str">
            <v>St Vallier/Tain</v>
          </cell>
        </row>
        <row r="72">
          <cell r="F72" t="str">
            <v>St Vallier/Tain</v>
          </cell>
        </row>
        <row r="73">
          <cell r="F73" t="str">
            <v>VALENCE</v>
          </cell>
        </row>
        <row r="74">
          <cell r="F74" t="str">
            <v>St Vallier/Tain</v>
          </cell>
        </row>
        <row r="75">
          <cell r="F75" t="str">
            <v>Montélimar</v>
          </cell>
        </row>
        <row r="76">
          <cell r="F76" t="str">
            <v>Montélimar</v>
          </cell>
        </row>
        <row r="77">
          <cell r="F77" t="str">
            <v>PIERRELATTE</v>
          </cell>
        </row>
        <row r="78">
          <cell r="F78" t="str">
            <v>St Vallier/Tain</v>
          </cell>
        </row>
        <row r="79">
          <cell r="F79" t="str">
            <v>Romans</v>
          </cell>
        </row>
        <row r="80">
          <cell r="F80" t="str">
            <v>PIERRELATTE</v>
          </cell>
        </row>
        <row r="81">
          <cell r="F81" t="str">
            <v>VALENCE</v>
          </cell>
        </row>
        <row r="82">
          <cell r="F82" t="str">
            <v>ROMANS</v>
          </cell>
        </row>
        <row r="83">
          <cell r="F83" t="str">
            <v>Montélimar</v>
          </cell>
        </row>
        <row r="84">
          <cell r="F84" t="str">
            <v>Montélimar</v>
          </cell>
        </row>
        <row r="85">
          <cell r="F85" t="str">
            <v>VALENCE</v>
          </cell>
        </row>
        <row r="86">
          <cell r="F86" t="str">
            <v>VALENCE</v>
          </cell>
        </row>
        <row r="87">
          <cell r="F87" t="str">
            <v>ROMANS</v>
          </cell>
        </row>
        <row r="88">
          <cell r="F88" t="str">
            <v>ROMANS</v>
          </cell>
        </row>
        <row r="89">
          <cell r="F89" t="str">
            <v>Montélimar</v>
          </cell>
        </row>
        <row r="90">
          <cell r="F90" t="str">
            <v>VALENCE</v>
          </cell>
        </row>
        <row r="91">
          <cell r="F91" t="str">
            <v>St Vallier/Tain</v>
          </cell>
        </row>
        <row r="92">
          <cell r="F92" t="str">
            <v>VALENCE</v>
          </cell>
        </row>
        <row r="93">
          <cell r="F93" t="str">
            <v>PIERRELATTE</v>
          </cell>
        </row>
        <row r="94">
          <cell r="F94" t="str">
            <v>Montélimar</v>
          </cell>
        </row>
        <row r="95">
          <cell r="F95" t="str">
            <v>Pierrelatte</v>
          </cell>
        </row>
        <row r="96">
          <cell r="F96" t="str">
            <v>Montélimar</v>
          </cell>
        </row>
        <row r="97">
          <cell r="F97" t="str">
            <v>VALENCE</v>
          </cell>
        </row>
        <row r="98">
          <cell r="F98" t="str">
            <v>ROMANS</v>
          </cell>
        </row>
        <row r="99">
          <cell r="F99" t="str">
            <v>St Vallier/Tain</v>
          </cell>
        </row>
        <row r="100">
          <cell r="F100" t="str">
            <v>St Vallier/Tain</v>
          </cell>
        </row>
        <row r="101">
          <cell r="F101" t="str">
            <v>Montélimar</v>
          </cell>
        </row>
        <row r="102">
          <cell r="F102" t="str">
            <v>ROMANS</v>
          </cell>
        </row>
        <row r="103">
          <cell r="F103" t="str">
            <v>VALENCE</v>
          </cell>
        </row>
        <row r="104">
          <cell r="F104" t="str">
            <v>Montélimar</v>
          </cell>
        </row>
        <row r="105">
          <cell r="F105" t="str">
            <v>ROMANS</v>
          </cell>
        </row>
        <row r="106">
          <cell r="F106" t="str">
            <v>PIERRELATTE</v>
          </cell>
        </row>
        <row r="107">
          <cell r="F107" t="str">
            <v>St Vallier/Tain</v>
          </cell>
        </row>
        <row r="108">
          <cell r="F108" t="str">
            <v>Montélimar</v>
          </cell>
        </row>
        <row r="109">
          <cell r="F109" t="str">
            <v>VALENCE</v>
          </cell>
        </row>
        <row r="110">
          <cell r="F110" t="str">
            <v>VALENCE</v>
          </cell>
        </row>
        <row r="111">
          <cell r="F111" t="str">
            <v>Montélimar</v>
          </cell>
        </row>
        <row r="112">
          <cell r="F112" t="str">
            <v>ROMANS</v>
          </cell>
        </row>
        <row r="113">
          <cell r="F113" t="str">
            <v>Montélimar</v>
          </cell>
        </row>
        <row r="114">
          <cell r="F114" t="str">
            <v>St Vallier/Tain</v>
          </cell>
        </row>
        <row r="115">
          <cell r="F115" t="str">
            <v>Montélimar</v>
          </cell>
        </row>
        <row r="116">
          <cell r="F116" t="str">
            <v>Montélimar</v>
          </cell>
        </row>
        <row r="117">
          <cell r="F117" t="str">
            <v>St Vallier/Tain</v>
          </cell>
        </row>
        <row r="118">
          <cell r="F118" t="str">
            <v>St Vallier/Tain</v>
          </cell>
        </row>
        <row r="119">
          <cell r="F119" t="str">
            <v>St Vallier/Tain</v>
          </cell>
        </row>
        <row r="120">
          <cell r="F120" t="str">
            <v>St Vallier/Tain</v>
          </cell>
        </row>
        <row r="121">
          <cell r="F121" t="str">
            <v>St Vallier/Tain</v>
          </cell>
        </row>
        <row r="122">
          <cell r="F122" t="str">
            <v>Montélimar</v>
          </cell>
        </row>
        <row r="123">
          <cell r="F123" t="str">
            <v>PIERRELATTE</v>
          </cell>
        </row>
        <row r="124">
          <cell r="F124" t="str">
            <v>VALENCE</v>
          </cell>
        </row>
        <row r="125">
          <cell r="F125" t="str">
            <v>Montélimar</v>
          </cell>
        </row>
        <row r="126">
          <cell r="F126" t="str">
            <v>Pierrelatte</v>
          </cell>
        </row>
        <row r="127">
          <cell r="F127" t="str">
            <v>VALENCE</v>
          </cell>
        </row>
        <row r="128">
          <cell r="F128" t="str">
            <v>St Vallier/Tain</v>
          </cell>
        </row>
        <row r="129">
          <cell r="F129" t="str">
            <v>VALENCE</v>
          </cell>
        </row>
        <row r="130">
          <cell r="F130" t="str">
            <v>Romans</v>
          </cell>
        </row>
        <row r="131">
          <cell r="F131" t="str">
            <v>ROMANS</v>
          </cell>
        </row>
        <row r="132">
          <cell r="F132" t="str">
            <v>Montélimar</v>
          </cell>
        </row>
        <row r="133">
          <cell r="F133" t="str">
            <v>VALENCE</v>
          </cell>
        </row>
        <row r="134">
          <cell r="F134" t="str">
            <v>VALENCE</v>
          </cell>
        </row>
        <row r="135">
          <cell r="F135" t="str">
            <v>ROMANS</v>
          </cell>
        </row>
        <row r="136">
          <cell r="F136" t="str">
            <v>PIERRELATTE</v>
          </cell>
        </row>
        <row r="137">
          <cell r="F137" t="str">
            <v>St Vallier/Tain</v>
          </cell>
        </row>
        <row r="138">
          <cell r="F138" t="str">
            <v>Montélimar</v>
          </cell>
        </row>
        <row r="139">
          <cell r="F139" t="str">
            <v>Romans</v>
          </cell>
        </row>
        <row r="140">
          <cell r="F140" t="str">
            <v>ROMANS</v>
          </cell>
        </row>
        <row r="141">
          <cell r="F141" t="str">
            <v>St Vallier/Tain</v>
          </cell>
        </row>
        <row r="142">
          <cell r="F142" t="str">
            <v>St Vallier/Tain</v>
          </cell>
        </row>
        <row r="143">
          <cell r="F143" t="str">
            <v>VALENCE</v>
          </cell>
        </row>
        <row r="144">
          <cell r="F144" t="str">
            <v>Montélimar</v>
          </cell>
        </row>
        <row r="145">
          <cell r="F145" t="str">
            <v>VALENCE</v>
          </cell>
        </row>
        <row r="146">
          <cell r="F146" t="str">
            <v>VALENCE</v>
          </cell>
        </row>
        <row r="147">
          <cell r="F147" t="str">
            <v>ROMANS</v>
          </cell>
        </row>
        <row r="148">
          <cell r="F148" t="str">
            <v>VALENCE</v>
          </cell>
        </row>
        <row r="149">
          <cell r="F149" t="str">
            <v>Montélimar</v>
          </cell>
        </row>
        <row r="150">
          <cell r="F150" t="str">
            <v>PIERRELATTE</v>
          </cell>
        </row>
        <row r="151">
          <cell r="F151" t="str">
            <v>Montélimar</v>
          </cell>
        </row>
        <row r="152">
          <cell r="F152" t="str">
            <v>Montélimar</v>
          </cell>
        </row>
        <row r="153">
          <cell r="F153" t="str">
            <v>VALENCE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ables/table1.xml><?xml version="1.0" encoding="utf-8"?>
<table xmlns="http://schemas.openxmlformats.org/spreadsheetml/2006/main" id="2" name="Tableau1" displayName="Tableau1" ref="A1:AZ230" totalsRowShown="0" headerRowDxfId="214" dataDxfId="213">
  <autoFilter ref="A1:AZ230"/>
  <sortState ref="A2:AZ232">
    <sortCondition ref="A1:A232"/>
  </sortState>
  <tableColumns count="52">
    <tableColumn id="1" name="Nom" dataDxfId="212"/>
    <tableColumn id="2" name="Prénom" dataDxfId="211"/>
    <tableColumn id="3" name="dates de naiss." dataDxfId="210"/>
    <tableColumn id="4" name="âge" dataDxfId="209">
      <calculatedColumnFormula>DATEDIF(C2,TODAY(),"y")</calculatedColumnFormula>
    </tableColumn>
    <tableColumn id="5" name="Sexe" dataDxfId="208"/>
    <tableColumn id="6" name="secteurs" dataDxfId="207"/>
    <tableColumn id="7" name="Accompagnateurs" dataDxfId="206"/>
    <tableColumn id="25" name="Commentaire" dataDxfId="205"/>
    <tableColumn id="24" name="date envoi MDPH" dataDxfId="204"/>
    <tableColumn id="8" name="fin CDAPH" dataDxfId="203"/>
    <tableColumn id="9" name="fin aide sociale" dataDxfId="202"/>
    <tableColumn id="10" name="date d'entrée" dataDxfId="201"/>
    <tableColumn id="11" name="date de sortie" dataDxfId="200"/>
    <tableColumn id="12" name="temps de présence" dataDxfId="0">
      <calculatedColumnFormula>IF(M2="Présent",(DATEDIF(L2,TODAY(),"Y")&amp;" années  "&amp;DATEDIF(L2,TODAY(),"YM")&amp;" mois  "&amp;DATEDIF(L2,TODAY(),"MD")&amp;" jours  "))</calculatedColumnFormula>
    </tableColumn>
    <tableColumn id="34" name="Type sortie" dataDxfId="199"/>
    <tableColumn id="13" name="Adresse" dataDxfId="198"/>
    <tableColumn id="21" name="CP" dataDxfId="197"/>
    <tableColumn id="20" name="Ville" dataDxfId="196"/>
    <tableColumn id="19" name="Téléphone" dataDxfId="195"/>
    <tableColumn id="36" name="tel gsm" dataDxfId="194"/>
    <tableColumn id="14" name="Protection juridique" dataDxfId="193"/>
    <tableColumn id="15" name="Organisme" dataDxfId="192"/>
    <tableColumn id="22" name="nom Tuteur" dataDxfId="191"/>
    <tableColumn id="16" name="Type suivi" dataDxfId="190"/>
    <tableColumn id="23" name="Employeur" dataDxfId="189"/>
    <tableColumn id="18" name="n° sécu" dataDxfId="188"/>
    <tableColumn id="17" name="Tpresence_mois" dataDxfId="187">
      <calculatedColumnFormula>IF(M2="Présent",(DATEDIF(L2,TODAY(),"m")),(DATEDIF(L2,M2,"m")))</calculatedColumnFormula>
    </tableColumn>
    <tableColumn id="33" name="adresse sécu" dataDxfId="186"/>
    <tableColumn id="32" name="n°CDAPH" dataDxfId="185"/>
    <tableColumn id="31" name="n°CAF" dataDxfId="184"/>
    <tableColumn id="30" name="Mutuelle" dataDxfId="183"/>
    <tableColumn id="29" name="adresse mutuelle" dataDxfId="182"/>
    <tableColumn id="35" name="Situation" dataDxfId="181"/>
    <tableColumn id="28" name="Origine demande" dataDxfId="180"/>
    <tableColumn id="27" name="mode paiement" dataDxfId="179"/>
    <tableColumn id="38" name="Situation emploi" dataDxfId="178"/>
    <tableColumn id="37" name="Type emploi" dataDxfId="177"/>
    <tableColumn id="26" name="code déficience" dataDxfId="176"/>
    <tableColumn id="40" name="Organisme_origine" dataDxfId="175"/>
    <tableColumn id="41" name="Pers_Origine" dataDxfId="174"/>
    <tableColumn id="39" name="hébergement" dataDxfId="173"/>
    <tableColumn id="42" name="hébergement avant entrée" dataDxfId="172"/>
    <tableColumn id="43" name="personne à prévenir" dataDxfId="171"/>
    <tableColumn id="44" name="tel pers. À prévenir" dataDxfId="170"/>
    <tableColumn id="45" name="inscr. Pôle emploi" dataDxfId="169"/>
    <tableColumn id="46" name="identifiant PE" dataDxfId="168"/>
    <tableColumn id="48" name="enfants" dataDxfId="167"/>
    <tableColumn id="49" name="type de ressources" dataDxfId="166"/>
    <tableColumn id="50" name="montant ressources" dataDxfId="165"/>
    <tableColumn id="47" name="orientations" dataDxfId="164"/>
    <tableColumn id="51" name="tx invalidité" dataDxfId="163"/>
    <tableColumn id="54" name="Nb jours &quot;N&quot;" dataDxfId="162">
      <calculatedColumnFormula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6" displayName="Tableau6" ref="A1:BC198" totalsRowShown="0" headerRowDxfId="271" dataDxfId="270" headerRowCellStyle="Normal 3">
  <autoFilter ref="A1:BC198"/>
  <tableColumns count="55">
    <tableColumn id="1" name="Nom" dataDxfId="269"/>
    <tableColumn id="2" name="Prénom" dataDxfId="268"/>
    <tableColumn id="3" name="dates de naiss." dataDxfId="267"/>
    <tableColumn id="4" name="âge" dataDxfId="266">
      <calculatedColumnFormula>DATEDIF(C2,TODAY(),"y")</calculatedColumnFormula>
    </tableColumn>
    <tableColumn id="5" name="Sexe" dataDxfId="265"/>
    <tableColumn id="6" name="secteurs" dataDxfId="264"/>
    <tableColumn id="7" name="Accompagnateurs" dataDxfId="263"/>
    <tableColumn id="8" name="MDPH" dataDxfId="262" dataCellStyle="Normal 3"/>
    <tableColumn id="9" name="date envoi MDPH" dataDxfId="261" dataCellStyle="Normal 3"/>
    <tableColumn id="10" name="fin CDAPH" dataDxfId="260"/>
    <tableColumn id="11" name="fin aide sociale" dataDxfId="259"/>
    <tableColumn id="12" name="date d'entrée" dataDxfId="258" dataCellStyle="Normal 3">
      <calculatedColumnFormula>IF(AZ2&lt;&gt;"",AZ2,"")</calculatedColumnFormula>
    </tableColumn>
    <tableColumn id="13" name="date de sortie" dataDxfId="257">
      <calculatedColumnFormula>IF(AZ2&lt;&gt;"","Présent","")</calculatedColumnFormula>
    </tableColumn>
    <tableColumn id="14" name="temps de présence" dataDxfId="256">
      <calculatedColumnFormula>IF(M2="Présent",(DATEDIF(L2,TODAY(),"Y")&amp;" années  "&amp;DATEDIF(L2,TODAY(),"YM")&amp;" mois  "&amp;DATEDIF(L2,TODAY(),"MD")&amp;" jours  "),(DATEDIF(L2,M2,"Y")&amp;" années  "&amp;DATEDIF(L2,M2,"YM")&amp;" mois  "&amp;DATEDIF(L2,M2,"MD")&amp;" jours  "))</calculatedColumnFormula>
    </tableColumn>
    <tableColumn id="15" name="Type sortie" dataDxfId="255"/>
    <tableColumn id="16" name="Adresse" dataDxfId="254"/>
    <tableColumn id="17" name="CP" dataDxfId="253"/>
    <tableColumn id="18" name="Ville" dataDxfId="252"/>
    <tableColumn id="19" name="Téléphone" dataDxfId="251"/>
    <tableColumn id="20" name="tel gsm" dataDxfId="250" dataCellStyle="Normal 3"/>
    <tableColumn id="21" name="Protection juridique" dataDxfId="249" dataCellStyle="Normal 3"/>
    <tableColumn id="22" name="Organisme" dataDxfId="248" dataCellStyle="Normal 3"/>
    <tableColumn id="23" name="nom Tuteur" dataDxfId="247" dataCellStyle="Normal 3"/>
    <tableColumn id="24" name="Type suivi" dataDxfId="246" dataCellStyle="Normal 3"/>
    <tableColumn id="25" name="Employeur" dataDxfId="245" dataCellStyle="Normal 3"/>
    <tableColumn id="26" name="n° sécu" dataDxfId="244" dataCellStyle="Normal 3"/>
    <tableColumn id="27" name="Tpresence_mois" dataDxfId="243" dataCellStyle="Normal 3"/>
    <tableColumn id="28" name="adresse sécu" dataDxfId="242" dataCellStyle="Normal 3"/>
    <tableColumn id="29" name="n°CDAPH" dataDxfId="241"/>
    <tableColumn id="30" name="n°CAF" dataDxfId="240" dataCellStyle="Normal 3"/>
    <tableColumn id="31" name="Mutuelle" dataDxfId="239" dataCellStyle="Normal 3"/>
    <tableColumn id="32" name="adresse mutuelle" dataDxfId="238" dataCellStyle="Normal 3"/>
    <tableColumn id="33" name="Situation" dataDxfId="237" dataCellStyle="Normal 3"/>
    <tableColumn id="34" name="Origine demande" dataDxfId="236" dataCellStyle="Normal 3"/>
    <tableColumn id="35" name="mode paiement" dataDxfId="235" dataCellStyle="Normal 3"/>
    <tableColumn id="36" name="Situation emploi" dataDxfId="234" dataCellStyle="Normal 3"/>
    <tableColumn id="37" name="Type emploi" dataDxfId="233" dataCellStyle="Normal 3"/>
    <tableColumn id="38" name="code déficience" dataDxfId="232" dataCellStyle="Normal 3"/>
    <tableColumn id="39" name="Organisme_origine" dataDxfId="231" dataCellStyle="Normal 3"/>
    <tableColumn id="40" name="Pers_Origine" dataDxfId="230" dataCellStyle="Normal 3"/>
    <tableColumn id="41" name="hébergement avant entrée" dataDxfId="229" dataCellStyle="Normal 3"/>
    <tableColumn id="42" name="avant entrée" dataDxfId="228" dataCellStyle="Normal 3"/>
    <tableColumn id="43" name="personne à prévenir" dataDxfId="227" dataCellStyle="Normal 3"/>
    <tableColumn id="44" name="tel pers. À prévenir" dataDxfId="226" dataCellStyle="Normal 3"/>
    <tableColumn id="45" name="inscr. Pôle emploi" dataDxfId="225" dataCellStyle="Normal 3"/>
    <tableColumn id="46" name="N° Pôle emploi" dataDxfId="224" dataCellStyle="Normal 3"/>
    <tableColumn id="47" name="date_recept_notif" dataDxfId="223" dataCellStyle="Normal 3"/>
    <tableColumn id="48" name="Date_envoi" dataDxfId="222"/>
    <tableColumn id="49" name="date_retour" dataDxfId="221"/>
    <tableColumn id="50" name="Remarques" dataDxfId="220"/>
    <tableColumn id="51" name="envoi_AR" dataDxfId="219"/>
    <tableColumn id="52" name="entré" dataDxfId="218"/>
    <tableColumn id="53" name="SORTIE de LA" dataDxfId="217"/>
    <tableColumn id="54" name="durée_inscription" dataDxfId="216">
      <calculatedColumnFormula>IF(Tableau6[[#This Row],[entré]]&lt;&gt;"","",IF(Tableau6[[#This Row],[SORTIE de LA]]="",IF(Tableau6[[#This Row],[envoi_AR]]&lt;&gt;"",DATEDIF(Tableau6[[#This Row],[envoi_AR]],TODAY(),"m")/12,""),""))</calculatedColumnFormula>
    </tableColumn>
    <tableColumn id="55" name="T. avant entrée" dataDxfId="215">
      <calculatedColumnFormula>IF(Tableau6[[#This Row],[entré]]&lt;&gt;"",DATEDIF(Tableau6[[#This Row],[envoi_AR]],Tableau6[[#This Row],[entré]],"m")/12,"")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3300"/>
  </sheetPr>
  <dimension ref="A1:AZ230"/>
  <sheetViews>
    <sheetView zoomScaleNormal="100" workbookViewId="0">
      <pane xSplit="1" ySplit="1" topLeftCell="B2" activePane="bottomRight" state="frozen"/>
      <selection activeCell="G236" sqref="G236"/>
      <selection pane="topRight" activeCell="G236" sqref="G236"/>
      <selection pane="bottomLeft" activeCell="G236" sqref="G236"/>
      <selection pane="bottomRight" activeCell="AF166" sqref="AF166"/>
    </sheetView>
  </sheetViews>
  <sheetFormatPr baseColWidth="10" defaultRowHeight="20.100000000000001" customHeight="1" x14ac:dyDescent="0.3"/>
  <cols>
    <col min="1" max="1" width="21.6640625" style="174" bestFit="1" customWidth="1"/>
    <col min="2" max="2" width="12.5546875" style="174" bestFit="1" customWidth="1"/>
    <col min="3" max="3" width="15.109375" style="338" bestFit="1" customWidth="1"/>
    <col min="4" max="4" width="7.109375" style="339" customWidth="1"/>
    <col min="5" max="5" width="6.5546875" style="174" customWidth="1"/>
    <col min="6" max="6" width="12.88671875" style="174" bestFit="1" customWidth="1"/>
    <col min="7" max="7" width="17.5546875" style="340" bestFit="1" customWidth="1"/>
    <col min="8" max="8" width="10.44140625" style="340" customWidth="1"/>
    <col min="9" max="9" width="16.6640625" style="341" bestFit="1" customWidth="1"/>
    <col min="10" max="10" width="11.44140625" style="342" bestFit="1" customWidth="1"/>
    <col min="11" max="11" width="15" style="342" bestFit="1" customWidth="1"/>
    <col min="12" max="12" width="14" style="342" bestFit="1" customWidth="1"/>
    <col min="13" max="13" width="14.33203125" style="342" bestFit="1" customWidth="1"/>
    <col min="14" max="14" width="24.88671875" style="174" bestFit="1" customWidth="1"/>
    <col min="15" max="15" width="11.77734375" style="174" customWidth="1"/>
    <col min="16" max="16" width="44" style="174" customWidth="1"/>
    <col min="17" max="17" width="7.109375" style="343" customWidth="1"/>
    <col min="18" max="18" width="25.5546875" style="174" customWidth="1"/>
    <col min="19" max="19" width="19.21875" style="174" customWidth="1"/>
    <col min="20" max="20" width="20.33203125" style="174" customWidth="1"/>
    <col min="21" max="21" width="18.5546875" style="174" customWidth="1"/>
    <col min="22" max="22" width="12.77734375" style="174" customWidth="1"/>
    <col min="23" max="23" width="32.44140625" style="174" customWidth="1"/>
    <col min="24" max="24" width="13" style="174" customWidth="1"/>
    <col min="25" max="25" width="31.21875" style="174" customWidth="1"/>
    <col min="26" max="26" width="20.109375" style="174" customWidth="1"/>
    <col min="27" max="27" width="15.21875" style="174" customWidth="1"/>
    <col min="28" max="28" width="12.88671875" style="174" customWidth="1"/>
    <col min="29" max="29" width="13" style="174" customWidth="1"/>
    <col min="30" max="30" width="10.6640625" style="174" customWidth="1"/>
    <col min="31" max="31" width="23.109375" style="174" customWidth="1"/>
    <col min="32" max="32" width="23.77734375" style="174" customWidth="1"/>
    <col min="33" max="33" width="9.77734375" style="174" customWidth="1"/>
    <col min="34" max="34" width="17.88671875" style="174" customWidth="1"/>
    <col min="35" max="35" width="14.5546875" style="174" customWidth="1"/>
    <col min="36" max="36" width="15.44140625" style="174" customWidth="1"/>
    <col min="37" max="37" width="16.33203125" style="174" customWidth="1"/>
    <col min="38" max="38" width="20.5546875" style="344" customWidth="1"/>
    <col min="39" max="39" width="17.109375" style="174" customWidth="1"/>
    <col min="40" max="40" width="12.6640625" style="174" customWidth="1"/>
    <col min="41" max="41" width="18.44140625" style="174" customWidth="1"/>
    <col min="42" max="42" width="24" style="174" customWidth="1"/>
    <col min="43" max="43" width="37.109375" style="174" customWidth="1"/>
    <col min="44" max="44" width="26.6640625" style="174" customWidth="1"/>
    <col min="45" max="45" width="16.77734375" style="174" customWidth="1"/>
    <col min="46" max="46" width="13.6640625" style="174" customWidth="1"/>
    <col min="47" max="47" width="8.77734375" style="174" customWidth="1"/>
    <col min="48" max="48" width="18" style="174" customWidth="1"/>
    <col min="49" max="49" width="18.33203125" style="174" customWidth="1"/>
    <col min="50" max="51" width="11.5546875" style="174" customWidth="1"/>
    <col min="52" max="16384" width="11.5546875" style="174"/>
  </cols>
  <sheetData>
    <row r="1" spans="1:52" s="155" customFormat="1" ht="20.100000000000001" customHeight="1" x14ac:dyDescent="0.35">
      <c r="A1" s="151" t="s">
        <v>0</v>
      </c>
      <c r="B1" s="152" t="s">
        <v>1</v>
      </c>
      <c r="C1" s="153" t="s">
        <v>2</v>
      </c>
      <c r="D1" s="154" t="s">
        <v>3</v>
      </c>
      <c r="E1" s="155" t="s">
        <v>4</v>
      </c>
      <c r="F1" s="155" t="s">
        <v>5</v>
      </c>
      <c r="G1" s="155" t="s">
        <v>6</v>
      </c>
      <c r="H1" s="155" t="s">
        <v>313</v>
      </c>
      <c r="I1" s="153" t="s">
        <v>8</v>
      </c>
      <c r="J1" s="156" t="s">
        <v>9</v>
      </c>
      <c r="K1" s="153" t="s">
        <v>10</v>
      </c>
      <c r="L1" s="153" t="s">
        <v>11</v>
      </c>
      <c r="M1" s="153" t="s">
        <v>12</v>
      </c>
      <c r="N1" s="155" t="s">
        <v>13</v>
      </c>
      <c r="O1" s="155" t="s">
        <v>14</v>
      </c>
      <c r="P1" s="155" t="s">
        <v>15</v>
      </c>
      <c r="Q1" s="157" t="s">
        <v>16</v>
      </c>
      <c r="R1" s="155" t="s">
        <v>17</v>
      </c>
      <c r="S1" s="155" t="s">
        <v>18</v>
      </c>
      <c r="T1" s="155" t="s">
        <v>19</v>
      </c>
      <c r="U1" s="155" t="s">
        <v>20</v>
      </c>
      <c r="V1" s="155" t="s">
        <v>21</v>
      </c>
      <c r="W1" s="155" t="s">
        <v>22</v>
      </c>
      <c r="X1" s="155" t="s">
        <v>23</v>
      </c>
      <c r="Y1" s="155" t="s">
        <v>24</v>
      </c>
      <c r="Z1" s="155" t="s">
        <v>25</v>
      </c>
      <c r="AA1" s="155" t="s">
        <v>26</v>
      </c>
      <c r="AB1" s="155" t="s">
        <v>27</v>
      </c>
      <c r="AC1" s="155" t="s">
        <v>28</v>
      </c>
      <c r="AD1" s="155" t="s">
        <v>29</v>
      </c>
      <c r="AE1" s="155" t="s">
        <v>30</v>
      </c>
      <c r="AF1" s="155" t="s">
        <v>31</v>
      </c>
      <c r="AG1" s="155" t="s">
        <v>32</v>
      </c>
      <c r="AH1" s="155" t="s">
        <v>33</v>
      </c>
      <c r="AI1" s="155" t="s">
        <v>34</v>
      </c>
      <c r="AJ1" s="155" t="s">
        <v>35</v>
      </c>
      <c r="AK1" s="155" t="s">
        <v>36</v>
      </c>
      <c r="AL1" s="158" t="s">
        <v>37</v>
      </c>
      <c r="AM1" s="155" t="s">
        <v>38</v>
      </c>
      <c r="AN1" s="155" t="s">
        <v>39</v>
      </c>
      <c r="AO1" s="155" t="s">
        <v>314</v>
      </c>
      <c r="AP1" s="155" t="s">
        <v>40</v>
      </c>
      <c r="AQ1" s="155" t="s">
        <v>42</v>
      </c>
      <c r="AR1" s="155" t="s">
        <v>43</v>
      </c>
      <c r="AS1" s="155" t="s">
        <v>44</v>
      </c>
      <c r="AT1" s="155" t="s">
        <v>315</v>
      </c>
      <c r="AU1" s="155" t="s">
        <v>316</v>
      </c>
      <c r="AV1" s="155" t="s">
        <v>317</v>
      </c>
      <c r="AW1" s="155" t="s">
        <v>318</v>
      </c>
      <c r="AX1" s="155" t="s">
        <v>319</v>
      </c>
      <c r="AY1" s="155" t="s">
        <v>320</v>
      </c>
      <c r="AZ1" s="155" t="s">
        <v>321</v>
      </c>
    </row>
    <row r="2" spans="1:52" ht="20.100000000000001" customHeight="1" x14ac:dyDescent="0.3">
      <c r="A2" s="176" t="s">
        <v>585</v>
      </c>
      <c r="B2" s="163" t="s">
        <v>68</v>
      </c>
      <c r="C2" s="177">
        <v>22008</v>
      </c>
      <c r="D2" s="161">
        <f ca="1">DATEDIF(C2,TODAY(),"y")</f>
        <v>54</v>
      </c>
      <c r="E2" s="162" t="s">
        <v>69</v>
      </c>
      <c r="F2" s="163" t="s">
        <v>71</v>
      </c>
      <c r="G2" s="163"/>
      <c r="H2" s="163"/>
      <c r="I2" s="178"/>
      <c r="J2" s="179">
        <v>42643</v>
      </c>
      <c r="K2" s="177">
        <v>42643</v>
      </c>
      <c r="L2" s="177">
        <v>41830</v>
      </c>
      <c r="M2" s="180" t="s">
        <v>322</v>
      </c>
      <c r="N2" s="357" t="str">
        <f t="shared" ref="N2:N65" ca="1" si="0">IF(M2="Présent",(DATEDIF(L2,TODAY(),"Y")&amp;" années  "&amp;DATEDIF(L2,TODAY(),"YM")&amp;" mois  "&amp;DATEDIF(L2,TODAY(),"MD")&amp;" jours  "))</f>
        <v>0 années  2 mois  10 jours  </v>
      </c>
      <c r="O2" s="162"/>
      <c r="P2" s="162"/>
      <c r="Q2" s="181"/>
      <c r="R2" s="162"/>
      <c r="S2" s="162"/>
      <c r="T2" s="182"/>
      <c r="U2" s="182"/>
      <c r="V2" s="182"/>
      <c r="W2" s="182"/>
      <c r="X2" s="162" t="s">
        <v>323</v>
      </c>
      <c r="Y2" s="162"/>
      <c r="Z2" s="182"/>
      <c r="AA2" s="175">
        <f ca="1">IF(M2="Présent",(DATEDIF(L2,TODAY(),"m")),(DATEDIF(L2,M2,"m")))</f>
        <v>2</v>
      </c>
      <c r="AB2" s="182"/>
      <c r="AC2" s="162"/>
      <c r="AD2" s="162"/>
      <c r="AE2" s="162"/>
      <c r="AF2" s="183"/>
      <c r="AG2" s="184" t="s">
        <v>141</v>
      </c>
      <c r="AH2" s="162" t="s">
        <v>324</v>
      </c>
      <c r="AI2" s="162"/>
      <c r="AJ2" s="162"/>
      <c r="AK2" s="162"/>
      <c r="AL2" s="185" t="s">
        <v>325</v>
      </c>
      <c r="AM2" s="162" t="s">
        <v>174</v>
      </c>
      <c r="AN2" s="162"/>
      <c r="AO2" s="162"/>
      <c r="AP2" s="162"/>
      <c r="AQ2" s="162"/>
      <c r="AR2" s="162"/>
      <c r="AS2" s="162"/>
      <c r="AT2" s="162"/>
      <c r="AU2" s="162"/>
      <c r="AV2" s="173"/>
      <c r="AW2" s="162"/>
      <c r="AX2" s="173"/>
      <c r="AY2" s="173"/>
      <c r="AZ2" s="186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73</v>
      </c>
    </row>
    <row r="3" spans="1:52" ht="20.100000000000001" customHeight="1" x14ac:dyDescent="0.3">
      <c r="A3" s="176" t="s">
        <v>585</v>
      </c>
      <c r="B3" s="163" t="s">
        <v>221</v>
      </c>
      <c r="C3" s="177">
        <v>26814</v>
      </c>
      <c r="D3" s="161">
        <f ca="1">DATEDIF(C3,TODAY(),"y")</f>
        <v>41</v>
      </c>
      <c r="E3" s="163" t="s">
        <v>61</v>
      </c>
      <c r="F3" s="163" t="s">
        <v>58</v>
      </c>
      <c r="G3" s="163"/>
      <c r="H3" s="163"/>
      <c r="I3" s="177" t="s">
        <v>64</v>
      </c>
      <c r="J3" s="179">
        <v>42186</v>
      </c>
      <c r="K3" s="177">
        <v>42185</v>
      </c>
      <c r="L3" s="177">
        <v>36185</v>
      </c>
      <c r="M3" s="180" t="s">
        <v>322</v>
      </c>
      <c r="N3" s="357" t="str">
        <f t="shared" ca="1" si="0"/>
        <v>15 années  7 mois  26 jours  </v>
      </c>
      <c r="O3" s="162"/>
      <c r="P3" s="162"/>
      <c r="Q3" s="181"/>
      <c r="R3" s="162"/>
      <c r="S3" s="162"/>
      <c r="T3" s="182"/>
      <c r="U3" s="182"/>
      <c r="V3" s="182"/>
      <c r="W3" s="182"/>
      <c r="X3" s="162" t="s">
        <v>323</v>
      </c>
      <c r="Y3" s="163"/>
      <c r="Z3" s="187"/>
      <c r="AA3" s="188">
        <f ca="1">IF(M3="Présent",(DATEDIF(L3,TODAY(),"m")),(DATEDIF(L3,M3,"m")))</f>
        <v>187</v>
      </c>
      <c r="AB3" s="182" t="s">
        <v>86</v>
      </c>
      <c r="AC3" s="189"/>
      <c r="AD3" s="183"/>
      <c r="AE3" s="182"/>
      <c r="AF3" s="184" t="s">
        <v>327</v>
      </c>
      <c r="AG3" s="184" t="s">
        <v>141</v>
      </c>
      <c r="AH3" s="188" t="s">
        <v>24</v>
      </c>
      <c r="AI3" s="188" t="s">
        <v>64</v>
      </c>
      <c r="AJ3" s="188" t="s">
        <v>328</v>
      </c>
      <c r="AK3" s="188" t="s">
        <v>329</v>
      </c>
      <c r="AL3" s="185" t="s">
        <v>330</v>
      </c>
      <c r="AM3" s="162" t="s">
        <v>331</v>
      </c>
      <c r="AN3" s="162"/>
      <c r="AO3" s="162" t="s">
        <v>332</v>
      </c>
      <c r="AP3" s="162" t="s">
        <v>120</v>
      </c>
      <c r="AQ3" s="162"/>
      <c r="AR3" s="162"/>
      <c r="AS3" s="162"/>
      <c r="AT3" s="162"/>
      <c r="AU3" s="162"/>
      <c r="AV3" s="173" t="s">
        <v>333</v>
      </c>
      <c r="AW3" s="162" t="s">
        <v>64</v>
      </c>
      <c r="AX3" s="173" t="s">
        <v>334</v>
      </c>
      <c r="AY3" s="173" t="s">
        <v>335</v>
      </c>
      <c r="AZ3" s="186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4" spans="1:52" ht="20.100000000000001" customHeight="1" x14ac:dyDescent="0.3">
      <c r="A4" s="176" t="s">
        <v>585</v>
      </c>
      <c r="B4" s="182" t="s">
        <v>336</v>
      </c>
      <c r="C4" s="190">
        <v>26070</v>
      </c>
      <c r="D4" s="161">
        <f ca="1">DATEDIF(C4,TODAY(),"y")</f>
        <v>43</v>
      </c>
      <c r="E4" s="182" t="s">
        <v>61</v>
      </c>
      <c r="F4" s="182" t="s">
        <v>94</v>
      </c>
      <c r="G4" s="182"/>
      <c r="H4" s="163"/>
      <c r="I4" s="177"/>
      <c r="J4" s="179">
        <v>41944</v>
      </c>
      <c r="K4" s="177" t="s">
        <v>64</v>
      </c>
      <c r="L4" s="177">
        <v>38099</v>
      </c>
      <c r="M4" s="180" t="str">
        <f>IF(Tableau1[[#This Row],[Nom]]&lt;&gt;"","Présent","")</f>
        <v>Présent</v>
      </c>
      <c r="N4" s="357" t="str">
        <f t="shared" ca="1" si="0"/>
        <v>10 années  4 mois  29 jours  </v>
      </c>
      <c r="O4" s="162"/>
      <c r="P4" s="162"/>
      <c r="Q4" s="181"/>
      <c r="R4" s="162"/>
      <c r="S4" s="162"/>
      <c r="T4" s="182"/>
      <c r="U4" s="182"/>
      <c r="V4" s="182"/>
      <c r="W4" s="182"/>
      <c r="X4" s="162" t="s">
        <v>323</v>
      </c>
      <c r="Y4" s="184"/>
      <c r="Z4" s="191"/>
      <c r="AA4" s="162">
        <f ca="1">IF(M4="Présent",(DATEDIF(L4,TODAY(),"m")),(DATEDIF(L4,M4,"m")))</f>
        <v>124</v>
      </c>
      <c r="AB4" s="182" t="s">
        <v>94</v>
      </c>
      <c r="AC4" s="192"/>
      <c r="AD4" s="182"/>
      <c r="AE4" s="192"/>
      <c r="AF4" s="184" t="s">
        <v>337</v>
      </c>
      <c r="AG4" s="184" t="s">
        <v>338</v>
      </c>
      <c r="AH4" s="188" t="s">
        <v>65</v>
      </c>
      <c r="AI4" s="162"/>
      <c r="AJ4" s="188" t="s">
        <v>328</v>
      </c>
      <c r="AK4" s="188" t="s">
        <v>329</v>
      </c>
      <c r="AL4" s="162" t="s">
        <v>325</v>
      </c>
      <c r="AM4" s="162"/>
      <c r="AN4" s="162"/>
      <c r="AO4" s="162" t="s">
        <v>339</v>
      </c>
      <c r="AP4" s="162"/>
      <c r="AQ4" s="162"/>
      <c r="AR4" s="162"/>
      <c r="AS4" s="162"/>
      <c r="AT4" s="162"/>
      <c r="AU4" s="162"/>
      <c r="AV4" s="173" t="s">
        <v>333</v>
      </c>
      <c r="AW4" s="162"/>
      <c r="AX4" s="193"/>
      <c r="AY4" s="193" t="s">
        <v>335</v>
      </c>
      <c r="AZ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5" spans="1:52" ht="20.100000000000001" customHeight="1" x14ac:dyDescent="0.3">
      <c r="A5" s="176" t="s">
        <v>585</v>
      </c>
      <c r="B5" s="182" t="s">
        <v>56</v>
      </c>
      <c r="C5" s="190">
        <v>33319</v>
      </c>
      <c r="D5" s="161">
        <f ca="1">DATEDIF(C5,TODAY(),"y")</f>
        <v>23</v>
      </c>
      <c r="E5" s="182" t="s">
        <v>69</v>
      </c>
      <c r="F5" s="182" t="s">
        <v>71</v>
      </c>
      <c r="G5" s="182"/>
      <c r="H5" s="163"/>
      <c r="I5" s="177"/>
      <c r="J5" s="179">
        <v>42855</v>
      </c>
      <c r="K5" s="177">
        <v>42855</v>
      </c>
      <c r="L5" s="177">
        <v>40452</v>
      </c>
      <c r="M5" s="180" t="str">
        <f>IF(Tableau1[[#This Row],[Nom]]&lt;&gt;"","Présent","")</f>
        <v>Présent</v>
      </c>
      <c r="N5" s="357" t="str">
        <f t="shared" ca="1" si="0"/>
        <v>3 années  11 mois  19 jours  </v>
      </c>
      <c r="O5" s="162"/>
      <c r="P5" s="162"/>
      <c r="Q5" s="181"/>
      <c r="R5" s="162"/>
      <c r="S5" s="162"/>
      <c r="T5" s="182"/>
      <c r="U5" s="182"/>
      <c r="V5" s="182"/>
      <c r="W5" s="182"/>
      <c r="X5" s="162" t="s">
        <v>323</v>
      </c>
      <c r="Y5" s="182"/>
      <c r="Z5" s="191"/>
      <c r="AA5" s="162">
        <f ca="1">IF(M5="Présent",(DATEDIF(L5,TODAY(),"m")),(DATEDIF(L5,M5,"m")))</f>
        <v>47</v>
      </c>
      <c r="AB5" s="182" t="s">
        <v>70</v>
      </c>
      <c r="AC5" s="192"/>
      <c r="AD5" s="182"/>
      <c r="AE5" s="192"/>
      <c r="AF5" s="184" t="s">
        <v>340</v>
      </c>
      <c r="AG5" s="184" t="s">
        <v>141</v>
      </c>
      <c r="AH5" s="188" t="s">
        <v>296</v>
      </c>
      <c r="AI5" s="162" t="s">
        <v>64</v>
      </c>
      <c r="AJ5" s="188" t="s">
        <v>341</v>
      </c>
      <c r="AK5" s="188" t="s">
        <v>342</v>
      </c>
      <c r="AL5" s="162" t="s">
        <v>325</v>
      </c>
      <c r="AM5" s="162" t="s">
        <v>343</v>
      </c>
      <c r="AN5" s="162"/>
      <c r="AO5" s="162" t="s">
        <v>120</v>
      </c>
      <c r="AP5" s="162" t="s">
        <v>120</v>
      </c>
      <c r="AQ5" s="162"/>
      <c r="AR5" s="162"/>
      <c r="AS5" s="162"/>
      <c r="AT5" s="162"/>
      <c r="AU5" s="162"/>
      <c r="AV5" s="173" t="s">
        <v>344</v>
      </c>
      <c r="AW5" s="162"/>
      <c r="AX5" s="193" t="s">
        <v>334</v>
      </c>
      <c r="AY5" s="193"/>
      <c r="AZ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6" spans="1:52" ht="20.100000000000001" customHeight="1" x14ac:dyDescent="0.3">
      <c r="A6" s="176" t="s">
        <v>585</v>
      </c>
      <c r="B6" s="182" t="s">
        <v>345</v>
      </c>
      <c r="C6" s="190">
        <v>32707</v>
      </c>
      <c r="D6" s="161">
        <f ca="1">DATEDIF(C6,TODAY(),"y")</f>
        <v>25</v>
      </c>
      <c r="E6" s="182" t="s">
        <v>61</v>
      </c>
      <c r="F6" s="182" t="s">
        <v>102</v>
      </c>
      <c r="G6" s="182"/>
      <c r="H6" s="163"/>
      <c r="I6" s="177"/>
      <c r="J6" s="179">
        <v>42582</v>
      </c>
      <c r="K6" s="177" t="s">
        <v>346</v>
      </c>
      <c r="L6" s="177">
        <v>40113</v>
      </c>
      <c r="M6" s="180" t="str">
        <f>IF(Tableau1[[#This Row],[Nom]]&lt;&gt;"","Présent","")</f>
        <v>Présent</v>
      </c>
      <c r="N6" s="357" t="str">
        <f t="shared" ca="1" si="0"/>
        <v>4 années  10 mois  24 jours  </v>
      </c>
      <c r="O6" s="162"/>
      <c r="P6" s="162"/>
      <c r="Q6" s="181"/>
      <c r="R6" s="162"/>
      <c r="S6" s="162"/>
      <c r="T6" s="182"/>
      <c r="U6" s="182"/>
      <c r="V6" s="182"/>
      <c r="W6" s="182"/>
      <c r="X6" s="162" t="s">
        <v>323</v>
      </c>
      <c r="Y6" s="182"/>
      <c r="Z6" s="191"/>
      <c r="AA6" s="162">
        <f ca="1">IF(M6="Présent",(DATEDIF(L6,TODAY(),"m")),(DATEDIF(L6,M6,"m")))</f>
        <v>58</v>
      </c>
      <c r="AB6" s="182" t="s">
        <v>64</v>
      </c>
      <c r="AC6" s="192"/>
      <c r="AD6" s="182"/>
      <c r="AE6" s="192"/>
      <c r="AF6" s="184" t="s">
        <v>327</v>
      </c>
      <c r="AG6" s="184" t="s">
        <v>141</v>
      </c>
      <c r="AH6" s="188" t="s">
        <v>120</v>
      </c>
      <c r="AI6" s="162" t="s">
        <v>64</v>
      </c>
      <c r="AJ6" s="188" t="s">
        <v>328</v>
      </c>
      <c r="AK6" s="188" t="s">
        <v>329</v>
      </c>
      <c r="AL6" s="162" t="s">
        <v>325</v>
      </c>
      <c r="AM6" s="162" t="s">
        <v>120</v>
      </c>
      <c r="AN6" s="162"/>
      <c r="AO6" s="162" t="s">
        <v>210</v>
      </c>
      <c r="AP6" s="162" t="s">
        <v>120</v>
      </c>
      <c r="AQ6" s="162"/>
      <c r="AR6" s="162"/>
      <c r="AS6" s="162"/>
      <c r="AT6" s="162"/>
      <c r="AU6" s="162"/>
      <c r="AV6" s="173" t="s">
        <v>333</v>
      </c>
      <c r="AW6" s="162"/>
      <c r="AX6" s="173" t="s">
        <v>334</v>
      </c>
      <c r="AY6" s="193" t="s">
        <v>335</v>
      </c>
      <c r="AZ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7" spans="1:52" ht="20.100000000000001" customHeight="1" x14ac:dyDescent="0.3">
      <c r="A7" s="176" t="s">
        <v>585</v>
      </c>
      <c r="B7" s="163" t="s">
        <v>347</v>
      </c>
      <c r="C7" s="190" t="s">
        <v>348</v>
      </c>
      <c r="D7" s="161">
        <f ca="1">DATEDIF(C7,TODAY(),"y")</f>
        <v>57</v>
      </c>
      <c r="E7" s="182" t="s">
        <v>69</v>
      </c>
      <c r="F7" s="182" t="s">
        <v>94</v>
      </c>
      <c r="G7" s="182"/>
      <c r="H7" s="163"/>
      <c r="I7" s="177" t="s">
        <v>64</v>
      </c>
      <c r="J7" s="179" t="s">
        <v>349</v>
      </c>
      <c r="K7" s="177" t="s">
        <v>349</v>
      </c>
      <c r="L7" s="177">
        <v>31670</v>
      </c>
      <c r="M7" s="180" t="str">
        <f>IF(Tableau1[[#This Row],[Nom]]&lt;&gt;"","Présent","")</f>
        <v>Présent</v>
      </c>
      <c r="N7" s="357" t="str">
        <f t="shared" ca="1" si="0"/>
        <v>28 années  0 mois  5 jours  </v>
      </c>
      <c r="O7" s="162"/>
      <c r="P7" s="162"/>
      <c r="Q7" s="181"/>
      <c r="R7" s="162"/>
      <c r="S7" s="162"/>
      <c r="T7" s="182"/>
      <c r="U7" s="182"/>
      <c r="V7" s="182"/>
      <c r="W7" s="182"/>
      <c r="X7" s="162" t="s">
        <v>323</v>
      </c>
      <c r="Y7" s="182"/>
      <c r="Z7" s="182"/>
      <c r="AA7" s="162">
        <f ca="1">IF(M7="Présent",(DATEDIF(L7,TODAY(),"m")),(DATEDIF(L7,M7,"m")))</f>
        <v>336</v>
      </c>
      <c r="AB7" s="182" t="s">
        <v>94</v>
      </c>
      <c r="AC7" s="182"/>
      <c r="AD7" s="192"/>
      <c r="AE7" s="192"/>
      <c r="AF7" s="184" t="s">
        <v>327</v>
      </c>
      <c r="AG7" s="184" t="s">
        <v>338</v>
      </c>
      <c r="AH7" s="162" t="s">
        <v>20</v>
      </c>
      <c r="AI7" s="162" t="s">
        <v>64</v>
      </c>
      <c r="AJ7" s="188" t="s">
        <v>328</v>
      </c>
      <c r="AK7" s="188" t="s">
        <v>329</v>
      </c>
      <c r="AL7" s="162" t="s">
        <v>330</v>
      </c>
      <c r="AM7" s="162" t="s">
        <v>103</v>
      </c>
      <c r="AN7" s="162"/>
      <c r="AO7" s="162" t="s">
        <v>332</v>
      </c>
      <c r="AP7" s="162"/>
      <c r="AQ7" s="162"/>
      <c r="AR7" s="162"/>
      <c r="AS7" s="162"/>
      <c r="AT7" s="162"/>
      <c r="AU7" s="162"/>
      <c r="AV7" s="173"/>
      <c r="AW7" s="162"/>
      <c r="AX7" s="193"/>
      <c r="AY7" s="193"/>
      <c r="AZ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8" spans="1:52" ht="20.100000000000001" customHeight="1" x14ac:dyDescent="0.3">
      <c r="A8" s="176" t="s">
        <v>585</v>
      </c>
      <c r="B8" s="163" t="s">
        <v>246</v>
      </c>
      <c r="C8" s="190">
        <v>19442</v>
      </c>
      <c r="D8" s="161">
        <f ca="1">DATEDIF(C8,TODAY(),"y")</f>
        <v>61</v>
      </c>
      <c r="E8" s="182" t="s">
        <v>69</v>
      </c>
      <c r="F8" s="182" t="s">
        <v>94</v>
      </c>
      <c r="G8" s="182"/>
      <c r="H8" s="163"/>
      <c r="I8" s="177"/>
      <c r="J8" s="179">
        <v>43524</v>
      </c>
      <c r="K8" s="177">
        <v>43524</v>
      </c>
      <c r="L8" s="177">
        <v>32400</v>
      </c>
      <c r="M8" s="180" t="s">
        <v>322</v>
      </c>
      <c r="N8" s="357" t="str">
        <f t="shared" ca="1" si="0"/>
        <v>26 années  0 mois  6 jours  </v>
      </c>
      <c r="O8" s="162"/>
      <c r="P8" s="162"/>
      <c r="Q8" s="181"/>
      <c r="R8" s="162"/>
      <c r="S8" s="162"/>
      <c r="T8" s="182"/>
      <c r="U8" s="182"/>
      <c r="V8" s="182"/>
      <c r="W8" s="182"/>
      <c r="X8" s="162" t="s">
        <v>323</v>
      </c>
      <c r="Y8" s="182"/>
      <c r="Z8" s="195"/>
      <c r="AA8" s="162">
        <f ca="1">IF(M8="Présent",(DATEDIF(L8,TODAY(),"m")),(DATEDIF(L8,M8,"m")))</f>
        <v>312</v>
      </c>
      <c r="AB8" s="182" t="s">
        <v>94</v>
      </c>
      <c r="AC8" s="182"/>
      <c r="AD8" s="192"/>
      <c r="AE8" s="192"/>
      <c r="AF8" s="184" t="s">
        <v>350</v>
      </c>
      <c r="AG8" s="184" t="s">
        <v>351</v>
      </c>
      <c r="AH8" s="162" t="s">
        <v>24</v>
      </c>
      <c r="AI8" s="162"/>
      <c r="AJ8" s="188" t="s">
        <v>352</v>
      </c>
      <c r="AK8" s="188" t="s">
        <v>329</v>
      </c>
      <c r="AL8" s="162" t="s">
        <v>330</v>
      </c>
      <c r="AM8" s="162"/>
      <c r="AN8" s="162"/>
      <c r="AO8" s="162" t="s">
        <v>332</v>
      </c>
      <c r="AP8" s="162"/>
      <c r="AQ8" s="162"/>
      <c r="AR8" s="162"/>
      <c r="AS8" s="162"/>
      <c r="AT8" s="162"/>
      <c r="AU8" s="162"/>
      <c r="AV8" s="173" t="s">
        <v>344</v>
      </c>
      <c r="AW8" s="162"/>
      <c r="AX8" s="193"/>
      <c r="AY8" s="193" t="s">
        <v>353</v>
      </c>
      <c r="AZ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9" spans="1:52" ht="20.100000000000001" customHeight="1" x14ac:dyDescent="0.3">
      <c r="A9" s="176" t="s">
        <v>585</v>
      </c>
      <c r="B9" s="163" t="s">
        <v>307</v>
      </c>
      <c r="C9" s="177">
        <v>31827</v>
      </c>
      <c r="D9" s="161">
        <f ca="1">DATEDIF(C9,TODAY(),"y")</f>
        <v>27</v>
      </c>
      <c r="E9" s="163" t="s">
        <v>69</v>
      </c>
      <c r="F9" s="182" t="s">
        <v>102</v>
      </c>
      <c r="G9" s="182"/>
      <c r="H9" s="163"/>
      <c r="I9" s="177"/>
      <c r="J9" s="179">
        <v>42827</v>
      </c>
      <c r="K9" s="177">
        <v>42827</v>
      </c>
      <c r="L9" s="177">
        <v>40283</v>
      </c>
      <c r="M9" s="180" t="str">
        <f>IF(Tableau1[[#This Row],[Nom]]&lt;&gt;"","Présent","")</f>
        <v>Présent</v>
      </c>
      <c r="N9" s="357" t="str">
        <f t="shared" ca="1" si="0"/>
        <v>4 années  5 mois  5 jours  </v>
      </c>
      <c r="O9" s="162"/>
      <c r="P9" s="162"/>
      <c r="Q9" s="181"/>
      <c r="R9" s="162"/>
      <c r="S9" s="162"/>
      <c r="T9" s="182"/>
      <c r="U9" s="182"/>
      <c r="V9" s="182"/>
      <c r="W9" s="182"/>
      <c r="X9" s="162" t="s">
        <v>323</v>
      </c>
      <c r="Y9" s="182"/>
      <c r="Z9" s="196"/>
      <c r="AA9" s="162">
        <f ca="1">IF(M9="Présent",(DATEDIF(L9,TODAY(),"m")),(DATEDIF(L9,M9,"m")))</f>
        <v>53</v>
      </c>
      <c r="AB9" s="163" t="s">
        <v>64</v>
      </c>
      <c r="AC9" s="197"/>
      <c r="AD9" s="163"/>
      <c r="AE9" s="192"/>
      <c r="AF9" s="163" t="s">
        <v>327</v>
      </c>
      <c r="AG9" s="163" t="s">
        <v>141</v>
      </c>
      <c r="AH9" s="162" t="s">
        <v>324</v>
      </c>
      <c r="AI9" s="162" t="s">
        <v>64</v>
      </c>
      <c r="AJ9" s="188" t="s">
        <v>328</v>
      </c>
      <c r="AK9" s="188" t="s">
        <v>329</v>
      </c>
      <c r="AL9" s="162" t="s">
        <v>325</v>
      </c>
      <c r="AM9" s="162" t="s">
        <v>354</v>
      </c>
      <c r="AN9" s="162"/>
      <c r="AO9" s="162" t="s">
        <v>355</v>
      </c>
      <c r="AP9" s="162" t="s">
        <v>332</v>
      </c>
      <c r="AQ9" s="162"/>
      <c r="AR9" s="162"/>
      <c r="AS9" s="162"/>
      <c r="AT9" s="162"/>
      <c r="AU9" s="162"/>
      <c r="AV9" s="173" t="s">
        <v>333</v>
      </c>
      <c r="AW9" s="162"/>
      <c r="AX9" s="173" t="s">
        <v>334</v>
      </c>
      <c r="AY9" s="193" t="s">
        <v>335</v>
      </c>
      <c r="AZ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0" spans="1:52" ht="20.100000000000001" customHeight="1" x14ac:dyDescent="0.3">
      <c r="A10" s="176" t="s">
        <v>585</v>
      </c>
      <c r="B10" s="163" t="s">
        <v>151</v>
      </c>
      <c r="C10" s="177">
        <v>24548</v>
      </c>
      <c r="D10" s="161">
        <f ca="1">DATEDIF(C10,TODAY(),"y")</f>
        <v>47</v>
      </c>
      <c r="E10" s="163" t="s">
        <v>61</v>
      </c>
      <c r="F10" s="182" t="s">
        <v>71</v>
      </c>
      <c r="G10" s="182"/>
      <c r="H10" s="163"/>
      <c r="I10" s="177"/>
      <c r="J10" s="179">
        <v>42347</v>
      </c>
      <c r="K10" s="177">
        <v>42347</v>
      </c>
      <c r="L10" s="177">
        <v>40753</v>
      </c>
      <c r="M10" s="180" t="s">
        <v>322</v>
      </c>
      <c r="N10" s="357" t="str">
        <f t="shared" ca="1" si="0"/>
        <v>3 années  1 mois  22 jours  </v>
      </c>
      <c r="O10" s="162"/>
      <c r="P10" s="162"/>
      <c r="Q10" s="181"/>
      <c r="R10" s="162"/>
      <c r="S10" s="162"/>
      <c r="T10" s="182"/>
      <c r="U10" s="182"/>
      <c r="V10" s="182"/>
      <c r="W10" s="182"/>
      <c r="X10" s="162" t="s">
        <v>323</v>
      </c>
      <c r="Y10" s="184"/>
      <c r="Z10" s="198"/>
      <c r="AA10" s="162">
        <f ca="1">IF(M10="Présent",(DATEDIF(L10,TODAY(),"m")),(DATEDIF(L10,M10,"m")))</f>
        <v>37</v>
      </c>
      <c r="AB10" s="163" t="s">
        <v>70</v>
      </c>
      <c r="AC10" s="197"/>
      <c r="AD10" s="163"/>
      <c r="AE10" s="177"/>
      <c r="AF10" s="163" t="s">
        <v>350</v>
      </c>
      <c r="AG10" s="163" t="s">
        <v>351</v>
      </c>
      <c r="AH10" s="162" t="s">
        <v>20</v>
      </c>
      <c r="AI10" s="162"/>
      <c r="AJ10" s="188" t="s">
        <v>356</v>
      </c>
      <c r="AK10" s="188" t="s">
        <v>357</v>
      </c>
      <c r="AL10" s="162" t="s">
        <v>325</v>
      </c>
      <c r="AM10" s="162" t="s">
        <v>103</v>
      </c>
      <c r="AN10" s="162"/>
      <c r="AO10" s="162" t="s">
        <v>332</v>
      </c>
      <c r="AP10" s="162"/>
      <c r="AQ10" s="162"/>
      <c r="AR10" s="162"/>
      <c r="AS10" s="162"/>
      <c r="AT10" s="162"/>
      <c r="AU10" s="162"/>
      <c r="AV10" s="173"/>
      <c r="AW10" s="162"/>
      <c r="AX10" s="193" t="s">
        <v>334</v>
      </c>
      <c r="AY10" s="193" t="s">
        <v>353</v>
      </c>
      <c r="AZ1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1" spans="1:52" s="199" customFormat="1" ht="20.100000000000001" customHeight="1" x14ac:dyDescent="0.3">
      <c r="A11" s="176" t="s">
        <v>585</v>
      </c>
      <c r="B11" s="163" t="s">
        <v>91</v>
      </c>
      <c r="C11" s="190">
        <v>28324</v>
      </c>
      <c r="D11" s="161">
        <f ca="1">DATEDIF(C11,TODAY(),"y")</f>
        <v>37</v>
      </c>
      <c r="E11" s="182" t="s">
        <v>69</v>
      </c>
      <c r="F11" s="182" t="s">
        <v>102</v>
      </c>
      <c r="G11" s="182"/>
      <c r="H11" s="163"/>
      <c r="I11" s="177">
        <v>41887</v>
      </c>
      <c r="J11" s="179">
        <v>42063</v>
      </c>
      <c r="K11" s="177">
        <v>42063</v>
      </c>
      <c r="L11" s="177">
        <v>39427</v>
      </c>
      <c r="M11" s="180" t="s">
        <v>322</v>
      </c>
      <c r="N11" s="357" t="str">
        <f t="shared" ca="1" si="0"/>
        <v>6 années  9 mois  9 jours  </v>
      </c>
      <c r="O11" s="162"/>
      <c r="P11" s="162"/>
      <c r="Q11" s="181"/>
      <c r="R11" s="162"/>
      <c r="S11" s="162"/>
      <c r="T11" s="182"/>
      <c r="U11" s="182"/>
      <c r="V11" s="182"/>
      <c r="W11" s="182"/>
      <c r="X11" s="162" t="s">
        <v>323</v>
      </c>
      <c r="Y11" s="182"/>
      <c r="Z11" s="195"/>
      <c r="AA11" s="162">
        <f ca="1">IF(M11="Présent",(DATEDIF(L11,TODAY(),"m")),(DATEDIF(L11,M11,"m")))</f>
        <v>81</v>
      </c>
      <c r="AB11" s="182" t="s">
        <v>64</v>
      </c>
      <c r="AC11" s="182"/>
      <c r="AD11" s="192"/>
      <c r="AE11" s="192"/>
      <c r="AF11" s="184" t="s">
        <v>327</v>
      </c>
      <c r="AG11" s="184" t="s">
        <v>141</v>
      </c>
      <c r="AH11" s="162" t="s">
        <v>24</v>
      </c>
      <c r="AI11" s="162"/>
      <c r="AJ11" s="188" t="s">
        <v>328</v>
      </c>
      <c r="AK11" s="188" t="s">
        <v>358</v>
      </c>
      <c r="AL11" s="162" t="s">
        <v>330</v>
      </c>
      <c r="AM11" s="162"/>
      <c r="AN11" s="162"/>
      <c r="AO11" s="162" t="s">
        <v>339</v>
      </c>
      <c r="AP11" s="162" t="s">
        <v>120</v>
      </c>
      <c r="AQ11" s="162"/>
      <c r="AR11" s="162"/>
      <c r="AS11" s="162"/>
      <c r="AT11" s="162"/>
      <c r="AU11" s="162"/>
      <c r="AV11" s="173" t="s">
        <v>333</v>
      </c>
      <c r="AW11" s="162"/>
      <c r="AX11" s="173" t="s">
        <v>334</v>
      </c>
      <c r="AY11" s="193" t="s">
        <v>335</v>
      </c>
      <c r="AZ1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2" spans="1:52" ht="20.100000000000001" customHeight="1" x14ac:dyDescent="0.3">
      <c r="A12" s="176" t="s">
        <v>585</v>
      </c>
      <c r="B12" s="163" t="s">
        <v>139</v>
      </c>
      <c r="C12" s="190">
        <v>30793</v>
      </c>
      <c r="D12" s="161">
        <f ca="1">DATEDIF(C12,TODAY(),"y")</f>
        <v>30</v>
      </c>
      <c r="E12" s="182" t="s">
        <v>69</v>
      </c>
      <c r="F12" s="182" t="s">
        <v>94</v>
      </c>
      <c r="G12" s="182"/>
      <c r="H12" s="163"/>
      <c r="I12" s="177"/>
      <c r="J12" s="179">
        <v>42369</v>
      </c>
      <c r="K12" s="177">
        <v>42369</v>
      </c>
      <c r="L12" s="177">
        <v>40546</v>
      </c>
      <c r="M12" s="180" t="s">
        <v>322</v>
      </c>
      <c r="N12" s="357" t="str">
        <f t="shared" ca="1" si="0"/>
        <v>3 années  8 mois  17 jours  </v>
      </c>
      <c r="O12" s="162"/>
      <c r="P12" s="162"/>
      <c r="Q12" s="181"/>
      <c r="R12" s="162"/>
      <c r="S12" s="162"/>
      <c r="T12" s="182"/>
      <c r="U12" s="182"/>
      <c r="V12" s="182"/>
      <c r="W12" s="182"/>
      <c r="X12" s="162" t="s">
        <v>323</v>
      </c>
      <c r="Y12" s="182"/>
      <c r="Z12" s="195"/>
      <c r="AA12" s="162">
        <f ca="1">IF(M12="Présent",(DATEDIF(L12,TODAY(),"m")),(DATEDIF(L12,M12,"m")))</f>
        <v>44</v>
      </c>
      <c r="AB12" s="182" t="s">
        <v>94</v>
      </c>
      <c r="AC12" s="182"/>
      <c r="AD12" s="192"/>
      <c r="AE12" s="192"/>
      <c r="AF12" s="184" t="s">
        <v>64</v>
      </c>
      <c r="AG12" s="184" t="s">
        <v>338</v>
      </c>
      <c r="AH12" s="162" t="s">
        <v>110</v>
      </c>
      <c r="AI12" s="162" t="s">
        <v>64</v>
      </c>
      <c r="AJ12" s="188" t="s">
        <v>328</v>
      </c>
      <c r="AK12" s="188" t="s">
        <v>329</v>
      </c>
      <c r="AL12" s="162" t="s">
        <v>330</v>
      </c>
      <c r="AM12" s="162" t="s">
        <v>64</v>
      </c>
      <c r="AN12" s="162"/>
      <c r="AO12" s="162" t="s">
        <v>332</v>
      </c>
      <c r="AP12" s="162"/>
      <c r="AQ12" s="162"/>
      <c r="AR12" s="162"/>
      <c r="AS12" s="162"/>
      <c r="AT12" s="162"/>
      <c r="AU12" s="162">
        <v>1</v>
      </c>
      <c r="AV12" s="173" t="s">
        <v>333</v>
      </c>
      <c r="AW12" s="162" t="s">
        <v>359</v>
      </c>
      <c r="AX12" s="193" t="s">
        <v>334</v>
      </c>
      <c r="AY12" s="193" t="s">
        <v>335</v>
      </c>
      <c r="AZ1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3" spans="1:52" s="200" customFormat="1" ht="20.100000000000001" customHeight="1" x14ac:dyDescent="0.3">
      <c r="A13" s="176" t="s">
        <v>585</v>
      </c>
      <c r="B13" s="163" t="s">
        <v>360</v>
      </c>
      <c r="C13" s="190">
        <v>28882</v>
      </c>
      <c r="D13" s="161">
        <f ca="1">DATEDIF(C13,TODAY(),"y")</f>
        <v>35</v>
      </c>
      <c r="E13" s="182" t="s">
        <v>61</v>
      </c>
      <c r="F13" s="182" t="s">
        <v>86</v>
      </c>
      <c r="G13" s="182"/>
      <c r="H13" s="163"/>
      <c r="I13" s="177"/>
      <c r="J13" s="179">
        <v>42582</v>
      </c>
      <c r="K13" s="177">
        <v>42582</v>
      </c>
      <c r="L13" s="177">
        <v>41068</v>
      </c>
      <c r="M13" s="180" t="s">
        <v>322</v>
      </c>
      <c r="N13" s="357" t="str">
        <f t="shared" ca="1" si="0"/>
        <v>2 années  3 mois  12 jours  </v>
      </c>
      <c r="O13" s="162"/>
      <c r="P13" s="162"/>
      <c r="Q13" s="181"/>
      <c r="R13" s="162"/>
      <c r="S13" s="162"/>
      <c r="T13" s="182"/>
      <c r="U13" s="182"/>
      <c r="V13" s="182"/>
      <c r="W13" s="182"/>
      <c r="X13" s="162" t="s">
        <v>323</v>
      </c>
      <c r="Y13" s="182"/>
      <c r="Z13" s="195"/>
      <c r="AA13" s="162">
        <f ca="1">IF(M13="Présent",(DATEDIF(L13,TODAY(),"m")),(DATEDIF(L13,M13,"m")))</f>
        <v>27</v>
      </c>
      <c r="AB13" s="182" t="s">
        <v>86</v>
      </c>
      <c r="AC13" s="182"/>
      <c r="AD13" s="192"/>
      <c r="AE13" s="192"/>
      <c r="AF13" s="184" t="s">
        <v>340</v>
      </c>
      <c r="AG13" s="184" t="s">
        <v>338</v>
      </c>
      <c r="AH13" s="162" t="s">
        <v>155</v>
      </c>
      <c r="AI13" s="162"/>
      <c r="AJ13" s="188" t="s">
        <v>356</v>
      </c>
      <c r="AK13" s="188" t="s">
        <v>357</v>
      </c>
      <c r="AL13" s="162" t="s">
        <v>330</v>
      </c>
      <c r="AM13" s="162" t="s">
        <v>361</v>
      </c>
      <c r="AN13" s="162"/>
      <c r="AO13" s="162" t="s">
        <v>332</v>
      </c>
      <c r="AP13" s="162" t="s">
        <v>332</v>
      </c>
      <c r="AQ13" s="162"/>
      <c r="AR13" s="162"/>
      <c r="AS13" s="162"/>
      <c r="AT13" s="162"/>
      <c r="AU13" s="162">
        <v>2</v>
      </c>
      <c r="AV13" s="173" t="s">
        <v>362</v>
      </c>
      <c r="AW13" s="162" t="s">
        <v>64</v>
      </c>
      <c r="AX13" s="193" t="s">
        <v>334</v>
      </c>
      <c r="AY13" s="193"/>
      <c r="AZ1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4" spans="1:52" ht="20.100000000000001" customHeight="1" x14ac:dyDescent="0.3">
      <c r="A14" s="176" t="s">
        <v>585</v>
      </c>
      <c r="B14" s="163" t="s">
        <v>99</v>
      </c>
      <c r="C14" s="177">
        <v>33618</v>
      </c>
      <c r="D14" s="161">
        <f ca="1">DATEDIF(C14,TODAY(),"y")</f>
        <v>22</v>
      </c>
      <c r="E14" s="162" t="s">
        <v>61</v>
      </c>
      <c r="F14" s="163" t="s">
        <v>94</v>
      </c>
      <c r="G14" s="163"/>
      <c r="H14" s="163"/>
      <c r="I14" s="177"/>
      <c r="J14" s="179">
        <v>42712</v>
      </c>
      <c r="K14" s="177">
        <v>42712</v>
      </c>
      <c r="L14" s="177">
        <v>41598</v>
      </c>
      <c r="M14" s="180" t="s">
        <v>322</v>
      </c>
      <c r="N14" s="357" t="str">
        <f t="shared" ca="1" si="0"/>
        <v>0 années  10 mois  0 jours  </v>
      </c>
      <c r="O14" s="162"/>
      <c r="P14" s="162"/>
      <c r="Q14" s="181"/>
      <c r="R14" s="162"/>
      <c r="S14" s="162"/>
      <c r="T14" s="182"/>
      <c r="U14" s="182"/>
      <c r="V14" s="182"/>
      <c r="W14" s="182"/>
      <c r="X14" s="162" t="s">
        <v>323</v>
      </c>
      <c r="Y14" s="162"/>
      <c r="Z14" s="182"/>
      <c r="AA14" s="175">
        <f ca="1">IF(M14="Présent",(DATEDIF(L14,TODAY(),"m")),(DATEDIF(L14,M14,"m")))</f>
        <v>10</v>
      </c>
      <c r="AB14" s="182"/>
      <c r="AC14" s="162"/>
      <c r="AD14" s="162"/>
      <c r="AE14" s="162"/>
      <c r="AF14" s="183"/>
      <c r="AG14" s="184" t="s">
        <v>141</v>
      </c>
      <c r="AH14" s="162" t="s">
        <v>20</v>
      </c>
      <c r="AI14" s="162"/>
      <c r="AJ14" s="162"/>
      <c r="AK14" s="162" t="s">
        <v>357</v>
      </c>
      <c r="AL14" s="162" t="s">
        <v>325</v>
      </c>
      <c r="AM14" s="162" t="s">
        <v>100</v>
      </c>
      <c r="AN14" s="162"/>
      <c r="AO14" s="162" t="s">
        <v>210</v>
      </c>
      <c r="AP14" s="162" t="s">
        <v>120</v>
      </c>
      <c r="AQ14" s="162"/>
      <c r="AR14" s="162"/>
      <c r="AS14" s="162"/>
      <c r="AT14" s="162"/>
      <c r="AU14" s="162"/>
      <c r="AV14" s="173" t="s">
        <v>344</v>
      </c>
      <c r="AW14" s="162"/>
      <c r="AX14" s="193"/>
      <c r="AY14" s="193"/>
      <c r="AZ1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5" spans="1:52" ht="20.100000000000001" customHeight="1" x14ac:dyDescent="0.3">
      <c r="A15" s="176" t="s">
        <v>585</v>
      </c>
      <c r="B15" s="201" t="s">
        <v>83</v>
      </c>
      <c r="C15" s="202">
        <v>33686</v>
      </c>
      <c r="D15" s="203">
        <f ca="1">DATEDIF(C15,TODAY(),"y")</f>
        <v>22</v>
      </c>
      <c r="E15" s="204" t="s">
        <v>61</v>
      </c>
      <c r="F15" s="201" t="s">
        <v>58</v>
      </c>
      <c r="G15" s="201"/>
      <c r="H15" s="201"/>
      <c r="I15" s="202" t="s">
        <v>363</v>
      </c>
      <c r="J15" s="205">
        <v>41729</v>
      </c>
      <c r="K15" s="202">
        <v>41578</v>
      </c>
      <c r="L15" s="202">
        <v>41396</v>
      </c>
      <c r="M15" s="206">
        <v>41578</v>
      </c>
      <c r="N15" s="358" t="b">
        <f t="shared" ca="1" si="0"/>
        <v>0</v>
      </c>
      <c r="O15" s="162"/>
      <c r="P15" s="162"/>
      <c r="Q15" s="181"/>
      <c r="R15" s="162"/>
      <c r="S15" s="162"/>
      <c r="T15" s="182"/>
      <c r="U15" s="182"/>
      <c r="V15" s="182"/>
      <c r="W15" s="182"/>
      <c r="X15" s="207" t="s">
        <v>323</v>
      </c>
      <c r="Y15" s="184"/>
      <c r="Z15" s="208"/>
      <c r="AA15" s="209">
        <f ca="1">IF(M15="Présent",(DATEDIF(L15,TODAY(),"m")),(DATEDIF(L15,M15,"m")))</f>
        <v>5</v>
      </c>
      <c r="AB15" s="204" t="s">
        <v>64</v>
      </c>
      <c r="AC15" s="207"/>
      <c r="AD15" s="210"/>
      <c r="AE15" s="210"/>
      <c r="AF15" s="211" t="s">
        <v>64</v>
      </c>
      <c r="AG15" s="212" t="s">
        <v>141</v>
      </c>
      <c r="AH15" s="207" t="s">
        <v>64</v>
      </c>
      <c r="AI15" s="207"/>
      <c r="AJ15" s="213" t="s">
        <v>364</v>
      </c>
      <c r="AK15" s="213" t="s">
        <v>329</v>
      </c>
      <c r="AL15" s="210" t="s">
        <v>64</v>
      </c>
      <c r="AM15" s="207" t="s">
        <v>64</v>
      </c>
      <c r="AN15" s="207"/>
      <c r="AO15" s="207"/>
      <c r="AP15" s="207"/>
      <c r="AQ15" s="207"/>
      <c r="AR15" s="207"/>
      <c r="AS15" s="207"/>
      <c r="AT15" s="207"/>
      <c r="AU15" s="207"/>
      <c r="AV15" s="214"/>
      <c r="AW15" s="207" t="s">
        <v>64</v>
      </c>
      <c r="AX15" s="193"/>
      <c r="AY15" s="193"/>
      <c r="AZ15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6" spans="1:52" ht="20.100000000000001" customHeight="1" x14ac:dyDescent="0.3">
      <c r="A16" s="176" t="s">
        <v>585</v>
      </c>
      <c r="B16" s="163" t="s">
        <v>114</v>
      </c>
      <c r="C16" s="177">
        <v>24061</v>
      </c>
      <c r="D16" s="161">
        <f ca="1">DATEDIF(C16,TODAY(),"y")</f>
        <v>48</v>
      </c>
      <c r="E16" s="162" t="s">
        <v>69</v>
      </c>
      <c r="F16" s="163" t="s">
        <v>94</v>
      </c>
      <c r="G16" s="163"/>
      <c r="H16" s="163"/>
      <c r="I16" s="178"/>
      <c r="J16" s="179">
        <v>42338</v>
      </c>
      <c r="K16" s="178">
        <v>42338</v>
      </c>
      <c r="L16" s="177">
        <v>41730</v>
      </c>
      <c r="M16" s="180" t="s">
        <v>365</v>
      </c>
      <c r="N16" s="357" t="str">
        <f t="shared" ca="1" si="0"/>
        <v>0 années  5 mois  19 jours  </v>
      </c>
      <c r="O16" s="162"/>
      <c r="P16" s="162"/>
      <c r="Q16" s="181"/>
      <c r="R16" s="162"/>
      <c r="S16" s="162"/>
      <c r="T16" s="182"/>
      <c r="U16" s="182"/>
      <c r="V16" s="182"/>
      <c r="W16" s="182"/>
      <c r="X16" s="162" t="s">
        <v>323</v>
      </c>
      <c r="Y16" s="162"/>
      <c r="Z16" s="195"/>
      <c r="AA16" s="175">
        <f ca="1">IF(M16="Présent",(DATEDIF(L16,TODAY(),"m")),(DATEDIF(L16,M16,"m")))</f>
        <v>5</v>
      </c>
      <c r="AB16" s="182" t="s">
        <v>64</v>
      </c>
      <c r="AC16" s="162"/>
      <c r="AD16" s="162"/>
      <c r="AE16" s="162"/>
      <c r="AF16" s="183" t="s">
        <v>64</v>
      </c>
      <c r="AG16" s="184" t="s">
        <v>141</v>
      </c>
      <c r="AH16" s="162" t="s">
        <v>64</v>
      </c>
      <c r="AI16" s="162"/>
      <c r="AJ16" s="162" t="s">
        <v>64</v>
      </c>
      <c r="AK16" s="162" t="s">
        <v>357</v>
      </c>
      <c r="AL16" s="185" t="s">
        <v>325</v>
      </c>
      <c r="AM16" s="162" t="s">
        <v>64</v>
      </c>
      <c r="AN16" s="162"/>
      <c r="AO16" s="162" t="s">
        <v>64</v>
      </c>
      <c r="AP16" s="162"/>
      <c r="AQ16" s="162"/>
      <c r="AR16" s="162"/>
      <c r="AS16" s="162"/>
      <c r="AT16" s="162"/>
      <c r="AU16" s="162"/>
      <c r="AV16" s="173" t="s">
        <v>64</v>
      </c>
      <c r="AW16" s="162" t="s">
        <v>64</v>
      </c>
      <c r="AX16" s="173" t="s">
        <v>64</v>
      </c>
      <c r="AY16" s="173" t="s">
        <v>64</v>
      </c>
      <c r="AZ1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173</v>
      </c>
    </row>
    <row r="17" spans="1:52" ht="20.100000000000001" customHeight="1" x14ac:dyDescent="0.3">
      <c r="A17" s="176" t="s">
        <v>585</v>
      </c>
      <c r="B17" s="215" t="s">
        <v>114</v>
      </c>
      <c r="C17" s="216">
        <v>24061</v>
      </c>
      <c r="D17" s="217">
        <f ca="1">DATEDIF(C17,TODAY(),"y")</f>
        <v>48</v>
      </c>
      <c r="E17" s="194" t="s">
        <v>69</v>
      </c>
      <c r="F17" s="215" t="s">
        <v>94</v>
      </c>
      <c r="G17" s="215"/>
      <c r="H17" s="215"/>
      <c r="I17" s="177" t="s">
        <v>363</v>
      </c>
      <c r="J17" s="218">
        <v>42338</v>
      </c>
      <c r="K17" s="216"/>
      <c r="L17" s="216">
        <v>41640</v>
      </c>
      <c r="M17" s="219">
        <v>41698</v>
      </c>
      <c r="N17" s="359" t="b">
        <f t="shared" ca="1" si="0"/>
        <v>0</v>
      </c>
      <c r="O17" s="162"/>
      <c r="P17" s="162"/>
      <c r="Q17" s="181"/>
      <c r="R17" s="162"/>
      <c r="S17" s="162"/>
      <c r="T17" s="182"/>
      <c r="U17" s="182"/>
      <c r="V17" s="182"/>
      <c r="W17" s="182"/>
      <c r="X17" s="194" t="s">
        <v>323</v>
      </c>
      <c r="Y17" s="194"/>
      <c r="Z17" s="220"/>
      <c r="AA17" s="221">
        <f ca="1">IF(M17="Présent",(DATEDIF(L17,TODAY(),"m")),(DATEDIF(L17,M17,"m")))</f>
        <v>1</v>
      </c>
      <c r="AB17" s="220"/>
      <c r="AC17" s="194"/>
      <c r="AD17" s="194"/>
      <c r="AE17" s="194"/>
      <c r="AF17" s="222"/>
      <c r="AG17" s="223" t="s">
        <v>141</v>
      </c>
      <c r="AH17" s="194"/>
      <c r="AI17" s="194"/>
      <c r="AJ17" s="194"/>
      <c r="AK17" s="194" t="s">
        <v>357</v>
      </c>
      <c r="AL17" s="224"/>
      <c r="AM17" s="194"/>
      <c r="AN17" s="194"/>
      <c r="AO17" s="194"/>
      <c r="AP17" s="194"/>
      <c r="AQ17" s="194"/>
      <c r="AR17" s="194"/>
      <c r="AS17" s="194"/>
      <c r="AT17" s="194"/>
      <c r="AU17" s="194"/>
      <c r="AV17" s="193"/>
      <c r="AW17" s="194"/>
      <c r="AX17" s="193"/>
      <c r="AY17" s="193"/>
      <c r="AZ1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59</v>
      </c>
    </row>
    <row r="18" spans="1:52" ht="20.100000000000001" customHeight="1" x14ac:dyDescent="0.3">
      <c r="A18" s="176" t="s">
        <v>585</v>
      </c>
      <c r="B18" s="182" t="s">
        <v>366</v>
      </c>
      <c r="C18" s="190">
        <v>29085</v>
      </c>
      <c r="D18" s="161">
        <f ca="1">DATEDIF(C18,TODAY(),"y")</f>
        <v>35</v>
      </c>
      <c r="E18" s="163" t="s">
        <v>69</v>
      </c>
      <c r="F18" s="163" t="s">
        <v>82</v>
      </c>
      <c r="G18" s="182"/>
      <c r="H18" s="163"/>
      <c r="I18" s="177"/>
      <c r="J18" s="179">
        <v>42521</v>
      </c>
      <c r="K18" s="177">
        <v>42521</v>
      </c>
      <c r="L18" s="177">
        <v>40391</v>
      </c>
      <c r="M18" s="180" t="s">
        <v>322</v>
      </c>
      <c r="N18" s="357" t="str">
        <f t="shared" ca="1" si="0"/>
        <v>4 années  1 mois  19 jours  </v>
      </c>
      <c r="O18" s="162"/>
      <c r="P18" s="162"/>
      <c r="Q18" s="181"/>
      <c r="R18" s="162"/>
      <c r="S18" s="162"/>
      <c r="T18" s="182"/>
      <c r="U18" s="182"/>
      <c r="V18" s="182"/>
      <c r="W18" s="182"/>
      <c r="X18" s="162" t="s">
        <v>367</v>
      </c>
      <c r="Y18" s="182"/>
      <c r="Z18" s="225"/>
      <c r="AA18" s="162">
        <f ca="1">IF(M18="Présent",(DATEDIF(L18,TODAY(),"m")),(DATEDIF(L18,M18,"m")))</f>
        <v>49</v>
      </c>
      <c r="AB18" s="226" t="s">
        <v>64</v>
      </c>
      <c r="AC18" s="227"/>
      <c r="AD18" s="226"/>
      <c r="AE18" s="226"/>
      <c r="AF18" s="228" t="s">
        <v>64</v>
      </c>
      <c r="AG18" s="228" t="s">
        <v>141</v>
      </c>
      <c r="AH18" s="162" t="s">
        <v>24</v>
      </c>
      <c r="AI18" s="162" t="s">
        <v>64</v>
      </c>
      <c r="AJ18" s="188" t="s">
        <v>328</v>
      </c>
      <c r="AK18" s="188" t="s">
        <v>329</v>
      </c>
      <c r="AL18" s="162" t="s">
        <v>330</v>
      </c>
      <c r="AM18" s="162" t="s">
        <v>368</v>
      </c>
      <c r="AN18" s="162"/>
      <c r="AO18" s="162" t="s">
        <v>332</v>
      </c>
      <c r="AP18" s="162" t="s">
        <v>120</v>
      </c>
      <c r="AQ18" s="162"/>
      <c r="AR18" s="162"/>
      <c r="AS18" s="162"/>
      <c r="AT18" s="162"/>
      <c r="AU18" s="162"/>
      <c r="AV18" s="173" t="s">
        <v>333</v>
      </c>
      <c r="AW18" s="162"/>
      <c r="AX18" s="193" t="s">
        <v>334</v>
      </c>
      <c r="AY18" s="193" t="s">
        <v>353</v>
      </c>
      <c r="AZ18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9" spans="1:52" ht="20.100000000000001" customHeight="1" x14ac:dyDescent="0.3">
      <c r="A19" s="176" t="s">
        <v>585</v>
      </c>
      <c r="B19" s="215" t="s">
        <v>369</v>
      </c>
      <c r="C19" s="216">
        <v>32717</v>
      </c>
      <c r="D19" s="217">
        <f ca="1">DATEDIF(C19,TODAY(),"y")</f>
        <v>25</v>
      </c>
      <c r="E19" s="194" t="s">
        <v>61</v>
      </c>
      <c r="F19" s="215" t="s">
        <v>82</v>
      </c>
      <c r="G19" s="215"/>
      <c r="H19" s="215"/>
      <c r="I19" s="216"/>
      <c r="J19" s="218">
        <v>43616</v>
      </c>
      <c r="K19" s="216">
        <v>43616</v>
      </c>
      <c r="L19" s="216">
        <v>41579</v>
      </c>
      <c r="M19" s="219" t="s">
        <v>322</v>
      </c>
      <c r="N19" s="359" t="str">
        <f t="shared" ca="1" si="0"/>
        <v>0 années  10 mois  19 jours  </v>
      </c>
      <c r="O19" s="162" t="s">
        <v>64</v>
      </c>
      <c r="P19" s="162"/>
      <c r="Q19" s="181"/>
      <c r="R19" s="162"/>
      <c r="S19" s="162"/>
      <c r="T19" s="182"/>
      <c r="U19" s="182"/>
      <c r="V19" s="182"/>
      <c r="W19" s="182"/>
      <c r="X19" s="194" t="s">
        <v>323</v>
      </c>
      <c r="Y19" s="194"/>
      <c r="Z19" s="229"/>
      <c r="AA19" s="221">
        <f ca="1">IF(M19="Présent",(DATEDIF(L19,TODAY(),"m")),(DATEDIF(L19,M19,"m")))</f>
        <v>10</v>
      </c>
      <c r="AB19" s="220" t="s">
        <v>64</v>
      </c>
      <c r="AC19" s="194"/>
      <c r="AD19" s="194"/>
      <c r="AE19" s="194"/>
      <c r="AF19" s="222" t="s">
        <v>370</v>
      </c>
      <c r="AG19" s="223" t="s">
        <v>141</v>
      </c>
      <c r="AH19" s="194" t="s">
        <v>296</v>
      </c>
      <c r="AI19" s="194"/>
      <c r="AJ19" s="194" t="s">
        <v>356</v>
      </c>
      <c r="AK19" s="194" t="s">
        <v>357</v>
      </c>
      <c r="AL19" s="194" t="s">
        <v>325</v>
      </c>
      <c r="AM19" s="194" t="s">
        <v>343</v>
      </c>
      <c r="AN19" s="194"/>
      <c r="AO19" s="162" t="s">
        <v>332</v>
      </c>
      <c r="AP19" s="194" t="s">
        <v>371</v>
      </c>
      <c r="AQ19" s="194"/>
      <c r="AR19" s="194"/>
      <c r="AS19" s="194"/>
      <c r="AT19" s="194"/>
      <c r="AU19" s="194"/>
      <c r="AV19" s="173" t="s">
        <v>344</v>
      </c>
      <c r="AW19" s="194" t="s">
        <v>372</v>
      </c>
      <c r="AX19" s="193" t="s">
        <v>334</v>
      </c>
      <c r="AY19" s="193" t="s">
        <v>353</v>
      </c>
      <c r="AZ1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0" spans="1:52" ht="20.100000000000001" customHeight="1" x14ac:dyDescent="0.3">
      <c r="A20" s="176" t="s">
        <v>585</v>
      </c>
      <c r="B20" s="230" t="s">
        <v>369</v>
      </c>
      <c r="C20" s="231">
        <v>32717</v>
      </c>
      <c r="D20" s="232">
        <f ca="1">DATEDIF(C20,TODAY(),"y")</f>
        <v>25</v>
      </c>
      <c r="E20" s="230" t="s">
        <v>61</v>
      </c>
      <c r="F20" s="230" t="s">
        <v>82</v>
      </c>
      <c r="G20" s="233"/>
      <c r="H20" s="230"/>
      <c r="I20" s="231" t="s">
        <v>363</v>
      </c>
      <c r="J20" s="179">
        <v>41578</v>
      </c>
      <c r="K20" s="231"/>
      <c r="L20" s="231">
        <v>40848</v>
      </c>
      <c r="M20" s="234">
        <v>41578</v>
      </c>
      <c r="N20" s="360" t="b">
        <f t="shared" ca="1" si="0"/>
        <v>0</v>
      </c>
      <c r="O20" s="162"/>
      <c r="P20" s="162"/>
      <c r="Q20" s="181"/>
      <c r="R20" s="162"/>
      <c r="S20" s="162"/>
      <c r="T20" s="182"/>
      <c r="U20" s="182"/>
      <c r="V20" s="182"/>
      <c r="W20" s="182"/>
      <c r="X20" s="235" t="s">
        <v>373</v>
      </c>
      <c r="Y20" s="230"/>
      <c r="Z20" s="237"/>
      <c r="AA20" s="235">
        <f ca="1">IF(M20="Présent",(DATEDIF(L20,TODAY(),"m")),(DATEDIF(L20,M20,"m")))</f>
        <v>23</v>
      </c>
      <c r="AB20" s="230" t="s">
        <v>64</v>
      </c>
      <c r="AC20" s="230"/>
      <c r="AD20" s="238"/>
      <c r="AE20" s="238"/>
      <c r="AF20" s="236" t="s">
        <v>370</v>
      </c>
      <c r="AG20" s="236" t="s">
        <v>141</v>
      </c>
      <c r="AH20" s="235" t="s">
        <v>64</v>
      </c>
      <c r="AI20" s="235" t="s">
        <v>64</v>
      </c>
      <c r="AJ20" s="239" t="s">
        <v>356</v>
      </c>
      <c r="AK20" s="239" t="s">
        <v>357</v>
      </c>
      <c r="AL20" s="235" t="s">
        <v>64</v>
      </c>
      <c r="AM20" s="235"/>
      <c r="AN20" s="235"/>
      <c r="AO20" s="162"/>
      <c r="AP20" s="235"/>
      <c r="AQ20" s="235"/>
      <c r="AR20" s="235"/>
      <c r="AS20" s="235"/>
      <c r="AT20" s="235"/>
      <c r="AU20" s="235"/>
      <c r="AV20" s="173"/>
      <c r="AW20" s="235"/>
      <c r="AX20" s="193" t="s">
        <v>334</v>
      </c>
      <c r="AY20" s="193"/>
      <c r="AZ20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" spans="1:52" ht="20.100000000000001" customHeight="1" x14ac:dyDescent="0.3">
      <c r="A21" s="176" t="s">
        <v>585</v>
      </c>
      <c r="B21" s="182" t="s">
        <v>374</v>
      </c>
      <c r="C21" s="190">
        <v>22009</v>
      </c>
      <c r="D21" s="161">
        <f ca="1">DATEDIF(C21,TODAY(),"y")</f>
        <v>54</v>
      </c>
      <c r="E21" s="182" t="s">
        <v>61</v>
      </c>
      <c r="F21" s="182" t="s">
        <v>82</v>
      </c>
      <c r="G21" s="182"/>
      <c r="H21" s="163"/>
      <c r="I21" s="177"/>
      <c r="J21" s="179">
        <v>42704</v>
      </c>
      <c r="K21" s="177">
        <v>42704</v>
      </c>
      <c r="L21" s="177">
        <v>35156</v>
      </c>
      <c r="M21" s="180" t="s">
        <v>322</v>
      </c>
      <c r="N21" s="357" t="str">
        <f t="shared" ca="1" si="0"/>
        <v>18 années  5 mois  19 jours  </v>
      </c>
      <c r="O21" s="162"/>
      <c r="P21" s="162"/>
      <c r="Q21" s="181"/>
      <c r="R21" s="162"/>
      <c r="S21" s="162"/>
      <c r="T21" s="182"/>
      <c r="U21" s="182"/>
      <c r="V21" s="182"/>
      <c r="W21" s="182"/>
      <c r="X21" s="162" t="s">
        <v>323</v>
      </c>
      <c r="Y21" s="184"/>
      <c r="Z21" s="195"/>
      <c r="AA21" s="162">
        <f ca="1">IF(M21="Présent",(DATEDIF(L21,TODAY(),"m")),(DATEDIF(L21,M21,"m")))</f>
        <v>221</v>
      </c>
      <c r="AB21" s="182" t="s">
        <v>64</v>
      </c>
      <c r="AC21" s="192"/>
      <c r="AD21" s="182"/>
      <c r="AE21" s="182"/>
      <c r="AF21" s="182" t="s">
        <v>64</v>
      </c>
      <c r="AG21" s="182" t="s">
        <v>141</v>
      </c>
      <c r="AH21" s="162" t="s">
        <v>24</v>
      </c>
      <c r="AI21" s="162"/>
      <c r="AJ21" s="188" t="s">
        <v>328</v>
      </c>
      <c r="AK21" s="188" t="s">
        <v>358</v>
      </c>
      <c r="AL21" s="162" t="s">
        <v>325</v>
      </c>
      <c r="AM21" s="162" t="s">
        <v>375</v>
      </c>
      <c r="AN21" s="162"/>
      <c r="AO21" s="162" t="s">
        <v>339</v>
      </c>
      <c r="AP21" s="162" t="s">
        <v>376</v>
      </c>
      <c r="AQ21" s="162"/>
      <c r="AR21" s="162"/>
      <c r="AS21" s="162"/>
      <c r="AT21" s="162"/>
      <c r="AU21" s="162"/>
      <c r="AV21" s="173" t="s">
        <v>333</v>
      </c>
      <c r="AW21" s="162">
        <v>1500</v>
      </c>
      <c r="AX21" s="193" t="s">
        <v>334</v>
      </c>
      <c r="AY21" s="193" t="s">
        <v>335</v>
      </c>
      <c r="AZ2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2" spans="1:52" ht="20.100000000000001" customHeight="1" x14ac:dyDescent="0.3">
      <c r="A22" s="176" t="s">
        <v>585</v>
      </c>
      <c r="B22" s="163" t="s">
        <v>268</v>
      </c>
      <c r="C22" s="177">
        <v>30648</v>
      </c>
      <c r="D22" s="161">
        <f ca="1">DATEDIF(C22,TODAY(),"y")</f>
        <v>30</v>
      </c>
      <c r="E22" s="163" t="s">
        <v>61</v>
      </c>
      <c r="F22" s="163" t="s">
        <v>94</v>
      </c>
      <c r="G22" s="182"/>
      <c r="H22" s="163"/>
      <c r="I22" s="177"/>
      <c r="J22" s="179">
        <v>43281</v>
      </c>
      <c r="K22" s="177">
        <v>43281</v>
      </c>
      <c r="L22" s="177">
        <v>38701</v>
      </c>
      <c r="M22" s="180" t="s">
        <v>322</v>
      </c>
      <c r="N22" s="357" t="str">
        <f t="shared" ca="1" si="0"/>
        <v>8 années  9 mois  5 jours  </v>
      </c>
      <c r="O22" s="162"/>
      <c r="P22" s="162"/>
      <c r="Q22" s="181"/>
      <c r="R22" s="162"/>
      <c r="S22" s="162"/>
      <c r="T22" s="182"/>
      <c r="U22" s="182"/>
      <c r="V22" s="182"/>
      <c r="W22" s="182"/>
      <c r="X22" s="162" t="s">
        <v>323</v>
      </c>
      <c r="Y22" s="163"/>
      <c r="Z22" s="198"/>
      <c r="AA22" s="162">
        <f ca="1">IF(M22="Présent",(DATEDIF(L22,TODAY(),"m")),(DATEDIF(L22,M22,"m")))</f>
        <v>105</v>
      </c>
      <c r="AB22" s="163" t="s">
        <v>94</v>
      </c>
      <c r="AC22" s="197"/>
      <c r="AD22" s="163"/>
      <c r="AE22" s="163"/>
      <c r="AF22" s="183" t="s">
        <v>377</v>
      </c>
      <c r="AG22" s="183" t="s">
        <v>338</v>
      </c>
      <c r="AH22" s="162" t="s">
        <v>20</v>
      </c>
      <c r="AI22" s="162"/>
      <c r="AJ22" s="188" t="s">
        <v>356</v>
      </c>
      <c r="AK22" s="188" t="s">
        <v>358</v>
      </c>
      <c r="AL22" s="162" t="s">
        <v>330</v>
      </c>
      <c r="AM22" s="162" t="s">
        <v>100</v>
      </c>
      <c r="AN22" s="162"/>
      <c r="AO22" s="162" t="s">
        <v>332</v>
      </c>
      <c r="AP22" s="162"/>
      <c r="AQ22" s="162"/>
      <c r="AR22" s="162"/>
      <c r="AS22" s="162"/>
      <c r="AT22" s="162"/>
      <c r="AU22" s="162">
        <v>1</v>
      </c>
      <c r="AV22" s="173" t="s">
        <v>326</v>
      </c>
      <c r="AW22" s="162" t="s">
        <v>378</v>
      </c>
      <c r="AX22" s="193" t="s">
        <v>64</v>
      </c>
      <c r="AY22" s="193" t="s">
        <v>335</v>
      </c>
      <c r="AZ2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3" spans="1:52" ht="20.100000000000001" customHeight="1" x14ac:dyDescent="0.3">
      <c r="A23" s="176" t="s">
        <v>585</v>
      </c>
      <c r="B23" s="163" t="s">
        <v>56</v>
      </c>
      <c r="C23" s="177">
        <v>27452</v>
      </c>
      <c r="D23" s="161">
        <f ca="1">DATEDIF(C23,TODAY(),"y")</f>
        <v>39</v>
      </c>
      <c r="E23" s="163" t="s">
        <v>69</v>
      </c>
      <c r="F23" s="163" t="s">
        <v>71</v>
      </c>
      <c r="G23" s="182"/>
      <c r="H23" s="163"/>
      <c r="I23" s="177"/>
      <c r="J23" s="179">
        <v>42643</v>
      </c>
      <c r="K23" s="177">
        <v>42643</v>
      </c>
      <c r="L23" s="177">
        <v>39570</v>
      </c>
      <c r="M23" s="180" t="str">
        <f>IF(Tableau1[[#This Row],[Nom]]&lt;&gt;"","Présent","")</f>
        <v>Présent</v>
      </c>
      <c r="N23" s="357" t="str">
        <f t="shared" ca="1" si="0"/>
        <v>6 années  4 mois  18 jours  </v>
      </c>
      <c r="O23" s="162"/>
      <c r="P23" s="162"/>
      <c r="Q23" s="181"/>
      <c r="R23" s="162"/>
      <c r="S23" s="162"/>
      <c r="T23" s="182"/>
      <c r="U23" s="182"/>
      <c r="V23" s="182"/>
      <c r="W23" s="182"/>
      <c r="X23" s="162" t="s">
        <v>323</v>
      </c>
      <c r="Y23" s="163"/>
      <c r="Z23" s="163"/>
      <c r="AA23" s="162">
        <f ca="1">IF(M23="Présent",(DATEDIF(L23,TODAY(),"m")),(DATEDIF(L23,M23,"m")))</f>
        <v>76</v>
      </c>
      <c r="AB23" s="163" t="s">
        <v>70</v>
      </c>
      <c r="AC23" s="197"/>
      <c r="AD23" s="163"/>
      <c r="AE23" s="163"/>
      <c r="AF23" s="184" t="s">
        <v>327</v>
      </c>
      <c r="AG23" s="184" t="s">
        <v>141</v>
      </c>
      <c r="AH23" s="162" t="s">
        <v>120</v>
      </c>
      <c r="AI23" s="162"/>
      <c r="AJ23" s="188" t="s">
        <v>341</v>
      </c>
      <c r="AK23" s="188" t="s">
        <v>357</v>
      </c>
      <c r="AL23" s="162" t="s">
        <v>325</v>
      </c>
      <c r="AM23" s="162" t="s">
        <v>120</v>
      </c>
      <c r="AN23" s="162"/>
      <c r="AO23" s="162" t="s">
        <v>120</v>
      </c>
      <c r="AP23" s="162" t="s">
        <v>120</v>
      </c>
      <c r="AQ23" s="162"/>
      <c r="AR23" s="162"/>
      <c r="AS23" s="162"/>
      <c r="AT23" s="162"/>
      <c r="AU23" s="162"/>
      <c r="AV23" s="173" t="s">
        <v>380</v>
      </c>
      <c r="AW23" s="162"/>
      <c r="AX23" s="193" t="s">
        <v>334</v>
      </c>
      <c r="AY23" s="193" t="s">
        <v>353</v>
      </c>
      <c r="AZ2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4" spans="1:52" ht="20.100000000000001" customHeight="1" x14ac:dyDescent="0.3">
      <c r="A24" s="176" t="s">
        <v>585</v>
      </c>
      <c r="B24" s="163" t="s">
        <v>149</v>
      </c>
      <c r="C24" s="190">
        <v>26166</v>
      </c>
      <c r="D24" s="161">
        <f ca="1">DATEDIF(C24,TODAY(),"y")</f>
        <v>43</v>
      </c>
      <c r="E24" s="182" t="s">
        <v>61</v>
      </c>
      <c r="F24" s="182" t="s">
        <v>94</v>
      </c>
      <c r="G24" s="182"/>
      <c r="H24" s="163"/>
      <c r="I24" s="177"/>
      <c r="J24" s="179">
        <v>42094</v>
      </c>
      <c r="K24" s="177">
        <v>41729</v>
      </c>
      <c r="L24" s="177">
        <v>34394</v>
      </c>
      <c r="M24" s="180" t="s">
        <v>322</v>
      </c>
      <c r="N24" s="357" t="str">
        <f t="shared" ca="1" si="0"/>
        <v>20 années  6 mois  19 jours  </v>
      </c>
      <c r="O24" s="162"/>
      <c r="P24" s="162"/>
      <c r="Q24" s="181"/>
      <c r="R24" s="162"/>
      <c r="S24" s="162"/>
      <c r="T24" s="182"/>
      <c r="U24" s="182"/>
      <c r="V24" s="182"/>
      <c r="W24" s="182"/>
      <c r="X24" s="162" t="s">
        <v>323</v>
      </c>
      <c r="Y24" s="182"/>
      <c r="Z24" s="195"/>
      <c r="AA24" s="162">
        <f ca="1">IF(M24="Présent",(DATEDIF(L24,TODAY(),"m")),(DATEDIF(L24,M24,"m")))</f>
        <v>246</v>
      </c>
      <c r="AB24" s="182" t="s">
        <v>94</v>
      </c>
      <c r="AC24" s="182"/>
      <c r="AD24" s="192"/>
      <c r="AE24" s="192"/>
      <c r="AF24" s="184" t="s">
        <v>381</v>
      </c>
      <c r="AG24" s="184" t="s">
        <v>338</v>
      </c>
      <c r="AH24" s="162" t="s">
        <v>64</v>
      </c>
      <c r="AI24" s="162" t="s">
        <v>64</v>
      </c>
      <c r="AJ24" s="188" t="s">
        <v>328</v>
      </c>
      <c r="AK24" s="188" t="s">
        <v>382</v>
      </c>
      <c r="AL24" s="162" t="s">
        <v>330</v>
      </c>
      <c r="AM24" s="162" t="s">
        <v>64</v>
      </c>
      <c r="AN24" s="162"/>
      <c r="AO24" s="162" t="s">
        <v>332</v>
      </c>
      <c r="AP24" s="162"/>
      <c r="AQ24" s="162"/>
      <c r="AR24" s="162"/>
      <c r="AS24" s="162"/>
      <c r="AT24" s="162"/>
      <c r="AU24" s="162"/>
      <c r="AV24" s="173" t="s">
        <v>333</v>
      </c>
      <c r="AW24" s="162" t="s">
        <v>383</v>
      </c>
      <c r="AX24" s="193" t="s">
        <v>64</v>
      </c>
      <c r="AY24" s="193" t="s">
        <v>64</v>
      </c>
      <c r="AZ2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5" spans="1:52" ht="20.100000000000001" customHeight="1" x14ac:dyDescent="0.3">
      <c r="A25" s="176" t="s">
        <v>585</v>
      </c>
      <c r="B25" s="182" t="s">
        <v>144</v>
      </c>
      <c r="C25" s="190">
        <v>26095</v>
      </c>
      <c r="D25" s="161">
        <f ca="1">DATEDIF(C25,TODAY(),"y")</f>
        <v>43</v>
      </c>
      <c r="E25" s="182" t="s">
        <v>61</v>
      </c>
      <c r="F25" s="182" t="s">
        <v>82</v>
      </c>
      <c r="G25" s="182"/>
      <c r="H25" s="163"/>
      <c r="I25" s="177"/>
      <c r="J25" s="179">
        <v>42303</v>
      </c>
      <c r="K25" s="177" t="s">
        <v>384</v>
      </c>
      <c r="L25" s="177">
        <v>40422</v>
      </c>
      <c r="M25" s="180" t="str">
        <f>IF(Tableau1[[#This Row],[Nom]]&lt;&gt;"","Présent","")</f>
        <v>Présent</v>
      </c>
      <c r="N25" s="357" t="str">
        <f t="shared" ca="1" si="0"/>
        <v>4 années  0 mois  19 jours  </v>
      </c>
      <c r="O25" s="162"/>
      <c r="P25" s="162"/>
      <c r="Q25" s="181"/>
      <c r="R25" s="162"/>
      <c r="S25" s="162"/>
      <c r="T25" s="182"/>
      <c r="U25" s="182"/>
      <c r="V25" s="182"/>
      <c r="W25" s="182"/>
      <c r="X25" s="162" t="s">
        <v>323</v>
      </c>
      <c r="Y25" s="182"/>
      <c r="Z25" s="191"/>
      <c r="AA25" s="162">
        <f ca="1">IF(M25="Présent",(DATEDIF(L25,TODAY(),"m")),(DATEDIF(L25,M25,"m")))</f>
        <v>48</v>
      </c>
      <c r="AB25" s="182" t="s">
        <v>64</v>
      </c>
      <c r="AC25" s="192"/>
      <c r="AD25" s="182"/>
      <c r="AE25" s="182"/>
      <c r="AF25" s="182" t="s">
        <v>64</v>
      </c>
      <c r="AG25" s="182" t="s">
        <v>141</v>
      </c>
      <c r="AH25" s="162" t="s">
        <v>20</v>
      </c>
      <c r="AI25" s="162" t="s">
        <v>64</v>
      </c>
      <c r="AJ25" s="188" t="s">
        <v>328</v>
      </c>
      <c r="AK25" s="188" t="s">
        <v>385</v>
      </c>
      <c r="AL25" s="162" t="s">
        <v>330</v>
      </c>
      <c r="AM25" s="162" t="s">
        <v>78</v>
      </c>
      <c r="AN25" s="162"/>
      <c r="AO25" s="162" t="s">
        <v>332</v>
      </c>
      <c r="AP25" s="162" t="s">
        <v>332</v>
      </c>
      <c r="AQ25" s="162"/>
      <c r="AR25" s="162"/>
      <c r="AS25" s="162"/>
      <c r="AT25" s="162"/>
      <c r="AU25" s="162"/>
      <c r="AV25" s="173" t="s">
        <v>333</v>
      </c>
      <c r="AW25" s="162"/>
      <c r="AX25" s="193" t="s">
        <v>334</v>
      </c>
      <c r="AY25" s="193" t="s">
        <v>335</v>
      </c>
      <c r="AZ2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6" spans="1:52" ht="20.100000000000001" customHeight="1" x14ac:dyDescent="0.3">
      <c r="A26" s="176" t="s">
        <v>585</v>
      </c>
      <c r="B26" s="182" t="s">
        <v>126</v>
      </c>
      <c r="C26" s="190">
        <v>21788</v>
      </c>
      <c r="D26" s="161">
        <f ca="1">DATEDIF(C26,TODAY(),"y")</f>
        <v>55</v>
      </c>
      <c r="E26" s="182" t="s">
        <v>61</v>
      </c>
      <c r="F26" s="182" t="s">
        <v>102</v>
      </c>
      <c r="G26" s="182"/>
      <c r="H26" s="163"/>
      <c r="I26" s="177"/>
      <c r="J26" s="179">
        <v>42035</v>
      </c>
      <c r="K26" s="177">
        <v>42035</v>
      </c>
      <c r="L26" s="190">
        <v>41733</v>
      </c>
      <c r="M26" s="180" t="s">
        <v>322</v>
      </c>
      <c r="N26" s="357" t="str">
        <f t="shared" ca="1" si="0"/>
        <v>0 années  5 mois  16 jours  </v>
      </c>
      <c r="O26" s="162"/>
      <c r="P26" s="162"/>
      <c r="Q26" s="181"/>
      <c r="R26" s="162"/>
      <c r="S26" s="162"/>
      <c r="T26" s="182"/>
      <c r="U26" s="182"/>
      <c r="V26" s="182"/>
      <c r="W26" s="182"/>
      <c r="X26" s="162" t="s">
        <v>323</v>
      </c>
      <c r="Y26" s="182"/>
      <c r="Z26" s="195"/>
      <c r="AA26" s="162"/>
      <c r="AB26" s="182" t="s">
        <v>340</v>
      </c>
      <c r="AC26" s="182"/>
      <c r="AD26" s="182"/>
      <c r="AE26" s="182"/>
      <c r="AF26" s="184" t="s">
        <v>386</v>
      </c>
      <c r="AG26" s="184" t="s">
        <v>141</v>
      </c>
      <c r="AH26" s="162" t="s">
        <v>20</v>
      </c>
      <c r="AI26" s="162"/>
      <c r="AJ26" s="188" t="s">
        <v>341</v>
      </c>
      <c r="AK26" s="188" t="s">
        <v>357</v>
      </c>
      <c r="AL26" s="162" t="s">
        <v>325</v>
      </c>
      <c r="AM26" s="162" t="s">
        <v>100</v>
      </c>
      <c r="AN26" s="162"/>
      <c r="AO26" s="162" t="s">
        <v>332</v>
      </c>
      <c r="AP26" s="162" t="s">
        <v>332</v>
      </c>
      <c r="AQ26" s="162"/>
      <c r="AR26" s="162"/>
      <c r="AS26" s="162"/>
      <c r="AT26" s="162"/>
      <c r="AU26" s="162"/>
      <c r="AV26" s="173" t="s">
        <v>380</v>
      </c>
      <c r="AW26" s="162"/>
      <c r="AX26" s="193" t="s">
        <v>334</v>
      </c>
      <c r="AY26" s="193"/>
      <c r="AZ2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170</v>
      </c>
    </row>
    <row r="27" spans="1:52" ht="20.100000000000001" customHeight="1" x14ac:dyDescent="0.3">
      <c r="A27" s="176" t="s">
        <v>585</v>
      </c>
      <c r="B27" s="182" t="s">
        <v>387</v>
      </c>
      <c r="C27" s="190">
        <v>30380</v>
      </c>
      <c r="D27" s="161">
        <f ca="1">DATEDIF(C27,TODAY(),"y")</f>
        <v>31</v>
      </c>
      <c r="E27" s="182" t="s">
        <v>61</v>
      </c>
      <c r="F27" s="182" t="s">
        <v>86</v>
      </c>
      <c r="G27" s="182"/>
      <c r="H27" s="163"/>
      <c r="I27" s="177"/>
      <c r="J27" s="179">
        <v>42794</v>
      </c>
      <c r="K27" s="177">
        <v>42794</v>
      </c>
      <c r="L27" s="177">
        <v>40330</v>
      </c>
      <c r="M27" s="180" t="s">
        <v>322</v>
      </c>
      <c r="N27" s="357" t="str">
        <f t="shared" ca="1" si="0"/>
        <v>4 années  3 mois  19 jours  </v>
      </c>
      <c r="O27" s="162"/>
      <c r="P27" s="162"/>
      <c r="Q27" s="181"/>
      <c r="R27" s="162"/>
      <c r="S27" s="162"/>
      <c r="T27" s="182"/>
      <c r="U27" s="182"/>
      <c r="V27" s="182"/>
      <c r="W27" s="182"/>
      <c r="X27" s="162" t="s">
        <v>323</v>
      </c>
      <c r="Y27" s="182"/>
      <c r="Z27" s="195"/>
      <c r="AA27" s="162">
        <f ca="1">IF(M27="Présent",(DATEDIF(L27,TODAY(),"m")),(DATEDIF(L27,M27,"m")))</f>
        <v>51</v>
      </c>
      <c r="AB27" s="182" t="s">
        <v>64</v>
      </c>
      <c r="AC27" s="192"/>
      <c r="AD27" s="240"/>
      <c r="AE27" s="182"/>
      <c r="AF27" s="184" t="s">
        <v>327</v>
      </c>
      <c r="AG27" s="184" t="s">
        <v>338</v>
      </c>
      <c r="AH27" s="162" t="s">
        <v>324</v>
      </c>
      <c r="AI27" s="162" t="s">
        <v>64</v>
      </c>
      <c r="AJ27" s="188" t="s">
        <v>328</v>
      </c>
      <c r="AK27" s="188" t="s">
        <v>358</v>
      </c>
      <c r="AL27" s="162" t="s">
        <v>330</v>
      </c>
      <c r="AM27" s="162" t="s">
        <v>388</v>
      </c>
      <c r="AN27" s="162"/>
      <c r="AO27" s="162" t="s">
        <v>332</v>
      </c>
      <c r="AP27" s="162" t="s">
        <v>332</v>
      </c>
      <c r="AQ27" s="162"/>
      <c r="AR27" s="162"/>
      <c r="AS27" s="162"/>
      <c r="AT27" s="162"/>
      <c r="AU27" s="162">
        <v>1</v>
      </c>
      <c r="AV27" s="173" t="s">
        <v>333</v>
      </c>
      <c r="AW27" s="162"/>
      <c r="AX27" s="193" t="s">
        <v>334</v>
      </c>
      <c r="AY27" s="193"/>
      <c r="AZ2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8" spans="1:52" ht="20.100000000000001" customHeight="1" x14ac:dyDescent="0.3">
      <c r="A28" s="176" t="s">
        <v>585</v>
      </c>
      <c r="B28" s="163" t="s">
        <v>187</v>
      </c>
      <c r="C28" s="177">
        <v>30499</v>
      </c>
      <c r="D28" s="161">
        <f ca="1">DATEDIF(C28,TODAY(),"y")</f>
        <v>31</v>
      </c>
      <c r="E28" s="163" t="s">
        <v>69</v>
      </c>
      <c r="F28" s="163" t="s">
        <v>86</v>
      </c>
      <c r="G28" s="182"/>
      <c r="H28" s="163"/>
      <c r="I28" s="177"/>
      <c r="J28" s="179">
        <v>42155</v>
      </c>
      <c r="K28" s="177">
        <v>41060</v>
      </c>
      <c r="L28" s="177">
        <v>38047</v>
      </c>
      <c r="M28" s="180" t="s">
        <v>322</v>
      </c>
      <c r="N28" s="357" t="str">
        <f t="shared" ca="1" si="0"/>
        <v>10 années  6 mois  19 jours  </v>
      </c>
      <c r="O28" s="162"/>
      <c r="P28" s="162"/>
      <c r="Q28" s="181"/>
      <c r="R28" s="162"/>
      <c r="S28" s="162"/>
      <c r="T28" s="182"/>
      <c r="U28" s="182"/>
      <c r="V28" s="182"/>
      <c r="W28" s="182"/>
      <c r="X28" s="162" t="s">
        <v>323</v>
      </c>
      <c r="Y28" s="182"/>
      <c r="Z28" s="198"/>
      <c r="AA28" s="162">
        <f ca="1">IF(M28="Présent",(DATEDIF(L28,TODAY(),"m")),(DATEDIF(L28,M28,"m")))</f>
        <v>126</v>
      </c>
      <c r="AB28" s="163" t="s">
        <v>86</v>
      </c>
      <c r="AC28" s="163"/>
      <c r="AD28" s="163"/>
      <c r="AE28" s="163"/>
      <c r="AF28" s="163" t="s">
        <v>64</v>
      </c>
      <c r="AG28" s="163" t="s">
        <v>338</v>
      </c>
      <c r="AH28" s="162" t="s">
        <v>303</v>
      </c>
      <c r="AI28" s="162" t="s">
        <v>64</v>
      </c>
      <c r="AJ28" s="188" t="s">
        <v>328</v>
      </c>
      <c r="AK28" s="188" t="s">
        <v>385</v>
      </c>
      <c r="AL28" s="185" t="s">
        <v>330</v>
      </c>
      <c r="AM28" s="162" t="s">
        <v>198</v>
      </c>
      <c r="AN28" s="162"/>
      <c r="AO28" s="162" t="s">
        <v>332</v>
      </c>
      <c r="AP28" s="162" t="s">
        <v>332</v>
      </c>
      <c r="AQ28" s="162"/>
      <c r="AR28" s="162"/>
      <c r="AS28" s="162"/>
      <c r="AT28" s="162"/>
      <c r="AU28" s="162">
        <v>1</v>
      </c>
      <c r="AV28" s="173" t="s">
        <v>333</v>
      </c>
      <c r="AW28" s="162"/>
      <c r="AX28" s="193" t="s">
        <v>334</v>
      </c>
      <c r="AY28" s="193"/>
      <c r="AZ2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9" spans="1:52" ht="20.100000000000001" customHeight="1" x14ac:dyDescent="0.3">
      <c r="A29" s="176" t="s">
        <v>585</v>
      </c>
      <c r="B29" s="163" t="s">
        <v>389</v>
      </c>
      <c r="C29" s="177">
        <v>20421</v>
      </c>
      <c r="D29" s="161">
        <f ca="1">DATEDIF(C29,TODAY(),"y")</f>
        <v>58</v>
      </c>
      <c r="E29" s="163" t="s">
        <v>61</v>
      </c>
      <c r="F29" s="182" t="s">
        <v>82</v>
      </c>
      <c r="G29" s="182"/>
      <c r="H29" s="163"/>
      <c r="I29" s="177"/>
      <c r="J29" s="179">
        <v>42916</v>
      </c>
      <c r="K29" s="177">
        <v>42916</v>
      </c>
      <c r="L29" s="177">
        <v>39974</v>
      </c>
      <c r="M29" s="180">
        <v>41820</v>
      </c>
      <c r="N29" s="357" t="b">
        <f t="shared" ca="1" si="0"/>
        <v>0</v>
      </c>
      <c r="O29" s="162" t="s">
        <v>390</v>
      </c>
      <c r="P29" s="162"/>
      <c r="Q29" s="181"/>
      <c r="R29" s="162"/>
      <c r="S29" s="162"/>
      <c r="T29" s="182"/>
      <c r="U29" s="182"/>
      <c r="V29" s="182"/>
      <c r="W29" s="182"/>
      <c r="X29" s="162" t="s">
        <v>323</v>
      </c>
      <c r="Y29" s="182"/>
      <c r="Z29" s="198"/>
      <c r="AA29" s="162">
        <f ca="1">IF(M29="Présent",(DATEDIF(L29,TODAY(),"m")),(DATEDIF(L29,M29,"m")))</f>
        <v>60</v>
      </c>
      <c r="AB29" s="163" t="s">
        <v>64</v>
      </c>
      <c r="AC29" s="163"/>
      <c r="AD29" s="163"/>
      <c r="AE29" s="163"/>
      <c r="AF29" s="163" t="s">
        <v>64</v>
      </c>
      <c r="AG29" s="163" t="s">
        <v>141</v>
      </c>
      <c r="AH29" s="162" t="s">
        <v>20</v>
      </c>
      <c r="AI29" s="162"/>
      <c r="AJ29" s="188" t="s">
        <v>341</v>
      </c>
      <c r="AK29" s="188" t="s">
        <v>357</v>
      </c>
      <c r="AL29" s="162" t="s">
        <v>330</v>
      </c>
      <c r="AM29" s="162" t="s">
        <v>78</v>
      </c>
      <c r="AN29" s="162"/>
      <c r="AO29" s="162" t="s">
        <v>339</v>
      </c>
      <c r="AP29" s="162" t="s">
        <v>376</v>
      </c>
      <c r="AQ29" s="162"/>
      <c r="AR29" s="162"/>
      <c r="AS29" s="162"/>
      <c r="AT29" s="162"/>
      <c r="AU29" s="162"/>
      <c r="AV29" s="173" t="s">
        <v>344</v>
      </c>
      <c r="AW29" s="162" t="s">
        <v>64</v>
      </c>
      <c r="AX29" s="193" t="s">
        <v>334</v>
      </c>
      <c r="AY29" s="193" t="s">
        <v>353</v>
      </c>
      <c r="AZ2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181</v>
      </c>
    </row>
    <row r="30" spans="1:52" ht="20.100000000000001" customHeight="1" x14ac:dyDescent="0.3">
      <c r="A30" s="176" t="s">
        <v>585</v>
      </c>
      <c r="B30" s="182" t="s">
        <v>160</v>
      </c>
      <c r="C30" s="190">
        <v>31484</v>
      </c>
      <c r="D30" s="161">
        <f ca="1">DATEDIF(C30,TODAY(),"y")</f>
        <v>28</v>
      </c>
      <c r="E30" s="182" t="s">
        <v>61</v>
      </c>
      <c r="F30" s="182" t="s">
        <v>94</v>
      </c>
      <c r="G30" s="182"/>
      <c r="H30" s="163"/>
      <c r="I30" s="177"/>
      <c r="J30" s="179">
        <v>42569</v>
      </c>
      <c r="K30" s="177">
        <v>42569</v>
      </c>
      <c r="L30" s="177">
        <v>40934</v>
      </c>
      <c r="M30" s="180" t="s">
        <v>322</v>
      </c>
      <c r="N30" s="357" t="str">
        <f t="shared" ca="1" si="0"/>
        <v>2 années  7 mois  25 jours  </v>
      </c>
      <c r="O30" s="162"/>
      <c r="P30" s="162"/>
      <c r="Q30" s="181"/>
      <c r="R30" s="162"/>
      <c r="S30" s="162"/>
      <c r="T30" s="182"/>
      <c r="U30" s="182"/>
      <c r="V30" s="182"/>
      <c r="W30" s="182"/>
      <c r="X30" s="162" t="s">
        <v>323</v>
      </c>
      <c r="Y30" s="182"/>
      <c r="Z30" s="195"/>
      <c r="AA30" s="162">
        <f ca="1">IF(M30="Présent",(DATEDIF(L30,TODAY(),"m")),(DATEDIF(L30,M30,"m")))</f>
        <v>31</v>
      </c>
      <c r="AB30" s="182" t="s">
        <v>94</v>
      </c>
      <c r="AC30" s="182"/>
      <c r="AD30" s="182"/>
      <c r="AE30" s="184"/>
      <c r="AF30" s="184" t="s">
        <v>327</v>
      </c>
      <c r="AG30" s="184" t="s">
        <v>141</v>
      </c>
      <c r="AH30" s="162" t="s">
        <v>65</v>
      </c>
      <c r="AI30" s="162" t="s">
        <v>64</v>
      </c>
      <c r="AJ30" s="188" t="s">
        <v>328</v>
      </c>
      <c r="AK30" s="188" t="s">
        <v>329</v>
      </c>
      <c r="AL30" s="162" t="s">
        <v>325</v>
      </c>
      <c r="AM30" s="162" t="s">
        <v>391</v>
      </c>
      <c r="AN30" s="162"/>
      <c r="AO30" s="162" t="s">
        <v>332</v>
      </c>
      <c r="AP30" s="162"/>
      <c r="AQ30" s="162"/>
      <c r="AR30" s="162"/>
      <c r="AS30" s="162"/>
      <c r="AT30" s="162"/>
      <c r="AU30" s="162"/>
      <c r="AV30" s="173" t="s">
        <v>333</v>
      </c>
      <c r="AW30" s="162" t="s">
        <v>359</v>
      </c>
      <c r="AX30" s="193" t="s">
        <v>334</v>
      </c>
      <c r="AY30" s="193" t="s">
        <v>335</v>
      </c>
      <c r="AZ3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31" spans="1:52" ht="20.100000000000001" customHeight="1" x14ac:dyDescent="0.3">
      <c r="A31" s="176" t="s">
        <v>585</v>
      </c>
      <c r="B31" s="182" t="s">
        <v>241</v>
      </c>
      <c r="C31" s="190">
        <v>32679</v>
      </c>
      <c r="D31" s="161">
        <f ca="1">DATEDIF(C31,TODAY(),"y")</f>
        <v>25</v>
      </c>
      <c r="E31" s="182" t="s">
        <v>69</v>
      </c>
      <c r="F31" s="182" t="s">
        <v>86</v>
      </c>
      <c r="G31" s="182"/>
      <c r="H31" s="163"/>
      <c r="I31" s="177"/>
      <c r="J31" s="179">
        <v>42125</v>
      </c>
      <c r="K31" s="177">
        <v>42124</v>
      </c>
      <c r="L31" s="177">
        <v>40299</v>
      </c>
      <c r="M31" s="180" t="str">
        <f>IF(Tableau1[[#This Row],[Nom]]&lt;&gt;"","Présent","")</f>
        <v>Présent</v>
      </c>
      <c r="N31" s="357" t="str">
        <f t="shared" ca="1" si="0"/>
        <v>4 années  4 mois  19 jours  </v>
      </c>
      <c r="O31" s="162"/>
      <c r="P31" s="162"/>
      <c r="Q31" s="181"/>
      <c r="R31" s="162"/>
      <c r="S31" s="162"/>
      <c r="T31" s="182"/>
      <c r="U31" s="182"/>
      <c r="V31" s="182"/>
      <c r="W31" s="182"/>
      <c r="X31" s="162" t="s">
        <v>323</v>
      </c>
      <c r="Y31" s="182"/>
      <c r="Z31" s="182"/>
      <c r="AA31" s="162">
        <f ca="1">IF(M31="Présent",(DATEDIF(L31,TODAY(),"m")),(DATEDIF(L31,M31,"m")))</f>
        <v>52</v>
      </c>
      <c r="AB31" s="182"/>
      <c r="AC31" s="182"/>
      <c r="AD31" s="182"/>
      <c r="AE31" s="192"/>
      <c r="AF31" s="182"/>
      <c r="AG31" s="182" t="s">
        <v>141</v>
      </c>
      <c r="AH31" s="162" t="s">
        <v>303</v>
      </c>
      <c r="AI31" s="162"/>
      <c r="AJ31" s="188" t="s">
        <v>328</v>
      </c>
      <c r="AK31" s="188" t="s">
        <v>385</v>
      </c>
      <c r="AL31" s="162" t="s">
        <v>330</v>
      </c>
      <c r="AM31" s="162" t="s">
        <v>198</v>
      </c>
      <c r="AN31" s="162"/>
      <c r="AO31" s="162" t="s">
        <v>120</v>
      </c>
      <c r="AP31" s="162" t="s">
        <v>120</v>
      </c>
      <c r="AQ31" s="162"/>
      <c r="AR31" s="162"/>
      <c r="AS31" s="162"/>
      <c r="AT31" s="162"/>
      <c r="AU31" s="162"/>
      <c r="AV31" s="173" t="s">
        <v>333</v>
      </c>
      <c r="AW31" s="162"/>
      <c r="AX31" s="193" t="s">
        <v>334</v>
      </c>
      <c r="AY31" s="193"/>
      <c r="AZ3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32" spans="1:52" ht="20.100000000000001" customHeight="1" x14ac:dyDescent="0.3">
      <c r="A32" s="176" t="s">
        <v>585</v>
      </c>
      <c r="B32" s="182" t="s">
        <v>392</v>
      </c>
      <c r="C32" s="190">
        <v>24450</v>
      </c>
      <c r="D32" s="161">
        <f ca="1">DATEDIF(C32,TODAY(),"y")</f>
        <v>47</v>
      </c>
      <c r="E32" s="182" t="s">
        <v>69</v>
      </c>
      <c r="F32" s="182" t="s">
        <v>86</v>
      </c>
      <c r="G32" s="182"/>
      <c r="H32" s="163"/>
      <c r="I32" s="177"/>
      <c r="J32" s="179">
        <v>42035</v>
      </c>
      <c r="K32" s="177" t="s">
        <v>393</v>
      </c>
      <c r="L32" s="177">
        <v>35236</v>
      </c>
      <c r="M32" s="180" t="str">
        <f>IF(Tableau1[[#This Row],[Nom]]&lt;&gt;"","Présent","")</f>
        <v>Présent</v>
      </c>
      <c r="N32" s="357" t="str">
        <f t="shared" ca="1" si="0"/>
        <v>18 années  3 mois  0 jours  </v>
      </c>
      <c r="O32" s="162"/>
      <c r="P32" s="162"/>
      <c r="Q32" s="181"/>
      <c r="R32" s="162"/>
      <c r="S32" s="162"/>
      <c r="T32" s="182"/>
      <c r="U32" s="182"/>
      <c r="V32" s="182"/>
      <c r="W32" s="182"/>
      <c r="X32" s="162" t="s">
        <v>323</v>
      </c>
      <c r="Y32" s="184"/>
      <c r="Z32" s="191"/>
      <c r="AA32" s="162">
        <f ca="1">IF(M32="Présent",(DATEDIF(L32,TODAY(),"m")),(DATEDIF(L32,M32,"m")))</f>
        <v>219</v>
      </c>
      <c r="AB32" s="182" t="s">
        <v>86</v>
      </c>
      <c r="AC32" s="192"/>
      <c r="AD32" s="182"/>
      <c r="AE32" s="184"/>
      <c r="AF32" s="184" t="s">
        <v>327</v>
      </c>
      <c r="AG32" s="184" t="s">
        <v>141</v>
      </c>
      <c r="AH32" s="162" t="s">
        <v>394</v>
      </c>
      <c r="AI32" s="162" t="s">
        <v>64</v>
      </c>
      <c r="AJ32" s="188" t="s">
        <v>328</v>
      </c>
      <c r="AK32" s="188" t="s">
        <v>329</v>
      </c>
      <c r="AL32" s="185" t="s">
        <v>330</v>
      </c>
      <c r="AM32" s="162" t="s">
        <v>395</v>
      </c>
      <c r="AN32" s="162"/>
      <c r="AO32" s="162" t="s">
        <v>332</v>
      </c>
      <c r="AP32" s="162" t="s">
        <v>371</v>
      </c>
      <c r="AQ32" s="162"/>
      <c r="AR32" s="162"/>
      <c r="AS32" s="162"/>
      <c r="AT32" s="162"/>
      <c r="AU32" s="162"/>
      <c r="AV32" s="173" t="s">
        <v>333</v>
      </c>
      <c r="AW32" s="162"/>
      <c r="AX32" s="173" t="s">
        <v>334</v>
      </c>
      <c r="AY32" s="193" t="s">
        <v>335</v>
      </c>
      <c r="AZ3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33" spans="1:52" ht="20.100000000000001" customHeight="1" x14ac:dyDescent="0.3">
      <c r="A33" s="176" t="s">
        <v>585</v>
      </c>
      <c r="B33" s="233" t="s">
        <v>396</v>
      </c>
      <c r="C33" s="241">
        <v>34346</v>
      </c>
      <c r="D33" s="232">
        <f ca="1">DATEDIF(C33,TODAY(),"y")</f>
        <v>20</v>
      </c>
      <c r="E33" s="233" t="s">
        <v>69</v>
      </c>
      <c r="F33" s="233" t="s">
        <v>94</v>
      </c>
      <c r="G33" s="233"/>
      <c r="H33" s="230"/>
      <c r="I33" s="231"/>
      <c r="J33" s="179">
        <v>41912</v>
      </c>
      <c r="K33" s="231"/>
      <c r="L33" s="231">
        <v>41548</v>
      </c>
      <c r="M33" s="234" t="s">
        <v>322</v>
      </c>
      <c r="N33" s="360" t="str">
        <f t="shared" ca="1" si="0"/>
        <v>0 années  11 mois  19 jours  </v>
      </c>
      <c r="O33" s="162"/>
      <c r="P33" s="162"/>
      <c r="Q33" s="181"/>
      <c r="R33" s="162"/>
      <c r="S33" s="162"/>
      <c r="T33" s="182"/>
      <c r="U33" s="182"/>
      <c r="V33" s="182"/>
      <c r="W33" s="182"/>
      <c r="X33" s="235" t="s">
        <v>397</v>
      </c>
      <c r="Y33" s="233"/>
      <c r="Z33" s="242"/>
      <c r="AA33" s="235">
        <f ca="1">IF(M33="Présent",(DATEDIF(L33,TODAY(),"m")),(DATEDIF(L33,M33,"m")))</f>
        <v>11</v>
      </c>
      <c r="AB33" s="233"/>
      <c r="AC33" s="182"/>
      <c r="AD33" s="233"/>
      <c r="AE33" s="233"/>
      <c r="AF33" s="243"/>
      <c r="AG33" s="243" t="s">
        <v>141</v>
      </c>
      <c r="AH33" s="235"/>
      <c r="AI33" s="235"/>
      <c r="AJ33" s="239"/>
      <c r="AK33" s="239" t="s">
        <v>357</v>
      </c>
      <c r="AL33" s="162" t="s">
        <v>325</v>
      </c>
      <c r="AM33" s="235"/>
      <c r="AN33" s="235"/>
      <c r="AO33" s="162" t="s">
        <v>210</v>
      </c>
      <c r="AP33" s="235" t="s">
        <v>120</v>
      </c>
      <c r="AQ33" s="235"/>
      <c r="AR33" s="235"/>
      <c r="AS33" s="235"/>
      <c r="AT33" s="235"/>
      <c r="AU33" s="235"/>
      <c r="AV33" s="173" t="s">
        <v>380</v>
      </c>
      <c r="AW33" s="235"/>
      <c r="AX33" s="193"/>
      <c r="AY33" s="193"/>
      <c r="AZ33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34" spans="1:52" ht="20.100000000000001" customHeight="1" x14ac:dyDescent="0.3">
      <c r="A34" s="176" t="s">
        <v>585</v>
      </c>
      <c r="B34" s="182" t="s">
        <v>289</v>
      </c>
      <c r="C34" s="190">
        <v>30866</v>
      </c>
      <c r="D34" s="161">
        <f ca="1">DATEDIF(C34,TODAY(),"y")</f>
        <v>30</v>
      </c>
      <c r="E34" s="182" t="s">
        <v>61</v>
      </c>
      <c r="F34" s="182" t="s">
        <v>94</v>
      </c>
      <c r="G34" s="182"/>
      <c r="H34" s="163"/>
      <c r="I34" s="177"/>
      <c r="J34" s="179">
        <v>43047</v>
      </c>
      <c r="K34" s="177">
        <v>43047</v>
      </c>
      <c r="L34" s="177">
        <v>39870</v>
      </c>
      <c r="M34" s="180" t="s">
        <v>322</v>
      </c>
      <c r="N34" s="357" t="str">
        <f t="shared" ca="1" si="0"/>
        <v>5 années  6 mois  25 jours  </v>
      </c>
      <c r="O34" s="162"/>
      <c r="P34" s="162"/>
      <c r="Q34" s="181"/>
      <c r="R34" s="162"/>
      <c r="S34" s="162"/>
      <c r="T34" s="182"/>
      <c r="U34" s="182"/>
      <c r="V34" s="182"/>
      <c r="W34" s="182"/>
      <c r="X34" s="162" t="s">
        <v>323</v>
      </c>
      <c r="Y34" s="182"/>
      <c r="Z34" s="195"/>
      <c r="AA34" s="162">
        <f ca="1">IF(M34="Présent",(DATEDIF(L34,TODAY(),"m")),(DATEDIF(L34,M34,"m")))</f>
        <v>66</v>
      </c>
      <c r="AB34" s="182" t="s">
        <v>94</v>
      </c>
      <c r="AC34" s="192"/>
      <c r="AD34" s="182"/>
      <c r="AE34" s="184"/>
      <c r="AF34" s="184" t="s">
        <v>327</v>
      </c>
      <c r="AG34" s="184" t="s">
        <v>141</v>
      </c>
      <c r="AH34" s="162" t="s">
        <v>303</v>
      </c>
      <c r="AI34" s="162"/>
      <c r="AJ34" s="188" t="s">
        <v>328</v>
      </c>
      <c r="AK34" s="188" t="s">
        <v>358</v>
      </c>
      <c r="AL34" s="162" t="s">
        <v>330</v>
      </c>
      <c r="AM34" s="162" t="s">
        <v>398</v>
      </c>
      <c r="AN34" s="162"/>
      <c r="AO34" s="162" t="s">
        <v>332</v>
      </c>
      <c r="AP34" s="162"/>
      <c r="AQ34" s="162"/>
      <c r="AR34" s="162"/>
      <c r="AS34" s="162"/>
      <c r="AT34" s="162"/>
      <c r="AU34" s="162"/>
      <c r="AV34" s="173" t="s">
        <v>333</v>
      </c>
      <c r="AW34" s="162" t="s">
        <v>399</v>
      </c>
      <c r="AX34" s="193" t="s">
        <v>64</v>
      </c>
      <c r="AY34" s="193" t="s">
        <v>64</v>
      </c>
      <c r="AZ3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35" spans="1:52" ht="20.100000000000001" customHeight="1" x14ac:dyDescent="0.3">
      <c r="A35" s="176" t="s">
        <v>585</v>
      </c>
      <c r="B35" s="182" t="s">
        <v>400</v>
      </c>
      <c r="C35" s="190">
        <v>18345</v>
      </c>
      <c r="D35" s="161">
        <f ca="1">DATEDIF(C35,TODAY(),"y")</f>
        <v>64</v>
      </c>
      <c r="E35" s="182" t="s">
        <v>61</v>
      </c>
      <c r="F35" s="163" t="s">
        <v>71</v>
      </c>
      <c r="G35" s="182"/>
      <c r="H35" s="163"/>
      <c r="I35" s="177"/>
      <c r="J35" s="179">
        <v>42855</v>
      </c>
      <c r="K35" s="177">
        <v>42855</v>
      </c>
      <c r="L35" s="177">
        <v>31656</v>
      </c>
      <c r="M35" s="180" t="str">
        <f>IF(Tableau1[[#This Row],[Nom]]&lt;&gt;"","Présent","")</f>
        <v>Présent</v>
      </c>
      <c r="N35" s="357" t="str">
        <f t="shared" ca="1" si="0"/>
        <v>28 années  0 mois  19 jours  </v>
      </c>
      <c r="O35" s="162"/>
      <c r="P35" s="162"/>
      <c r="Q35" s="181"/>
      <c r="R35" s="162"/>
      <c r="S35" s="162"/>
      <c r="T35" s="182"/>
      <c r="U35" s="182"/>
      <c r="V35" s="182"/>
      <c r="W35" s="182"/>
      <c r="X35" s="162" t="s">
        <v>323</v>
      </c>
      <c r="Y35" s="182"/>
      <c r="Z35" s="182"/>
      <c r="AA35" s="162">
        <f ca="1">IF(M35="Présent",(DATEDIF(L35,TODAY(),"m")),(DATEDIF(L35,M35,"m")))</f>
        <v>336</v>
      </c>
      <c r="AB35" s="192" t="s">
        <v>70</v>
      </c>
      <c r="AC35" s="192"/>
      <c r="AD35" s="184"/>
      <c r="AE35" s="244"/>
      <c r="AF35" s="184" t="s">
        <v>327</v>
      </c>
      <c r="AG35" s="184" t="s">
        <v>402</v>
      </c>
      <c r="AH35" s="162" t="s">
        <v>24</v>
      </c>
      <c r="AI35" s="162"/>
      <c r="AJ35" s="188" t="s">
        <v>401</v>
      </c>
      <c r="AK35" s="188" t="s">
        <v>357</v>
      </c>
      <c r="AL35" s="162" t="s">
        <v>330</v>
      </c>
      <c r="AM35" s="162" t="s">
        <v>403</v>
      </c>
      <c r="AN35" s="162"/>
      <c r="AO35" s="162" t="s">
        <v>332</v>
      </c>
      <c r="AP35" s="162"/>
      <c r="AQ35" s="162"/>
      <c r="AR35" s="162"/>
      <c r="AS35" s="162"/>
      <c r="AT35" s="162"/>
      <c r="AU35" s="162"/>
      <c r="AV35" s="173" t="s">
        <v>380</v>
      </c>
      <c r="AW35" s="162"/>
      <c r="AX35" s="193" t="s">
        <v>334</v>
      </c>
      <c r="AY35" s="193" t="s">
        <v>353</v>
      </c>
      <c r="AZ3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36" spans="1:52" ht="20.100000000000001" customHeight="1" x14ac:dyDescent="0.3">
      <c r="A36" s="176" t="s">
        <v>585</v>
      </c>
      <c r="B36" s="163" t="s">
        <v>389</v>
      </c>
      <c r="C36" s="190">
        <v>22824</v>
      </c>
      <c r="D36" s="161">
        <f ca="1">DATEDIF(C36,TODAY(),"y")</f>
        <v>52</v>
      </c>
      <c r="E36" s="182" t="s">
        <v>61</v>
      </c>
      <c r="F36" s="182" t="s">
        <v>71</v>
      </c>
      <c r="G36" s="182"/>
      <c r="H36" s="163"/>
      <c r="I36" s="177"/>
      <c r="J36" s="179">
        <v>42400</v>
      </c>
      <c r="K36" s="177">
        <v>42400</v>
      </c>
      <c r="L36" s="177">
        <v>38624</v>
      </c>
      <c r="M36" s="180" t="s">
        <v>322</v>
      </c>
      <c r="N36" s="357" t="str">
        <f t="shared" ca="1" si="0"/>
        <v>8 années  11 mois  22 jours  </v>
      </c>
      <c r="O36" s="162"/>
      <c r="P36" s="162"/>
      <c r="Q36" s="181"/>
      <c r="R36" s="162"/>
      <c r="S36" s="162"/>
      <c r="T36" s="182"/>
      <c r="U36" s="182"/>
      <c r="V36" s="182"/>
      <c r="W36" s="182"/>
      <c r="X36" s="162" t="s">
        <v>323</v>
      </c>
      <c r="Y36" s="182"/>
      <c r="Z36" s="195"/>
      <c r="AA36" s="162">
        <f ca="1">IF(M36="Présent",(DATEDIF(L36,TODAY(),"m")),(DATEDIF(L36,M36,"m")))</f>
        <v>107</v>
      </c>
      <c r="AB36" s="182" t="s">
        <v>70</v>
      </c>
      <c r="AC36" s="182"/>
      <c r="AD36" s="192"/>
      <c r="AE36" s="192"/>
      <c r="AF36" s="184" t="s">
        <v>404</v>
      </c>
      <c r="AG36" s="184" t="s">
        <v>141</v>
      </c>
      <c r="AH36" s="162" t="s">
        <v>394</v>
      </c>
      <c r="AI36" s="162"/>
      <c r="AJ36" s="188" t="s">
        <v>356</v>
      </c>
      <c r="AK36" s="188" t="s">
        <v>357</v>
      </c>
      <c r="AL36" s="162" t="s">
        <v>325</v>
      </c>
      <c r="AM36" s="162" t="s">
        <v>405</v>
      </c>
      <c r="AN36" s="162"/>
      <c r="AO36" s="162" t="s">
        <v>339</v>
      </c>
      <c r="AP36" s="162" t="s">
        <v>376</v>
      </c>
      <c r="AQ36" s="162"/>
      <c r="AR36" s="162"/>
      <c r="AS36" s="162"/>
      <c r="AT36" s="162"/>
      <c r="AU36" s="162"/>
      <c r="AV36" s="173" t="s">
        <v>344</v>
      </c>
      <c r="AW36" s="162" t="s">
        <v>64</v>
      </c>
      <c r="AX36" s="193" t="s">
        <v>334</v>
      </c>
      <c r="AY36" s="193" t="s">
        <v>335</v>
      </c>
      <c r="AZ3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37" spans="1:52" ht="20.100000000000001" customHeight="1" x14ac:dyDescent="0.3">
      <c r="A37" s="176" t="s">
        <v>585</v>
      </c>
      <c r="B37" s="163" t="s">
        <v>165</v>
      </c>
      <c r="C37" s="190">
        <v>32899</v>
      </c>
      <c r="D37" s="161">
        <f ca="1">DATEDIF(C37,TODAY(),"y")</f>
        <v>24</v>
      </c>
      <c r="E37" s="182" t="s">
        <v>69</v>
      </c>
      <c r="F37" s="182" t="s">
        <v>102</v>
      </c>
      <c r="G37" s="182"/>
      <c r="H37" s="163"/>
      <c r="I37" s="177"/>
      <c r="J37" s="179">
        <v>42186</v>
      </c>
      <c r="K37" s="177">
        <v>42185</v>
      </c>
      <c r="L37" s="177">
        <v>40571</v>
      </c>
      <c r="M37" s="180" t="str">
        <f>IF(Tableau1[[#This Row],[Nom]]&lt;&gt;"","Présent","")</f>
        <v>Présent</v>
      </c>
      <c r="N37" s="357" t="str">
        <f t="shared" ca="1" si="0"/>
        <v>3 années  7 mois  23 jours  </v>
      </c>
      <c r="O37" s="162"/>
      <c r="P37" s="162"/>
      <c r="Q37" s="181"/>
      <c r="R37" s="162"/>
      <c r="S37" s="162"/>
      <c r="T37" s="182"/>
      <c r="U37" s="182"/>
      <c r="V37" s="182"/>
      <c r="W37" s="182"/>
      <c r="X37" s="162" t="s">
        <v>323</v>
      </c>
      <c r="Y37" s="182"/>
      <c r="Z37" s="195"/>
      <c r="AA37" s="162">
        <f ca="1">IF(M37="Présent",(DATEDIF(L37,TODAY(),"m")),(DATEDIF(L37,M37,"m")))</f>
        <v>43</v>
      </c>
      <c r="AB37" s="182" t="s">
        <v>64</v>
      </c>
      <c r="AC37" s="182"/>
      <c r="AD37" s="192"/>
      <c r="AE37" s="192"/>
      <c r="AF37" s="184" t="s">
        <v>64</v>
      </c>
      <c r="AG37" s="184" t="s">
        <v>141</v>
      </c>
      <c r="AH37" s="162" t="s">
        <v>120</v>
      </c>
      <c r="AI37" s="162"/>
      <c r="AJ37" s="188" t="s">
        <v>356</v>
      </c>
      <c r="AK37" s="188" t="s">
        <v>357</v>
      </c>
      <c r="AL37" s="162" t="s">
        <v>325</v>
      </c>
      <c r="AM37" s="162" t="s">
        <v>120</v>
      </c>
      <c r="AN37" s="162"/>
      <c r="AO37" s="162" t="s">
        <v>120</v>
      </c>
      <c r="AP37" s="162" t="s">
        <v>120</v>
      </c>
      <c r="AQ37" s="162"/>
      <c r="AR37" s="162"/>
      <c r="AS37" s="162"/>
      <c r="AT37" s="162"/>
      <c r="AU37" s="162"/>
      <c r="AV37" s="173" t="s">
        <v>380</v>
      </c>
      <c r="AW37" s="162">
        <v>0</v>
      </c>
      <c r="AX37" s="173" t="s">
        <v>334</v>
      </c>
      <c r="AY37" s="193"/>
      <c r="AZ3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38" spans="1:52" s="245" customFormat="1" ht="20.100000000000001" customHeight="1" x14ac:dyDescent="0.3">
      <c r="A38" s="176" t="s">
        <v>585</v>
      </c>
      <c r="B38" s="163" t="s">
        <v>406</v>
      </c>
      <c r="C38" s="190">
        <v>30419</v>
      </c>
      <c r="D38" s="161">
        <f ca="1">DATEDIF(C38,TODAY(),"y")</f>
        <v>31</v>
      </c>
      <c r="E38" s="182" t="s">
        <v>61</v>
      </c>
      <c r="F38" s="182" t="s">
        <v>102</v>
      </c>
      <c r="G38" s="182"/>
      <c r="H38" s="163"/>
      <c r="I38" s="177"/>
      <c r="J38" s="179">
        <v>42094</v>
      </c>
      <c r="K38" s="177">
        <v>40999</v>
      </c>
      <c r="L38" s="177">
        <v>40840</v>
      </c>
      <c r="M38" s="180" t="s">
        <v>322</v>
      </c>
      <c r="N38" s="357" t="str">
        <f t="shared" ca="1" si="0"/>
        <v>2 années  10 mois  27 jours  </v>
      </c>
      <c r="O38" s="162"/>
      <c r="P38" s="162"/>
      <c r="Q38" s="181"/>
      <c r="R38" s="162"/>
      <c r="S38" s="162"/>
      <c r="T38" s="182"/>
      <c r="U38" s="182"/>
      <c r="V38" s="182"/>
      <c r="W38" s="182"/>
      <c r="X38" s="162" t="s">
        <v>323</v>
      </c>
      <c r="Y38" s="182"/>
      <c r="Z38" s="195"/>
      <c r="AA38" s="162">
        <f ca="1">IF(M38="Présent",(DATEDIF(L38,TODAY(),"m")),(DATEDIF(L38,M38,"m")))</f>
        <v>34</v>
      </c>
      <c r="AB38" s="182" t="s">
        <v>64</v>
      </c>
      <c r="AC38" s="182"/>
      <c r="AD38" s="192"/>
      <c r="AE38" s="192"/>
      <c r="AF38" s="184" t="s">
        <v>407</v>
      </c>
      <c r="AG38" s="184" t="s">
        <v>338</v>
      </c>
      <c r="AH38" s="162" t="s">
        <v>65</v>
      </c>
      <c r="AI38" s="162" t="s">
        <v>64</v>
      </c>
      <c r="AJ38" s="188" t="s">
        <v>356</v>
      </c>
      <c r="AK38" s="188" t="s">
        <v>357</v>
      </c>
      <c r="AL38" s="162" t="s">
        <v>325</v>
      </c>
      <c r="AM38" s="162" t="s">
        <v>408</v>
      </c>
      <c r="AN38" s="162"/>
      <c r="AO38" s="162" t="s">
        <v>409</v>
      </c>
      <c r="AP38" s="162" t="s">
        <v>410</v>
      </c>
      <c r="AQ38" s="162"/>
      <c r="AR38" s="162"/>
      <c r="AS38" s="162"/>
      <c r="AT38" s="162"/>
      <c r="AU38" s="162"/>
      <c r="AV38" s="173" t="s">
        <v>411</v>
      </c>
      <c r="AW38" s="162"/>
      <c r="AX38" s="173" t="s">
        <v>334</v>
      </c>
      <c r="AY38" s="193" t="s">
        <v>335</v>
      </c>
      <c r="AZ3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39" spans="1:52" ht="20.100000000000001" customHeight="1" x14ac:dyDescent="0.3">
      <c r="A39" s="176" t="s">
        <v>585</v>
      </c>
      <c r="B39" s="182" t="s">
        <v>412</v>
      </c>
      <c r="C39" s="190">
        <v>33406</v>
      </c>
      <c r="D39" s="161">
        <f ca="1">DATEDIF(C39,TODAY(),"y")</f>
        <v>23</v>
      </c>
      <c r="E39" s="163" t="s">
        <v>69</v>
      </c>
      <c r="F39" s="163" t="s">
        <v>82</v>
      </c>
      <c r="G39" s="182"/>
      <c r="H39" s="163"/>
      <c r="I39" s="177"/>
      <c r="J39" s="179">
        <v>42124</v>
      </c>
      <c r="K39" s="177">
        <v>42124</v>
      </c>
      <c r="L39" s="177">
        <v>40940</v>
      </c>
      <c r="M39" s="180" t="s">
        <v>322</v>
      </c>
      <c r="N39" s="357" t="str">
        <f t="shared" ca="1" si="0"/>
        <v>2 années  7 mois  19 jours  </v>
      </c>
      <c r="O39" s="162"/>
      <c r="P39" s="162"/>
      <c r="Q39" s="181"/>
      <c r="R39" s="162"/>
      <c r="S39" s="162"/>
      <c r="T39" s="182"/>
      <c r="U39" s="182"/>
      <c r="V39" s="182"/>
      <c r="W39" s="182"/>
      <c r="X39" s="162" t="s">
        <v>323</v>
      </c>
      <c r="Y39" s="182"/>
      <c r="Z39" s="225"/>
      <c r="AA39" s="162">
        <f ca="1">IF(M39="Présent",(DATEDIF(L39,TODAY(),"m")),(DATEDIF(L39,M39,"m")))</f>
        <v>31</v>
      </c>
      <c r="AB39" s="226" t="s">
        <v>64</v>
      </c>
      <c r="AC39" s="227"/>
      <c r="AD39" s="226"/>
      <c r="AE39" s="226"/>
      <c r="AF39" s="228" t="s">
        <v>64</v>
      </c>
      <c r="AG39" s="228" t="s">
        <v>141</v>
      </c>
      <c r="AH39" s="162" t="s">
        <v>110</v>
      </c>
      <c r="AI39" s="162" t="s">
        <v>64</v>
      </c>
      <c r="AJ39" s="188" t="s">
        <v>341</v>
      </c>
      <c r="AK39" s="188" t="s">
        <v>357</v>
      </c>
      <c r="AL39" s="194" t="s">
        <v>325</v>
      </c>
      <c r="AM39" s="162" t="s">
        <v>110</v>
      </c>
      <c r="AN39" s="162"/>
      <c r="AO39" s="162" t="s">
        <v>332</v>
      </c>
      <c r="AP39" s="162" t="s">
        <v>332</v>
      </c>
      <c r="AQ39" s="162"/>
      <c r="AR39" s="162"/>
      <c r="AS39" s="162"/>
      <c r="AT39" s="162"/>
      <c r="AU39" s="162"/>
      <c r="AV39" s="173" t="s">
        <v>344</v>
      </c>
      <c r="AW39" s="162"/>
      <c r="AX39" s="193" t="s">
        <v>334</v>
      </c>
      <c r="AY39" s="193" t="s">
        <v>335</v>
      </c>
      <c r="AZ3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40" spans="1:52" ht="20.100000000000001" customHeight="1" x14ac:dyDescent="0.3">
      <c r="A40" s="176" t="s">
        <v>585</v>
      </c>
      <c r="B40" s="163" t="s">
        <v>147</v>
      </c>
      <c r="C40" s="177">
        <v>23150</v>
      </c>
      <c r="D40" s="161">
        <f ca="1">DATEDIF(C40,TODAY(),"y")</f>
        <v>51</v>
      </c>
      <c r="E40" s="182" t="s">
        <v>61</v>
      </c>
      <c r="F40" s="163" t="s">
        <v>102</v>
      </c>
      <c r="G40" s="163"/>
      <c r="H40" s="163"/>
      <c r="I40" s="177"/>
      <c r="J40" s="179">
        <v>42801</v>
      </c>
      <c r="K40" s="177">
        <v>42801</v>
      </c>
      <c r="L40" s="177">
        <v>38974</v>
      </c>
      <c r="M40" s="180" t="s">
        <v>322</v>
      </c>
      <c r="N40" s="357" t="str">
        <f t="shared" ca="1" si="0"/>
        <v>8 années  0 mois  6 jours  </v>
      </c>
      <c r="O40" s="162"/>
      <c r="P40" s="162"/>
      <c r="Q40" s="181"/>
      <c r="R40" s="162"/>
      <c r="S40" s="162"/>
      <c r="T40" s="182"/>
      <c r="U40" s="182"/>
      <c r="V40" s="182"/>
      <c r="W40" s="182"/>
      <c r="X40" s="162" t="s">
        <v>323</v>
      </c>
      <c r="Y40" s="182"/>
      <c r="Z40" s="195"/>
      <c r="AA40" s="175">
        <f ca="1">IF(M40="Présent",(DATEDIF(L40,TODAY(),"m")),(DATEDIF(L40,M40,"m")))</f>
        <v>96</v>
      </c>
      <c r="AB40" s="182" t="s">
        <v>64</v>
      </c>
      <c r="AC40" s="185"/>
      <c r="AD40" s="246"/>
      <c r="AE40" s="162"/>
      <c r="AF40" s="183" t="s">
        <v>64</v>
      </c>
      <c r="AG40" s="184" t="s">
        <v>141</v>
      </c>
      <c r="AH40" s="162" t="s">
        <v>24</v>
      </c>
      <c r="AI40" s="162"/>
      <c r="AJ40" s="188" t="s">
        <v>328</v>
      </c>
      <c r="AK40" s="188" t="s">
        <v>329</v>
      </c>
      <c r="AL40" s="162" t="s">
        <v>330</v>
      </c>
      <c r="AM40" s="162" t="s">
        <v>413</v>
      </c>
      <c r="AN40" s="162"/>
      <c r="AO40" s="162" t="s">
        <v>332</v>
      </c>
      <c r="AP40" s="162" t="s">
        <v>332</v>
      </c>
      <c r="AQ40" s="162"/>
      <c r="AR40" s="162"/>
      <c r="AS40" s="162"/>
      <c r="AT40" s="162"/>
      <c r="AU40" s="162"/>
      <c r="AV40" s="173" t="s">
        <v>333</v>
      </c>
      <c r="AW40" s="162" t="s">
        <v>64</v>
      </c>
      <c r="AX40" s="193" t="s">
        <v>334</v>
      </c>
      <c r="AY40" s="193" t="s">
        <v>335</v>
      </c>
      <c r="AZ4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41" spans="1:52" ht="20.100000000000001" customHeight="1" x14ac:dyDescent="0.3">
      <c r="A41" s="176" t="s">
        <v>585</v>
      </c>
      <c r="B41" s="182" t="s">
        <v>414</v>
      </c>
      <c r="C41" s="190">
        <v>33004</v>
      </c>
      <c r="D41" s="161">
        <f ca="1">DATEDIF(C41,TODAY(),"y")</f>
        <v>24</v>
      </c>
      <c r="E41" s="182" t="s">
        <v>61</v>
      </c>
      <c r="F41" s="182" t="s">
        <v>58</v>
      </c>
      <c r="G41" s="182"/>
      <c r="H41" s="163"/>
      <c r="I41" s="177"/>
      <c r="J41" s="179">
        <v>42646</v>
      </c>
      <c r="K41" s="177">
        <v>42403</v>
      </c>
      <c r="L41" s="177">
        <v>41579</v>
      </c>
      <c r="M41" s="180" t="s">
        <v>322</v>
      </c>
      <c r="N41" s="357" t="str">
        <f t="shared" ca="1" si="0"/>
        <v>0 années  10 mois  19 jours  </v>
      </c>
      <c r="O41" s="162"/>
      <c r="P41" s="162"/>
      <c r="Q41" s="181"/>
      <c r="R41" s="162"/>
      <c r="S41" s="162"/>
      <c r="T41" s="182"/>
      <c r="U41" s="182"/>
      <c r="V41" s="182"/>
      <c r="W41" s="182"/>
      <c r="X41" s="162" t="s">
        <v>323</v>
      </c>
      <c r="Y41" s="182"/>
      <c r="Z41" s="195"/>
      <c r="AA41" s="162">
        <f ca="1">IF(M41="Présent",(DATEDIF(L41,TODAY(),"m")),(DATEDIF(L41,M41,"m")))</f>
        <v>10</v>
      </c>
      <c r="AB41" s="182" t="s">
        <v>64</v>
      </c>
      <c r="AC41" s="192"/>
      <c r="AD41" s="240"/>
      <c r="AE41" s="182"/>
      <c r="AF41" s="184" t="s">
        <v>64</v>
      </c>
      <c r="AG41" s="184" t="s">
        <v>141</v>
      </c>
      <c r="AH41" s="162" t="s">
        <v>415</v>
      </c>
      <c r="AI41" s="162"/>
      <c r="AJ41" s="188" t="s">
        <v>356</v>
      </c>
      <c r="AK41" s="188" t="s">
        <v>357</v>
      </c>
      <c r="AL41" s="185" t="s">
        <v>330</v>
      </c>
      <c r="AM41" s="162" t="s">
        <v>343</v>
      </c>
      <c r="AN41" s="162"/>
      <c r="AO41" s="162" t="s">
        <v>332</v>
      </c>
      <c r="AP41" s="162" t="s">
        <v>332</v>
      </c>
      <c r="AQ41" s="162"/>
      <c r="AR41" s="162"/>
      <c r="AS41" s="162"/>
      <c r="AT41" s="162"/>
      <c r="AU41" s="162"/>
      <c r="AV41" s="173" t="s">
        <v>411</v>
      </c>
      <c r="AW41" s="162" t="s">
        <v>64</v>
      </c>
      <c r="AX41" s="173" t="s">
        <v>334</v>
      </c>
      <c r="AY41" s="193"/>
      <c r="AZ4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42" spans="1:52" ht="20.100000000000001" customHeight="1" x14ac:dyDescent="0.3">
      <c r="A42" s="176" t="s">
        <v>585</v>
      </c>
      <c r="B42" s="233" t="s">
        <v>414</v>
      </c>
      <c r="C42" s="241">
        <v>33004</v>
      </c>
      <c r="D42" s="232">
        <f ca="1">DATEDIF(C42,TODAY(),"y")</f>
        <v>24</v>
      </c>
      <c r="E42" s="233" t="s">
        <v>61</v>
      </c>
      <c r="F42" s="233" t="s">
        <v>58</v>
      </c>
      <c r="G42" s="233"/>
      <c r="H42" s="230"/>
      <c r="I42" s="231" t="s">
        <v>363</v>
      </c>
      <c r="J42" s="179">
        <v>41578</v>
      </c>
      <c r="K42" s="231">
        <v>41705</v>
      </c>
      <c r="L42" s="231">
        <v>40848</v>
      </c>
      <c r="M42" s="234">
        <v>41578</v>
      </c>
      <c r="N42" s="360" t="b">
        <f t="shared" ca="1" si="0"/>
        <v>0</v>
      </c>
      <c r="O42" s="162"/>
      <c r="P42" s="162"/>
      <c r="Q42" s="181"/>
      <c r="R42" s="162"/>
      <c r="S42" s="162"/>
      <c r="T42" s="182"/>
      <c r="U42" s="182"/>
      <c r="V42" s="182"/>
      <c r="W42" s="182"/>
      <c r="X42" s="235" t="s">
        <v>373</v>
      </c>
      <c r="Y42" s="233"/>
      <c r="Z42" s="242"/>
      <c r="AA42" s="235">
        <f ca="1">IF(M42="Présent",(DATEDIF(L42,TODAY(),"m")),(DATEDIF(L42,M42,"m")))</f>
        <v>23</v>
      </c>
      <c r="AB42" s="233" t="s">
        <v>64</v>
      </c>
      <c r="AC42" s="182"/>
      <c r="AD42" s="233"/>
      <c r="AE42" s="233"/>
      <c r="AF42" s="243" t="s">
        <v>64</v>
      </c>
      <c r="AG42" s="243" t="s">
        <v>141</v>
      </c>
      <c r="AH42" s="235" t="s">
        <v>64</v>
      </c>
      <c r="AI42" s="235"/>
      <c r="AJ42" s="239" t="s">
        <v>356</v>
      </c>
      <c r="AK42" s="239" t="s">
        <v>357</v>
      </c>
      <c r="AL42" s="162" t="s">
        <v>330</v>
      </c>
      <c r="AM42" s="235" t="s">
        <v>64</v>
      </c>
      <c r="AN42" s="235"/>
      <c r="AO42" s="235" t="s">
        <v>64</v>
      </c>
      <c r="AP42" s="235"/>
      <c r="AQ42" s="235"/>
      <c r="AR42" s="235"/>
      <c r="AS42" s="235"/>
      <c r="AT42" s="235"/>
      <c r="AU42" s="235"/>
      <c r="AV42" s="173"/>
      <c r="AW42" s="235" t="s">
        <v>64</v>
      </c>
      <c r="AX42" s="193" t="s">
        <v>334</v>
      </c>
      <c r="AY42" s="193"/>
      <c r="AZ42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43" spans="1:52" ht="20.100000000000001" customHeight="1" x14ac:dyDescent="0.3">
      <c r="A43" s="176" t="s">
        <v>585</v>
      </c>
      <c r="B43" s="163" t="s">
        <v>76</v>
      </c>
      <c r="C43" s="177">
        <v>22113</v>
      </c>
      <c r="D43" s="161">
        <f ca="1">DATEDIF(C43,TODAY(),"y")</f>
        <v>54</v>
      </c>
      <c r="E43" s="182" t="s">
        <v>61</v>
      </c>
      <c r="F43" s="163" t="s">
        <v>102</v>
      </c>
      <c r="G43" s="163"/>
      <c r="H43" s="163"/>
      <c r="I43" s="177" t="s">
        <v>363</v>
      </c>
      <c r="J43" s="179">
        <v>42216</v>
      </c>
      <c r="K43" s="177"/>
      <c r="L43" s="177">
        <v>41418</v>
      </c>
      <c r="M43" s="180">
        <v>41729</v>
      </c>
      <c r="N43" s="357" t="b">
        <f t="shared" ca="1" si="0"/>
        <v>0</v>
      </c>
      <c r="O43" s="162"/>
      <c r="P43" s="162"/>
      <c r="Q43" s="181"/>
      <c r="R43" s="162"/>
      <c r="S43" s="162"/>
      <c r="T43" s="182"/>
      <c r="U43" s="182"/>
      <c r="V43" s="182"/>
      <c r="W43" s="182"/>
      <c r="X43" s="162" t="s">
        <v>323</v>
      </c>
      <c r="Y43" s="182"/>
      <c r="Z43" s="195"/>
      <c r="AA43" s="175">
        <f ca="1">IF(M43="Présent",(DATEDIF(L43,TODAY(),"m")),(DATEDIF(L43,M43,"m")))</f>
        <v>10</v>
      </c>
      <c r="AB43" s="182"/>
      <c r="AC43" s="185"/>
      <c r="AD43" s="246"/>
      <c r="AE43" s="162"/>
      <c r="AF43" s="183"/>
      <c r="AG43" s="184" t="s">
        <v>338</v>
      </c>
      <c r="AH43" s="162" t="s">
        <v>20</v>
      </c>
      <c r="AI43" s="162"/>
      <c r="AJ43" s="188" t="s">
        <v>328</v>
      </c>
      <c r="AK43" s="188" t="s">
        <v>329</v>
      </c>
      <c r="AL43" s="162" t="s">
        <v>330</v>
      </c>
      <c r="AM43" s="162" t="s">
        <v>78</v>
      </c>
      <c r="AN43" s="162"/>
      <c r="AO43" s="162" t="s">
        <v>332</v>
      </c>
      <c r="AP43" s="162" t="s">
        <v>416</v>
      </c>
      <c r="AQ43" s="162"/>
      <c r="AR43" s="162"/>
      <c r="AS43" s="162"/>
      <c r="AT43" s="162"/>
      <c r="AU43" s="162"/>
      <c r="AV43" s="173" t="s">
        <v>333</v>
      </c>
      <c r="AW43" s="162"/>
      <c r="AX43" s="173" t="s">
        <v>334</v>
      </c>
      <c r="AY43" s="193"/>
      <c r="AZ4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90</v>
      </c>
    </row>
    <row r="44" spans="1:52" ht="20.100000000000001" customHeight="1" x14ac:dyDescent="0.3">
      <c r="A44" s="176" t="s">
        <v>585</v>
      </c>
      <c r="B44" s="163" t="s">
        <v>417</v>
      </c>
      <c r="C44" s="177">
        <v>23672</v>
      </c>
      <c r="D44" s="161">
        <f ca="1">DATEDIF(C44,TODAY(),"y")</f>
        <v>49</v>
      </c>
      <c r="E44" s="162" t="s">
        <v>61</v>
      </c>
      <c r="F44" s="163" t="s">
        <v>94</v>
      </c>
      <c r="G44" s="163"/>
      <c r="H44" s="163"/>
      <c r="I44" s="177" t="s">
        <v>363</v>
      </c>
      <c r="J44" s="179">
        <v>42124</v>
      </c>
      <c r="K44" s="177">
        <v>42124</v>
      </c>
      <c r="L44" s="177">
        <v>41394</v>
      </c>
      <c r="M44" s="180">
        <v>41698</v>
      </c>
      <c r="N44" s="357" t="b">
        <f t="shared" ca="1" si="0"/>
        <v>0</v>
      </c>
      <c r="O44" s="162"/>
      <c r="P44" s="162"/>
      <c r="Q44" s="181"/>
      <c r="R44" s="162"/>
      <c r="S44" s="162"/>
      <c r="T44" s="182"/>
      <c r="U44" s="182"/>
      <c r="V44" s="182"/>
      <c r="W44" s="182"/>
      <c r="X44" s="162" t="s">
        <v>323</v>
      </c>
      <c r="Y44" s="162"/>
      <c r="Z44" s="195"/>
      <c r="AA44" s="175">
        <f ca="1">IF(M44="Présent",(DATEDIF(L44,TODAY(),"m")),(DATEDIF(L44,M44,"m")))</f>
        <v>9</v>
      </c>
      <c r="AB44" s="182" t="s">
        <v>94</v>
      </c>
      <c r="AC44" s="162"/>
      <c r="AD44" s="162"/>
      <c r="AE44" s="162"/>
      <c r="AF44" s="183" t="s">
        <v>350</v>
      </c>
      <c r="AG44" s="184" t="s">
        <v>141</v>
      </c>
      <c r="AH44" s="162" t="s">
        <v>20</v>
      </c>
      <c r="AI44" s="162" t="s">
        <v>64</v>
      </c>
      <c r="AJ44" s="162" t="s">
        <v>341</v>
      </c>
      <c r="AK44" s="162" t="s">
        <v>357</v>
      </c>
      <c r="AL44" s="162" t="s">
        <v>325</v>
      </c>
      <c r="AM44" s="162" t="s">
        <v>103</v>
      </c>
      <c r="AN44" s="162"/>
      <c r="AO44" s="162" t="s">
        <v>332</v>
      </c>
      <c r="AP44" s="162" t="s">
        <v>332</v>
      </c>
      <c r="AQ44" s="162"/>
      <c r="AR44" s="162"/>
      <c r="AS44" s="162"/>
      <c r="AT44" s="162"/>
      <c r="AU44" s="162"/>
      <c r="AV44" s="173" t="s">
        <v>344</v>
      </c>
      <c r="AW44" s="162"/>
      <c r="AX44" s="193"/>
      <c r="AY44" s="193" t="s">
        <v>353</v>
      </c>
      <c r="AZ4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59</v>
      </c>
    </row>
    <row r="45" spans="1:52" ht="20.100000000000001" customHeight="1" x14ac:dyDescent="0.3">
      <c r="A45" s="176" t="s">
        <v>585</v>
      </c>
      <c r="B45" s="247" t="s">
        <v>418</v>
      </c>
      <c r="C45" s="248">
        <v>32483</v>
      </c>
      <c r="D45" s="161">
        <f ca="1">DATEDIF(C45,TODAY(),"y")</f>
        <v>25</v>
      </c>
      <c r="E45" s="247" t="s">
        <v>69</v>
      </c>
      <c r="F45" s="247" t="s">
        <v>102</v>
      </c>
      <c r="G45" s="182"/>
      <c r="H45" s="163"/>
      <c r="I45" s="177"/>
      <c r="J45" s="179">
        <v>42369</v>
      </c>
      <c r="K45" s="249">
        <v>42369</v>
      </c>
      <c r="L45" s="249">
        <v>40238</v>
      </c>
      <c r="M45" s="180" t="s">
        <v>322</v>
      </c>
      <c r="N45" s="357" t="str">
        <f t="shared" ca="1" si="0"/>
        <v>4 années  6 mois  19 jours  </v>
      </c>
      <c r="O45" s="162"/>
      <c r="P45" s="162"/>
      <c r="Q45" s="181"/>
      <c r="R45" s="162"/>
      <c r="S45" s="162"/>
      <c r="T45" s="182"/>
      <c r="U45" s="182"/>
      <c r="V45" s="182"/>
      <c r="W45" s="182"/>
      <c r="X45" s="162" t="s">
        <v>419</v>
      </c>
      <c r="Y45" s="247"/>
      <c r="Z45" s="250"/>
      <c r="AA45" s="162">
        <f ca="1">IF(M45="Présent",(DATEDIF(L45,TODAY(),"m")),(DATEDIF(L45,M45,"m")))</f>
        <v>54</v>
      </c>
      <c r="AB45" s="251" t="s">
        <v>64</v>
      </c>
      <c r="AC45" s="252"/>
      <c r="AD45" s="253"/>
      <c r="AE45" s="252"/>
      <c r="AF45" s="254" t="s">
        <v>102</v>
      </c>
      <c r="AG45" s="254" t="s">
        <v>141</v>
      </c>
      <c r="AH45" s="162" t="s">
        <v>155</v>
      </c>
      <c r="AI45" s="162"/>
      <c r="AJ45" s="188" t="s">
        <v>341</v>
      </c>
      <c r="AK45" s="188" t="s">
        <v>357</v>
      </c>
      <c r="AL45" s="162" t="s">
        <v>325</v>
      </c>
      <c r="AM45" s="162" t="s">
        <v>420</v>
      </c>
      <c r="AN45" s="162"/>
      <c r="AO45" s="162" t="s">
        <v>332</v>
      </c>
      <c r="AP45" s="162" t="s">
        <v>332</v>
      </c>
      <c r="AQ45" s="162"/>
      <c r="AR45" s="162"/>
      <c r="AS45" s="162"/>
      <c r="AT45" s="162"/>
      <c r="AU45" s="162"/>
      <c r="AV45" s="173" t="s">
        <v>344</v>
      </c>
      <c r="AW45" s="162">
        <v>800</v>
      </c>
      <c r="AX45" s="193" t="s">
        <v>334</v>
      </c>
      <c r="AY45" s="193" t="s">
        <v>335</v>
      </c>
      <c r="AZ4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46" spans="1:52" ht="20.100000000000001" customHeight="1" x14ac:dyDescent="0.3">
      <c r="A46" s="176" t="s">
        <v>585</v>
      </c>
      <c r="B46" s="182" t="s">
        <v>211</v>
      </c>
      <c r="C46" s="190">
        <v>23845</v>
      </c>
      <c r="D46" s="161">
        <f ca="1">DATEDIF(C46,TODAY(),"y")</f>
        <v>49</v>
      </c>
      <c r="E46" s="182" t="s">
        <v>69</v>
      </c>
      <c r="F46" s="163" t="s">
        <v>71</v>
      </c>
      <c r="G46" s="182"/>
      <c r="H46" s="163"/>
      <c r="I46" s="177"/>
      <c r="J46" s="179">
        <v>42035</v>
      </c>
      <c r="K46" s="177">
        <v>42035</v>
      </c>
      <c r="L46" s="177">
        <v>33725</v>
      </c>
      <c r="M46" s="180" t="s">
        <v>322</v>
      </c>
      <c r="N46" s="357" t="str">
        <f t="shared" ca="1" si="0"/>
        <v>22 années  4 mois  19 jours  </v>
      </c>
      <c r="O46" s="162"/>
      <c r="P46" s="162"/>
      <c r="Q46" s="181"/>
      <c r="R46" s="162"/>
      <c r="S46" s="162"/>
      <c r="T46" s="182"/>
      <c r="U46" s="182"/>
      <c r="V46" s="182"/>
      <c r="W46" s="182"/>
      <c r="X46" s="162" t="s">
        <v>323</v>
      </c>
      <c r="Y46" s="184"/>
      <c r="Z46" s="195"/>
      <c r="AA46" s="162">
        <f ca="1">IF(M46="Présent",(DATEDIF(L46,TODAY(),"m")),(DATEDIF(L46,M46,"m")))</f>
        <v>268</v>
      </c>
      <c r="AB46" s="192" t="s">
        <v>421</v>
      </c>
      <c r="AC46" s="192"/>
      <c r="AD46" s="184"/>
      <c r="AE46" s="244"/>
      <c r="AF46" s="184" t="s">
        <v>327</v>
      </c>
      <c r="AG46" s="184" t="s">
        <v>141</v>
      </c>
      <c r="AH46" s="162" t="s">
        <v>422</v>
      </c>
      <c r="AI46" s="162"/>
      <c r="AJ46" s="188" t="s">
        <v>328</v>
      </c>
      <c r="AK46" s="188" t="s">
        <v>329</v>
      </c>
      <c r="AL46" s="162" t="s">
        <v>330</v>
      </c>
      <c r="AM46" s="162" t="s">
        <v>423</v>
      </c>
      <c r="AN46" s="162"/>
      <c r="AO46" s="162" t="s">
        <v>332</v>
      </c>
      <c r="AP46" s="162" t="s">
        <v>424</v>
      </c>
      <c r="AQ46" s="162"/>
      <c r="AR46" s="162"/>
      <c r="AS46" s="162"/>
      <c r="AT46" s="162"/>
      <c r="AU46" s="162"/>
      <c r="AV46" s="173" t="s">
        <v>333</v>
      </c>
      <c r="AW46" s="162" t="s">
        <v>64</v>
      </c>
      <c r="AX46" s="193" t="s">
        <v>334</v>
      </c>
      <c r="AY46" s="193" t="s">
        <v>353</v>
      </c>
      <c r="AZ4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47" spans="1:52" ht="20.100000000000001" customHeight="1" x14ac:dyDescent="0.3">
      <c r="A47" s="176" t="s">
        <v>585</v>
      </c>
      <c r="B47" s="163" t="s">
        <v>425</v>
      </c>
      <c r="C47" s="177">
        <v>28153</v>
      </c>
      <c r="D47" s="161">
        <f ca="1">DATEDIF(C47,TODAY(),"y")</f>
        <v>37</v>
      </c>
      <c r="E47" s="182" t="s">
        <v>69</v>
      </c>
      <c r="F47" s="163" t="s">
        <v>102</v>
      </c>
      <c r="G47" s="163"/>
      <c r="H47" s="163"/>
      <c r="I47" s="177"/>
      <c r="J47" s="179">
        <v>42192</v>
      </c>
      <c r="K47" s="177">
        <v>42192</v>
      </c>
      <c r="L47" s="177">
        <v>41418</v>
      </c>
      <c r="M47" s="180" t="s">
        <v>322</v>
      </c>
      <c r="N47" s="357" t="str">
        <f t="shared" ca="1" si="0"/>
        <v>1 années  3 mois  27 jours  </v>
      </c>
      <c r="O47" s="162"/>
      <c r="P47" s="162"/>
      <c r="Q47" s="181"/>
      <c r="R47" s="162"/>
      <c r="S47" s="162"/>
      <c r="T47" s="182"/>
      <c r="U47" s="182"/>
      <c r="V47" s="182"/>
      <c r="W47" s="182"/>
      <c r="X47" s="162" t="s">
        <v>323</v>
      </c>
      <c r="Y47" s="190"/>
      <c r="Z47" s="182"/>
      <c r="AA47" s="175">
        <f ca="1">IF(M47="Présent",(DATEDIF(L47,TODAY(),"m")),(DATEDIF(L47,M47,"m")))</f>
        <v>15</v>
      </c>
      <c r="AB47" s="192"/>
      <c r="AC47" s="192"/>
      <c r="AD47" s="162"/>
      <c r="AE47" s="188"/>
      <c r="AF47" s="183" t="s">
        <v>327</v>
      </c>
      <c r="AG47" s="184" t="s">
        <v>141</v>
      </c>
      <c r="AH47" s="162" t="s">
        <v>20</v>
      </c>
      <c r="AI47" s="162"/>
      <c r="AJ47" s="188" t="s">
        <v>356</v>
      </c>
      <c r="AK47" s="188" t="s">
        <v>357</v>
      </c>
      <c r="AL47" s="162" t="s">
        <v>330</v>
      </c>
      <c r="AM47" s="162" t="s">
        <v>103</v>
      </c>
      <c r="AN47" s="162"/>
      <c r="AO47" s="162" t="s">
        <v>332</v>
      </c>
      <c r="AP47" s="162" t="s">
        <v>332</v>
      </c>
      <c r="AQ47" s="162"/>
      <c r="AR47" s="162"/>
      <c r="AS47" s="162"/>
      <c r="AT47" s="162"/>
      <c r="AU47" s="162"/>
      <c r="AV47" s="173" t="s">
        <v>344</v>
      </c>
      <c r="AW47" s="162"/>
      <c r="AX47" s="173" t="s">
        <v>334</v>
      </c>
      <c r="AY47" s="193" t="s">
        <v>335</v>
      </c>
      <c r="AZ4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48" spans="1:52" ht="20.100000000000001" customHeight="1" x14ac:dyDescent="0.3">
      <c r="A48" s="176" t="s">
        <v>585</v>
      </c>
      <c r="B48" s="182" t="s">
        <v>426</v>
      </c>
      <c r="C48" s="190">
        <v>32673</v>
      </c>
      <c r="D48" s="161">
        <f ca="1">DATEDIF(C48,TODAY(),"y")</f>
        <v>25</v>
      </c>
      <c r="E48" s="182" t="s">
        <v>61</v>
      </c>
      <c r="F48" s="163" t="s">
        <v>94</v>
      </c>
      <c r="G48" s="182"/>
      <c r="H48" s="163"/>
      <c r="I48" s="177"/>
      <c r="J48" s="179">
        <v>42124</v>
      </c>
      <c r="K48" s="177">
        <v>40973</v>
      </c>
      <c r="L48" s="177">
        <v>40242</v>
      </c>
      <c r="M48" s="180" t="s">
        <v>322</v>
      </c>
      <c r="N48" s="357" t="str">
        <f t="shared" ca="1" si="0"/>
        <v>4 années  6 mois  15 jours  </v>
      </c>
      <c r="O48" s="162"/>
      <c r="P48" s="162"/>
      <c r="Q48" s="181"/>
      <c r="R48" s="162"/>
      <c r="S48" s="162"/>
      <c r="T48" s="182"/>
      <c r="U48" s="182"/>
      <c r="V48" s="182"/>
      <c r="W48" s="182"/>
      <c r="X48" s="162" t="s">
        <v>323</v>
      </c>
      <c r="Y48" s="190"/>
      <c r="Z48" s="195"/>
      <c r="AA48" s="162">
        <f ca="1">IF(M48="Présent",(DATEDIF(L48,TODAY(),"m")),(DATEDIF(L48,M48,"m")))</f>
        <v>54</v>
      </c>
      <c r="AB48" s="192" t="s">
        <v>94</v>
      </c>
      <c r="AC48" s="192"/>
      <c r="AD48" s="184"/>
      <c r="AE48" s="244"/>
      <c r="AF48" s="184" t="s">
        <v>64</v>
      </c>
      <c r="AG48" s="184" t="s">
        <v>141</v>
      </c>
      <c r="AH48" s="162" t="s">
        <v>296</v>
      </c>
      <c r="AI48" s="162"/>
      <c r="AJ48" s="188" t="s">
        <v>328</v>
      </c>
      <c r="AK48" s="188" t="s">
        <v>382</v>
      </c>
      <c r="AL48" s="162" t="s">
        <v>330</v>
      </c>
      <c r="AM48" s="162" t="s">
        <v>343</v>
      </c>
      <c r="AN48" s="162"/>
      <c r="AO48" s="162" t="s">
        <v>210</v>
      </c>
      <c r="AP48" s="162"/>
      <c r="AQ48" s="162"/>
      <c r="AR48" s="162"/>
      <c r="AS48" s="162"/>
      <c r="AT48" s="162"/>
      <c r="AU48" s="162"/>
      <c r="AV48" s="173" t="s">
        <v>333</v>
      </c>
      <c r="AW48" s="162" t="s">
        <v>427</v>
      </c>
      <c r="AX48" s="193" t="s">
        <v>334</v>
      </c>
      <c r="AY48" s="193" t="s">
        <v>353</v>
      </c>
      <c r="AZ4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49" spans="1:52" ht="20.100000000000001" customHeight="1" x14ac:dyDescent="0.3">
      <c r="A49" s="176" t="s">
        <v>585</v>
      </c>
      <c r="B49" s="182" t="s">
        <v>191</v>
      </c>
      <c r="C49" s="190">
        <v>31678</v>
      </c>
      <c r="D49" s="161">
        <f ca="1">DATEDIF(C49,TODAY(),"y")</f>
        <v>27</v>
      </c>
      <c r="E49" s="182" t="s">
        <v>69</v>
      </c>
      <c r="F49" s="163" t="s">
        <v>102</v>
      </c>
      <c r="G49" s="182"/>
      <c r="H49" s="163"/>
      <c r="I49" s="177">
        <v>41887</v>
      </c>
      <c r="J49" s="179">
        <v>41977</v>
      </c>
      <c r="K49" s="177">
        <v>41977</v>
      </c>
      <c r="L49" s="177">
        <v>41275</v>
      </c>
      <c r="M49" s="180" t="s">
        <v>322</v>
      </c>
      <c r="N49" s="357" t="str">
        <f t="shared" ca="1" si="0"/>
        <v>1 années  8 mois  19 jours  </v>
      </c>
      <c r="O49" s="162"/>
      <c r="P49" s="162"/>
      <c r="Q49" s="181"/>
      <c r="R49" s="162"/>
      <c r="S49" s="162"/>
      <c r="T49" s="182"/>
      <c r="U49" s="182"/>
      <c r="V49" s="182"/>
      <c r="W49" s="182"/>
      <c r="X49" s="162" t="s">
        <v>323</v>
      </c>
      <c r="Y49" s="190"/>
      <c r="Z49" s="195"/>
      <c r="AA49" s="162">
        <f ca="1">IF(M49="Présent",(DATEDIF(L49,TODAY(),"m")),(DATEDIF(L49,M49,"m")))</f>
        <v>20</v>
      </c>
      <c r="AB49" s="192" t="s">
        <v>64</v>
      </c>
      <c r="AC49" s="192"/>
      <c r="AD49" s="184"/>
      <c r="AE49" s="244"/>
      <c r="AF49" s="184" t="s">
        <v>64</v>
      </c>
      <c r="AG49" s="184" t="s">
        <v>141</v>
      </c>
      <c r="AH49" s="162" t="s">
        <v>110</v>
      </c>
      <c r="AI49" s="162"/>
      <c r="AJ49" s="188" t="s">
        <v>328</v>
      </c>
      <c r="AK49" s="188" t="s">
        <v>329</v>
      </c>
      <c r="AL49" s="162" t="s">
        <v>325</v>
      </c>
      <c r="AM49" s="162" t="s">
        <v>7</v>
      </c>
      <c r="AN49" s="162"/>
      <c r="AO49" s="162" t="s">
        <v>332</v>
      </c>
      <c r="AP49" s="162" t="s">
        <v>120</v>
      </c>
      <c r="AQ49" s="162"/>
      <c r="AR49" s="162"/>
      <c r="AS49" s="162"/>
      <c r="AT49" s="162"/>
      <c r="AU49" s="162"/>
      <c r="AV49" s="173" t="s">
        <v>344</v>
      </c>
      <c r="AW49" s="162"/>
      <c r="AX49" s="173" t="s">
        <v>334</v>
      </c>
      <c r="AY49" s="193"/>
      <c r="AZ4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50" spans="1:52" ht="20.100000000000001" customHeight="1" x14ac:dyDescent="0.3">
      <c r="A50" s="176" t="s">
        <v>585</v>
      </c>
      <c r="B50" s="163" t="s">
        <v>191</v>
      </c>
      <c r="C50" s="177">
        <v>31678</v>
      </c>
      <c r="D50" s="161">
        <f ca="1">DATEDIF(C50,TODAY(),"y")</f>
        <v>27</v>
      </c>
      <c r="E50" s="162" t="s">
        <v>69</v>
      </c>
      <c r="F50" s="163" t="s">
        <v>102</v>
      </c>
      <c r="G50" s="163"/>
      <c r="H50" s="163"/>
      <c r="I50" s="178"/>
      <c r="J50" s="179">
        <v>41977</v>
      </c>
      <c r="K50" s="177">
        <v>41977</v>
      </c>
      <c r="L50" s="177">
        <v>40269</v>
      </c>
      <c r="M50" s="180">
        <v>41274</v>
      </c>
      <c r="N50" s="357" t="b">
        <f t="shared" ca="1" si="0"/>
        <v>0</v>
      </c>
      <c r="O50" s="162"/>
      <c r="P50" s="162"/>
      <c r="Q50" s="181"/>
      <c r="R50" s="162"/>
      <c r="S50" s="162"/>
      <c r="T50" s="182"/>
      <c r="U50" s="182"/>
      <c r="V50" s="182"/>
      <c r="W50" s="182"/>
      <c r="X50" s="162" t="s">
        <v>419</v>
      </c>
      <c r="Y50" s="162"/>
      <c r="Z50" s="195"/>
      <c r="AA50" s="175">
        <f ca="1">IF(M50="Présent",(DATEDIF(L50,TODAY(),"m")),(DATEDIF(L50,M50,"m")))</f>
        <v>32</v>
      </c>
      <c r="AB50" s="182" t="s">
        <v>64</v>
      </c>
      <c r="AC50" s="162"/>
      <c r="AD50" s="162"/>
      <c r="AE50" s="162"/>
      <c r="AF50" s="183" t="s">
        <v>64</v>
      </c>
      <c r="AG50" s="184" t="s">
        <v>141</v>
      </c>
      <c r="AH50" s="162" t="s">
        <v>110</v>
      </c>
      <c r="AI50" s="162"/>
      <c r="AJ50" s="162" t="s">
        <v>328</v>
      </c>
      <c r="AK50" s="162" t="s">
        <v>329</v>
      </c>
      <c r="AL50" s="185" t="s">
        <v>325</v>
      </c>
      <c r="AM50" s="162" t="s">
        <v>7</v>
      </c>
      <c r="AN50" s="162"/>
      <c r="AO50" s="162" t="s">
        <v>332</v>
      </c>
      <c r="AP50" s="162"/>
      <c r="AQ50" s="162"/>
      <c r="AR50" s="162"/>
      <c r="AS50" s="162"/>
      <c r="AT50" s="162"/>
      <c r="AU50" s="162"/>
      <c r="AV50" s="173" t="s">
        <v>344</v>
      </c>
      <c r="AW50" s="162" t="s">
        <v>64</v>
      </c>
      <c r="AX50" s="173" t="s">
        <v>334</v>
      </c>
      <c r="AY50" s="173" t="s">
        <v>64</v>
      </c>
      <c r="AZ50" s="175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51" spans="1:52" ht="20.100000000000001" customHeight="1" x14ac:dyDescent="0.3">
      <c r="A51" s="176" t="s">
        <v>585</v>
      </c>
      <c r="B51" s="182" t="s">
        <v>428</v>
      </c>
      <c r="C51" s="190">
        <v>34136</v>
      </c>
      <c r="D51" s="161">
        <f ca="1">DATEDIF(C51,TODAY(),"y")</f>
        <v>21</v>
      </c>
      <c r="E51" s="182" t="s">
        <v>69</v>
      </c>
      <c r="F51" s="163" t="s">
        <v>86</v>
      </c>
      <c r="G51" s="182"/>
      <c r="H51" s="163"/>
      <c r="I51" s="177"/>
      <c r="J51" s="179">
        <v>42185</v>
      </c>
      <c r="K51" s="177"/>
      <c r="L51" s="177">
        <v>41298</v>
      </c>
      <c r="M51" s="180" t="s">
        <v>322</v>
      </c>
      <c r="N51" s="357" t="str">
        <f t="shared" ca="1" si="0"/>
        <v>1 années  7 mois  27 jours  </v>
      </c>
      <c r="O51" s="162"/>
      <c r="P51" s="162"/>
      <c r="Q51" s="181"/>
      <c r="R51" s="162"/>
      <c r="S51" s="162"/>
      <c r="T51" s="182"/>
      <c r="U51" s="182"/>
      <c r="V51" s="182"/>
      <c r="W51" s="182"/>
      <c r="X51" s="162" t="s">
        <v>323</v>
      </c>
      <c r="Y51" s="190"/>
      <c r="Z51" s="195"/>
      <c r="AA51" s="162">
        <f ca="1">IF(M51="Présent",(DATEDIF(L51,TODAY(),"m")),(DATEDIF(L51,M51,"m")))</f>
        <v>19</v>
      </c>
      <c r="AB51" s="192" t="s">
        <v>86</v>
      </c>
      <c r="AC51" s="192"/>
      <c r="AD51" s="184"/>
      <c r="AE51" s="244"/>
      <c r="AF51" s="184" t="s">
        <v>429</v>
      </c>
      <c r="AG51" s="184" t="s">
        <v>141</v>
      </c>
      <c r="AH51" s="162" t="s">
        <v>120</v>
      </c>
      <c r="AI51" s="162"/>
      <c r="AJ51" s="188" t="s">
        <v>356</v>
      </c>
      <c r="AK51" s="188" t="s">
        <v>357</v>
      </c>
      <c r="AL51" s="162" t="s">
        <v>330</v>
      </c>
      <c r="AM51" s="162" t="s">
        <v>120</v>
      </c>
      <c r="AN51" s="162"/>
      <c r="AO51" s="162" t="s">
        <v>120</v>
      </c>
      <c r="AP51" s="162" t="s">
        <v>120</v>
      </c>
      <c r="AQ51" s="162"/>
      <c r="AR51" s="162"/>
      <c r="AS51" s="162"/>
      <c r="AT51" s="162"/>
      <c r="AU51" s="162"/>
      <c r="AV51" s="173" t="s">
        <v>344</v>
      </c>
      <c r="AW51" s="162">
        <v>800</v>
      </c>
      <c r="AX51" s="193" t="s">
        <v>334</v>
      </c>
      <c r="AY51" s="193"/>
      <c r="AZ5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52" spans="1:52" ht="20.100000000000001" customHeight="1" x14ac:dyDescent="0.3">
      <c r="A52" s="176" t="s">
        <v>585</v>
      </c>
      <c r="B52" s="163" t="s">
        <v>430</v>
      </c>
      <c r="C52" s="177">
        <v>16844</v>
      </c>
      <c r="D52" s="161">
        <f ca="1">DATEDIF(C52,TODAY(),"y")</f>
        <v>68</v>
      </c>
      <c r="E52" s="163" t="s">
        <v>61</v>
      </c>
      <c r="F52" s="163" t="s">
        <v>82</v>
      </c>
      <c r="G52" s="182"/>
      <c r="H52" s="163"/>
      <c r="I52" s="177"/>
      <c r="J52" s="179">
        <v>43312</v>
      </c>
      <c r="K52" s="177">
        <v>43312</v>
      </c>
      <c r="L52" s="177">
        <v>38176</v>
      </c>
      <c r="M52" s="180" t="s">
        <v>322</v>
      </c>
      <c r="N52" s="357" t="str">
        <f t="shared" ca="1" si="0"/>
        <v>10 années  2 mois  12 jours  </v>
      </c>
      <c r="O52" s="162"/>
      <c r="P52" s="162"/>
      <c r="Q52" s="181"/>
      <c r="R52" s="162"/>
      <c r="S52" s="162"/>
      <c r="T52" s="182"/>
      <c r="U52" s="182"/>
      <c r="V52" s="182"/>
      <c r="W52" s="182"/>
      <c r="X52" s="162" t="s">
        <v>323</v>
      </c>
      <c r="Y52" s="163"/>
      <c r="Z52" s="198"/>
      <c r="AA52" s="162">
        <f ca="1">IF(M52="Présent",(DATEDIF(L52,TODAY(),"m")),(DATEDIF(L52,M52,"m")))</f>
        <v>122</v>
      </c>
      <c r="AB52" s="163" t="s">
        <v>64</v>
      </c>
      <c r="AC52" s="197"/>
      <c r="AD52" s="183"/>
      <c r="AE52" s="163"/>
      <c r="AF52" s="183" t="s">
        <v>64</v>
      </c>
      <c r="AG52" s="183" t="s">
        <v>141</v>
      </c>
      <c r="AH52" s="162" t="s">
        <v>20</v>
      </c>
      <c r="AI52" s="162"/>
      <c r="AJ52" s="188" t="s">
        <v>401</v>
      </c>
      <c r="AK52" s="188" t="s">
        <v>357</v>
      </c>
      <c r="AL52" s="162" t="s">
        <v>330</v>
      </c>
      <c r="AM52" s="162" t="s">
        <v>78</v>
      </c>
      <c r="AN52" s="162"/>
      <c r="AO52" s="162" t="s">
        <v>332</v>
      </c>
      <c r="AP52" s="162" t="s">
        <v>332</v>
      </c>
      <c r="AQ52" s="162"/>
      <c r="AR52" s="162"/>
      <c r="AS52" s="162"/>
      <c r="AT52" s="162"/>
      <c r="AU52" s="162"/>
      <c r="AV52" s="173" t="s">
        <v>380</v>
      </c>
      <c r="AW52" s="162" t="s">
        <v>64</v>
      </c>
      <c r="AX52" s="193" t="s">
        <v>334</v>
      </c>
      <c r="AY52" s="193" t="s">
        <v>353</v>
      </c>
      <c r="AZ5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53" spans="1:52" ht="20.100000000000001" customHeight="1" x14ac:dyDescent="0.3">
      <c r="A53" s="176" t="s">
        <v>585</v>
      </c>
      <c r="B53" s="182" t="s">
        <v>431</v>
      </c>
      <c r="C53" s="190">
        <v>21302</v>
      </c>
      <c r="D53" s="161">
        <f ca="1">DATEDIF(C53,TODAY(),"y")</f>
        <v>56</v>
      </c>
      <c r="E53" s="182" t="s">
        <v>61</v>
      </c>
      <c r="F53" s="163" t="s">
        <v>71</v>
      </c>
      <c r="G53" s="182"/>
      <c r="H53" s="163"/>
      <c r="I53" s="177"/>
      <c r="J53" s="179">
        <v>42124</v>
      </c>
      <c r="K53" s="177">
        <v>42124</v>
      </c>
      <c r="L53" s="177">
        <v>32387</v>
      </c>
      <c r="M53" s="180" t="s">
        <v>322</v>
      </c>
      <c r="N53" s="357" t="str">
        <f t="shared" ca="1" si="0"/>
        <v>26 années  0 mois  19 jours  </v>
      </c>
      <c r="O53" s="162"/>
      <c r="P53" s="162"/>
      <c r="Q53" s="181"/>
      <c r="R53" s="162"/>
      <c r="S53" s="162"/>
      <c r="T53" s="182"/>
      <c r="U53" s="182"/>
      <c r="V53" s="182"/>
      <c r="W53" s="182"/>
      <c r="X53" s="162" t="s">
        <v>323</v>
      </c>
      <c r="Y53" s="184"/>
      <c r="Z53" s="195"/>
      <c r="AA53" s="162">
        <f ca="1">IF(M53="Présent",(DATEDIF(L53,TODAY(),"m")),(DATEDIF(L53,M53,"m")))</f>
        <v>312</v>
      </c>
      <c r="AB53" s="182" t="s">
        <v>70</v>
      </c>
      <c r="AC53" s="192"/>
      <c r="AD53" s="182"/>
      <c r="AE53" s="244"/>
      <c r="AF53" s="184" t="s">
        <v>327</v>
      </c>
      <c r="AG53" s="184" t="s">
        <v>141</v>
      </c>
      <c r="AH53" s="162" t="s">
        <v>120</v>
      </c>
      <c r="AI53" s="162"/>
      <c r="AJ53" s="188" t="s">
        <v>328</v>
      </c>
      <c r="AK53" s="188" t="s">
        <v>329</v>
      </c>
      <c r="AL53" s="162" t="s">
        <v>330</v>
      </c>
      <c r="AM53" s="162" t="s">
        <v>379</v>
      </c>
      <c r="AN53" s="162"/>
      <c r="AO53" s="162" t="s">
        <v>432</v>
      </c>
      <c r="AP53" s="162" t="s">
        <v>332</v>
      </c>
      <c r="AQ53" s="162"/>
      <c r="AR53" s="162"/>
      <c r="AS53" s="162"/>
      <c r="AT53" s="162"/>
      <c r="AU53" s="162"/>
      <c r="AV53" s="173" t="s">
        <v>333</v>
      </c>
      <c r="AW53" s="162"/>
      <c r="AX53" s="193" t="s">
        <v>334</v>
      </c>
      <c r="AY53" s="193" t="s">
        <v>353</v>
      </c>
      <c r="AZ5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54" spans="1:52" ht="20.100000000000001" customHeight="1" x14ac:dyDescent="0.3">
      <c r="A54" s="176" t="s">
        <v>585</v>
      </c>
      <c r="B54" s="182" t="s">
        <v>425</v>
      </c>
      <c r="C54" s="190" t="s">
        <v>433</v>
      </c>
      <c r="D54" s="161">
        <f ca="1">DATEDIF(C54,TODAY(),"y")</f>
        <v>46</v>
      </c>
      <c r="E54" s="182" t="s">
        <v>69</v>
      </c>
      <c r="F54" s="182" t="s">
        <v>86</v>
      </c>
      <c r="G54" s="182"/>
      <c r="H54" s="163"/>
      <c r="I54" s="177" t="s">
        <v>64</v>
      </c>
      <c r="J54" s="179" t="s">
        <v>434</v>
      </c>
      <c r="K54" s="177" t="s">
        <v>434</v>
      </c>
      <c r="L54" s="177">
        <v>32752</v>
      </c>
      <c r="M54" s="180" t="str">
        <f>IF(Tableau1[[#This Row],[Nom]]&lt;&gt;"","Présent","")</f>
        <v>Présent</v>
      </c>
      <c r="N54" s="357" t="str">
        <f t="shared" ca="1" si="0"/>
        <v>25 années  0 mois  19 jours  </v>
      </c>
      <c r="O54" s="162"/>
      <c r="P54" s="162"/>
      <c r="Q54" s="181"/>
      <c r="R54" s="162"/>
      <c r="S54" s="162"/>
      <c r="T54" s="182"/>
      <c r="U54" s="182"/>
      <c r="V54" s="182"/>
      <c r="W54" s="182"/>
      <c r="X54" s="162" t="s">
        <v>323</v>
      </c>
      <c r="Y54" s="184"/>
      <c r="Z54" s="182"/>
      <c r="AA54" s="162">
        <f ca="1">IF(M54="Présent",(DATEDIF(L54,TODAY(),"m")),(DATEDIF(L54,M54,"m")))</f>
        <v>300</v>
      </c>
      <c r="AB54" s="182" t="s">
        <v>86</v>
      </c>
      <c r="AC54" s="192"/>
      <c r="AD54" s="182"/>
      <c r="AE54" s="182"/>
      <c r="AF54" s="184" t="s">
        <v>327</v>
      </c>
      <c r="AG54" s="184" t="s">
        <v>141</v>
      </c>
      <c r="AH54" s="162" t="s">
        <v>303</v>
      </c>
      <c r="AI54" s="162" t="s">
        <v>64</v>
      </c>
      <c r="AJ54" s="188" t="s">
        <v>328</v>
      </c>
      <c r="AK54" s="188" t="s">
        <v>329</v>
      </c>
      <c r="AL54" s="185" t="s">
        <v>330</v>
      </c>
      <c r="AM54" s="162" t="s">
        <v>435</v>
      </c>
      <c r="AN54" s="162"/>
      <c r="AO54" s="162" t="s">
        <v>332</v>
      </c>
      <c r="AP54" s="162" t="s">
        <v>120</v>
      </c>
      <c r="AQ54" s="162"/>
      <c r="AR54" s="162"/>
      <c r="AS54" s="162"/>
      <c r="AT54" s="162"/>
      <c r="AU54" s="162"/>
      <c r="AV54" s="173" t="s">
        <v>333</v>
      </c>
      <c r="AW54" s="162"/>
      <c r="AX54" s="173" t="s">
        <v>334</v>
      </c>
      <c r="AY54" s="193" t="s">
        <v>353</v>
      </c>
      <c r="AZ5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55" spans="1:52" ht="20.100000000000001" customHeight="1" x14ac:dyDescent="0.3">
      <c r="A55" s="176" t="s">
        <v>585</v>
      </c>
      <c r="B55" s="182" t="s">
        <v>436</v>
      </c>
      <c r="C55" s="190">
        <v>20938</v>
      </c>
      <c r="D55" s="161">
        <f ca="1">DATEDIF(C55,TODAY(),"y")</f>
        <v>57</v>
      </c>
      <c r="E55" s="182" t="s">
        <v>61</v>
      </c>
      <c r="F55" s="182" t="s">
        <v>86</v>
      </c>
      <c r="G55" s="182"/>
      <c r="H55" s="163"/>
      <c r="I55" s="177"/>
      <c r="J55" s="179">
        <v>42004</v>
      </c>
      <c r="K55" s="177">
        <v>42004</v>
      </c>
      <c r="L55" s="177">
        <v>39965</v>
      </c>
      <c r="M55" s="180" t="s">
        <v>322</v>
      </c>
      <c r="N55" s="357" t="str">
        <f t="shared" ca="1" si="0"/>
        <v>5 années  3 mois  19 jours  </v>
      </c>
      <c r="O55" s="162"/>
      <c r="P55" s="162"/>
      <c r="Q55" s="181"/>
      <c r="R55" s="162"/>
      <c r="S55" s="162"/>
      <c r="T55" s="182"/>
      <c r="U55" s="182"/>
      <c r="V55" s="182"/>
      <c r="W55" s="182"/>
      <c r="X55" s="162" t="s">
        <v>323</v>
      </c>
      <c r="Y55" s="184"/>
      <c r="Z55" s="195"/>
      <c r="AA55" s="162">
        <f ca="1">IF(M55="Présent",(DATEDIF(L55,TODAY(),"m")),(DATEDIF(L55,M55,"m")))</f>
        <v>63</v>
      </c>
      <c r="AB55" s="182" t="s">
        <v>86</v>
      </c>
      <c r="AC55" s="182"/>
      <c r="AD55" s="182"/>
      <c r="AE55" s="182"/>
      <c r="AF55" s="184" t="s">
        <v>327</v>
      </c>
      <c r="AG55" s="184" t="s">
        <v>141</v>
      </c>
      <c r="AH55" s="162" t="s">
        <v>24</v>
      </c>
      <c r="AI55" s="162"/>
      <c r="AJ55" s="188" t="s">
        <v>328</v>
      </c>
      <c r="AK55" s="188" t="s">
        <v>329</v>
      </c>
      <c r="AL55" s="185" t="s">
        <v>330</v>
      </c>
      <c r="AM55" s="162" t="s">
        <v>331</v>
      </c>
      <c r="AN55" s="162"/>
      <c r="AO55" s="162" t="s">
        <v>339</v>
      </c>
      <c r="AP55" s="162" t="s">
        <v>332</v>
      </c>
      <c r="AQ55" s="162"/>
      <c r="AR55" s="162"/>
      <c r="AS55" s="162"/>
      <c r="AT55" s="162"/>
      <c r="AU55" s="162"/>
      <c r="AV55" s="173" t="s">
        <v>333</v>
      </c>
      <c r="AW55" s="162" t="s">
        <v>64</v>
      </c>
      <c r="AX55" s="173" t="s">
        <v>334</v>
      </c>
      <c r="AY55" s="193"/>
      <c r="AZ5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56" spans="1:52" s="245" customFormat="1" ht="20.100000000000001" customHeight="1" x14ac:dyDescent="0.3">
      <c r="A56" s="176" t="s">
        <v>585</v>
      </c>
      <c r="B56" s="182" t="s">
        <v>437</v>
      </c>
      <c r="C56" s="190">
        <v>17873</v>
      </c>
      <c r="D56" s="161">
        <f ca="1">DATEDIF(C56,TODAY(),"y")</f>
        <v>65</v>
      </c>
      <c r="E56" s="182" t="s">
        <v>69</v>
      </c>
      <c r="F56" s="182" t="s">
        <v>102</v>
      </c>
      <c r="G56" s="182"/>
      <c r="H56" s="163"/>
      <c r="I56" s="177"/>
      <c r="J56" s="179">
        <v>42338</v>
      </c>
      <c r="K56" s="177">
        <v>42338</v>
      </c>
      <c r="L56" s="177">
        <v>31291</v>
      </c>
      <c r="M56" s="180" t="s">
        <v>322</v>
      </c>
      <c r="N56" s="357" t="str">
        <f t="shared" ca="1" si="0"/>
        <v>29 années  0 mois  19 jours  </v>
      </c>
      <c r="O56" s="162"/>
      <c r="P56" s="162"/>
      <c r="Q56" s="181"/>
      <c r="R56" s="162"/>
      <c r="S56" s="162"/>
      <c r="T56" s="182"/>
      <c r="U56" s="182"/>
      <c r="V56" s="182"/>
      <c r="W56" s="182"/>
      <c r="X56" s="162" t="s">
        <v>323</v>
      </c>
      <c r="Y56" s="182"/>
      <c r="Z56" s="195"/>
      <c r="AA56" s="162">
        <f ca="1">IF(M56="Présent",(DATEDIF(L56,TODAY(),"m")),(DATEDIF(L56,M56,"m")))</f>
        <v>348</v>
      </c>
      <c r="AB56" s="182" t="s">
        <v>64</v>
      </c>
      <c r="AC56" s="192"/>
      <c r="AD56" s="182"/>
      <c r="AE56" s="182"/>
      <c r="AF56" s="182" t="s">
        <v>64</v>
      </c>
      <c r="AG56" s="182" t="s">
        <v>141</v>
      </c>
      <c r="AH56" s="162" t="s">
        <v>24</v>
      </c>
      <c r="AI56" s="162"/>
      <c r="AJ56" s="188" t="s">
        <v>401</v>
      </c>
      <c r="AK56" s="188" t="s">
        <v>357</v>
      </c>
      <c r="AL56" s="162" t="s">
        <v>325</v>
      </c>
      <c r="AM56" s="162" t="s">
        <v>413</v>
      </c>
      <c r="AN56" s="162"/>
      <c r="AO56" s="162" t="s">
        <v>332</v>
      </c>
      <c r="AP56" s="162" t="s">
        <v>332</v>
      </c>
      <c r="AQ56" s="162"/>
      <c r="AR56" s="162"/>
      <c r="AS56" s="162"/>
      <c r="AT56" s="162"/>
      <c r="AU56" s="162"/>
      <c r="AV56" s="173" t="s">
        <v>380</v>
      </c>
      <c r="AW56" s="162"/>
      <c r="AX56" s="173" t="s">
        <v>334</v>
      </c>
      <c r="AY56" s="193"/>
      <c r="AZ5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57" spans="1:52" ht="20.100000000000001" customHeight="1" x14ac:dyDescent="0.3">
      <c r="A57" s="176" t="s">
        <v>585</v>
      </c>
      <c r="B57" s="182" t="s">
        <v>438</v>
      </c>
      <c r="C57" s="190">
        <v>23271</v>
      </c>
      <c r="D57" s="161">
        <f ca="1">DATEDIF(C57,TODAY(),"y")</f>
        <v>51</v>
      </c>
      <c r="E57" s="182" t="s">
        <v>61</v>
      </c>
      <c r="F57" s="163" t="s">
        <v>71</v>
      </c>
      <c r="G57" s="182"/>
      <c r="H57" s="163"/>
      <c r="I57" s="177"/>
      <c r="J57" s="179">
        <v>43101</v>
      </c>
      <c r="K57" s="177">
        <v>43100</v>
      </c>
      <c r="L57" s="177">
        <v>32188</v>
      </c>
      <c r="M57" s="180" t="s">
        <v>322</v>
      </c>
      <c r="N57" s="357" t="str">
        <f t="shared" ca="1" si="0"/>
        <v>26 années  7 mois  5 jours  </v>
      </c>
      <c r="O57" s="162"/>
      <c r="P57" s="162"/>
      <c r="Q57" s="181"/>
      <c r="R57" s="162"/>
      <c r="S57" s="162"/>
      <c r="T57" s="182"/>
      <c r="U57" s="182"/>
      <c r="V57" s="182"/>
      <c r="W57" s="182"/>
      <c r="X57" s="162" t="s">
        <v>323</v>
      </c>
      <c r="Y57" s="184"/>
      <c r="Z57" s="195"/>
      <c r="AA57" s="162">
        <f ca="1">IF(M57="Présent",(DATEDIF(L57,TODAY(),"m")),(DATEDIF(L57,M57,"m")))</f>
        <v>319</v>
      </c>
      <c r="AB57" s="182" t="s">
        <v>70</v>
      </c>
      <c r="AC57" s="192"/>
      <c r="AD57" s="182"/>
      <c r="AE57" s="255"/>
      <c r="AF57" s="184" t="s">
        <v>327</v>
      </c>
      <c r="AG57" s="184" t="s">
        <v>141</v>
      </c>
      <c r="AH57" s="162" t="s">
        <v>422</v>
      </c>
      <c r="AI57" s="162"/>
      <c r="AJ57" s="188" t="s">
        <v>328</v>
      </c>
      <c r="AK57" s="188" t="s">
        <v>329</v>
      </c>
      <c r="AL57" s="162" t="s">
        <v>330</v>
      </c>
      <c r="AM57" s="162" t="s">
        <v>423</v>
      </c>
      <c r="AN57" s="162"/>
      <c r="AO57" s="162" t="s">
        <v>332</v>
      </c>
      <c r="AP57" s="162" t="s">
        <v>424</v>
      </c>
      <c r="AQ57" s="162"/>
      <c r="AR57" s="162"/>
      <c r="AS57" s="162"/>
      <c r="AT57" s="162"/>
      <c r="AU57" s="162"/>
      <c r="AV57" s="173" t="s">
        <v>333</v>
      </c>
      <c r="AW57" s="162" t="s">
        <v>64</v>
      </c>
      <c r="AX57" s="193" t="s">
        <v>334</v>
      </c>
      <c r="AY57" s="193" t="s">
        <v>353</v>
      </c>
      <c r="AZ5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58" spans="1:52" ht="20.100000000000001" customHeight="1" x14ac:dyDescent="0.3">
      <c r="A58" s="176" t="s">
        <v>585</v>
      </c>
      <c r="B58" s="182" t="s">
        <v>439</v>
      </c>
      <c r="C58" s="190">
        <v>20715</v>
      </c>
      <c r="D58" s="161">
        <f ca="1">DATEDIF(C58,TODAY(),"y")</f>
        <v>58</v>
      </c>
      <c r="E58" s="182" t="s">
        <v>61</v>
      </c>
      <c r="F58" s="163" t="s">
        <v>71</v>
      </c>
      <c r="G58" s="182"/>
      <c r="H58" s="163"/>
      <c r="I58" s="177"/>
      <c r="J58" s="179">
        <v>42582</v>
      </c>
      <c r="K58" s="177">
        <v>41851</v>
      </c>
      <c r="L58" s="177">
        <v>41183</v>
      </c>
      <c r="M58" s="180" t="str">
        <f>IF(Tableau1[[#This Row],[Nom]]&lt;&gt;"","Présent","")</f>
        <v>Présent</v>
      </c>
      <c r="N58" s="357" t="str">
        <f t="shared" ca="1" si="0"/>
        <v>1 années  11 mois  19 jours  </v>
      </c>
      <c r="O58" s="162"/>
      <c r="P58" s="162"/>
      <c r="Q58" s="181"/>
      <c r="R58" s="162"/>
      <c r="S58" s="162"/>
      <c r="T58" s="182"/>
      <c r="U58" s="182"/>
      <c r="V58" s="182"/>
      <c r="W58" s="182"/>
      <c r="X58" s="162" t="s">
        <v>323</v>
      </c>
      <c r="Y58" s="182"/>
      <c r="Z58" s="182"/>
      <c r="AA58" s="162">
        <f ca="1">IF(M58="Présent",(DATEDIF(L58,TODAY(),"m")),(DATEDIF(L58,M58,"m")))</f>
        <v>23</v>
      </c>
      <c r="AB58" s="182" t="s">
        <v>70</v>
      </c>
      <c r="AC58" s="192"/>
      <c r="AD58" s="182"/>
      <c r="AE58" s="255"/>
      <c r="AF58" s="184" t="s">
        <v>327</v>
      </c>
      <c r="AG58" s="184" t="s">
        <v>141</v>
      </c>
      <c r="AH58" s="162" t="s">
        <v>120</v>
      </c>
      <c r="AI58" s="162"/>
      <c r="AJ58" s="188" t="s">
        <v>341</v>
      </c>
      <c r="AK58" s="188" t="s">
        <v>357</v>
      </c>
      <c r="AL58" s="162" t="s">
        <v>325</v>
      </c>
      <c r="AM58" s="162" t="s">
        <v>440</v>
      </c>
      <c r="AN58" s="162"/>
      <c r="AO58" s="162" t="s">
        <v>120</v>
      </c>
      <c r="AP58" s="162" t="s">
        <v>120</v>
      </c>
      <c r="AQ58" s="162"/>
      <c r="AR58" s="162"/>
      <c r="AS58" s="162"/>
      <c r="AT58" s="162"/>
      <c r="AU58" s="162"/>
      <c r="AV58" s="173" t="s">
        <v>344</v>
      </c>
      <c r="AW58" s="162"/>
      <c r="AX58" s="193"/>
      <c r="AY58" s="193" t="s">
        <v>353</v>
      </c>
      <c r="AZ5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59" spans="1:52" ht="20.100000000000001" customHeight="1" x14ac:dyDescent="0.3">
      <c r="A59" s="176" t="s">
        <v>585</v>
      </c>
      <c r="B59" s="182" t="s">
        <v>441</v>
      </c>
      <c r="C59" s="190">
        <v>25849</v>
      </c>
      <c r="D59" s="161">
        <f ca="1">DATEDIF(C59,TODAY(),"y")</f>
        <v>43</v>
      </c>
      <c r="E59" s="182" t="s">
        <v>61</v>
      </c>
      <c r="F59" s="182" t="s">
        <v>82</v>
      </c>
      <c r="G59" s="182"/>
      <c r="H59" s="163"/>
      <c r="I59" s="177"/>
      <c r="J59" s="179">
        <v>43220</v>
      </c>
      <c r="K59" s="177">
        <v>43220</v>
      </c>
      <c r="L59" s="177">
        <v>40086</v>
      </c>
      <c r="M59" s="180" t="s">
        <v>322</v>
      </c>
      <c r="N59" s="357" t="str">
        <f t="shared" ca="1" si="0"/>
        <v>4 années  11 mois  21 jours  </v>
      </c>
      <c r="O59" s="162"/>
      <c r="P59" s="162"/>
      <c r="Q59" s="181"/>
      <c r="R59" s="162"/>
      <c r="S59" s="162"/>
      <c r="T59" s="182"/>
      <c r="U59" s="182"/>
      <c r="V59" s="182"/>
      <c r="W59" s="182"/>
      <c r="X59" s="162" t="s">
        <v>323</v>
      </c>
      <c r="Y59" s="182"/>
      <c r="Z59" s="195"/>
      <c r="AA59" s="162">
        <f ca="1">IF(M59="Présent",(DATEDIF(L59,TODAY(),"m")),(DATEDIF(L59,M59,"m")))</f>
        <v>59</v>
      </c>
      <c r="AB59" s="182" t="s">
        <v>64</v>
      </c>
      <c r="AC59" s="192"/>
      <c r="AD59" s="182"/>
      <c r="AE59" s="182"/>
      <c r="AF59" s="182" t="s">
        <v>64</v>
      </c>
      <c r="AG59" s="182" t="s">
        <v>338</v>
      </c>
      <c r="AH59" s="162" t="s">
        <v>20</v>
      </c>
      <c r="AI59" s="162"/>
      <c r="AJ59" s="188" t="s">
        <v>356</v>
      </c>
      <c r="AK59" s="188" t="s">
        <v>357</v>
      </c>
      <c r="AL59" s="162" t="s">
        <v>325</v>
      </c>
      <c r="AM59" s="162" t="s">
        <v>78</v>
      </c>
      <c r="AN59" s="162"/>
      <c r="AO59" s="162" t="s">
        <v>332</v>
      </c>
      <c r="AP59" s="162" t="s">
        <v>332</v>
      </c>
      <c r="AQ59" s="162"/>
      <c r="AR59" s="162"/>
      <c r="AS59" s="162"/>
      <c r="AT59" s="162"/>
      <c r="AU59" s="162"/>
      <c r="AV59" s="173" t="s">
        <v>344</v>
      </c>
      <c r="AW59" s="162">
        <v>800</v>
      </c>
      <c r="AX59" s="193" t="s">
        <v>334</v>
      </c>
      <c r="AY59" s="193" t="s">
        <v>335</v>
      </c>
      <c r="AZ5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60" spans="1:52" ht="20.100000000000001" customHeight="1" x14ac:dyDescent="0.3">
      <c r="A60" s="176" t="s">
        <v>585</v>
      </c>
      <c r="B60" s="163" t="s">
        <v>442</v>
      </c>
      <c r="C60" s="190">
        <v>33678</v>
      </c>
      <c r="D60" s="161">
        <f ca="1">DATEDIF(C60,TODAY(),"y")</f>
        <v>22</v>
      </c>
      <c r="E60" s="162" t="s">
        <v>61</v>
      </c>
      <c r="F60" s="163" t="s">
        <v>86</v>
      </c>
      <c r="G60" s="163"/>
      <c r="H60" s="163"/>
      <c r="I60" s="177"/>
      <c r="J60" s="179">
        <v>42063</v>
      </c>
      <c r="K60" s="177"/>
      <c r="L60" s="177">
        <v>41699</v>
      </c>
      <c r="M60" s="180" t="s">
        <v>322</v>
      </c>
      <c r="N60" s="357" t="str">
        <f t="shared" ca="1" si="0"/>
        <v>0 années  6 mois  19 jours  </v>
      </c>
      <c r="O60" s="162"/>
      <c r="P60" s="162"/>
      <c r="Q60" s="181"/>
      <c r="R60" s="162"/>
      <c r="S60" s="162"/>
      <c r="T60" s="182"/>
      <c r="U60" s="182"/>
      <c r="V60" s="182"/>
      <c r="W60" s="182"/>
      <c r="X60" s="162" t="s">
        <v>373</v>
      </c>
      <c r="Y60" s="162"/>
      <c r="Z60" s="195"/>
      <c r="AA60" s="175">
        <f ca="1">IF(M60="Présent",(DATEDIF(L60,TODAY(),"m")),(DATEDIF(L60,M60,"m")))</f>
        <v>6</v>
      </c>
      <c r="AB60" s="182" t="s">
        <v>64</v>
      </c>
      <c r="AC60" s="162"/>
      <c r="AD60" s="162"/>
      <c r="AE60" s="162"/>
      <c r="AF60" s="183" t="s">
        <v>64</v>
      </c>
      <c r="AG60" s="184" t="s">
        <v>141</v>
      </c>
      <c r="AH60" s="162" t="s">
        <v>64</v>
      </c>
      <c r="AI60" s="162"/>
      <c r="AJ60" s="162" t="s">
        <v>64</v>
      </c>
      <c r="AK60" s="162" t="s">
        <v>357</v>
      </c>
      <c r="AL60" s="185" t="s">
        <v>64</v>
      </c>
      <c r="AM60" s="162" t="s">
        <v>64</v>
      </c>
      <c r="AN60" s="162"/>
      <c r="AO60" s="162" t="s">
        <v>64</v>
      </c>
      <c r="AP60" s="162"/>
      <c r="AQ60" s="162"/>
      <c r="AR60" s="162"/>
      <c r="AS60" s="162"/>
      <c r="AT60" s="162"/>
      <c r="AU60" s="162"/>
      <c r="AV60" s="173" t="s">
        <v>64</v>
      </c>
      <c r="AW60" s="162" t="s">
        <v>64</v>
      </c>
      <c r="AX60" s="173" t="s">
        <v>64</v>
      </c>
      <c r="AY60" s="173" t="s">
        <v>64</v>
      </c>
      <c r="AZ60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61" spans="1:52" ht="20.100000000000001" customHeight="1" x14ac:dyDescent="0.3">
      <c r="A61" s="176" t="s">
        <v>585</v>
      </c>
      <c r="B61" s="182" t="s">
        <v>156</v>
      </c>
      <c r="C61" s="190">
        <v>29394</v>
      </c>
      <c r="D61" s="161">
        <f ca="1">DATEDIF(C61,TODAY(),"y")</f>
        <v>34</v>
      </c>
      <c r="E61" s="182" t="s">
        <v>69</v>
      </c>
      <c r="F61" s="182" t="s">
        <v>94</v>
      </c>
      <c r="G61" s="182"/>
      <c r="H61" s="163"/>
      <c r="I61" s="177"/>
      <c r="J61" s="179">
        <v>42400</v>
      </c>
      <c r="K61" s="177">
        <v>41296</v>
      </c>
      <c r="L61" s="177">
        <v>40878</v>
      </c>
      <c r="M61" s="180" t="s">
        <v>322</v>
      </c>
      <c r="N61" s="357" t="str">
        <f t="shared" ca="1" si="0"/>
        <v>2 années  9 mois  19 jours  </v>
      </c>
      <c r="O61" s="162"/>
      <c r="P61" s="162"/>
      <c r="Q61" s="181"/>
      <c r="R61" s="162"/>
      <c r="S61" s="162"/>
      <c r="T61" s="182"/>
      <c r="U61" s="182"/>
      <c r="V61" s="182"/>
      <c r="W61" s="182"/>
      <c r="X61" s="162" t="s">
        <v>323</v>
      </c>
      <c r="Y61" s="182"/>
      <c r="Z61" s="195"/>
      <c r="AA61" s="162">
        <f ca="1">IF(M61="Présent",(DATEDIF(L61,TODAY(),"m")),(DATEDIF(L61,M61,"m")))</f>
        <v>33</v>
      </c>
      <c r="AB61" s="182" t="s">
        <v>94</v>
      </c>
      <c r="AC61" s="192"/>
      <c r="AD61" s="182"/>
      <c r="AE61" s="182"/>
      <c r="AF61" s="182" t="s">
        <v>350</v>
      </c>
      <c r="AG61" s="182" t="s">
        <v>141</v>
      </c>
      <c r="AH61" s="162" t="s">
        <v>422</v>
      </c>
      <c r="AI61" s="162" t="s">
        <v>64</v>
      </c>
      <c r="AJ61" s="188" t="s">
        <v>328</v>
      </c>
      <c r="AK61" s="188" t="s">
        <v>329</v>
      </c>
      <c r="AL61" s="162" t="s">
        <v>325</v>
      </c>
      <c r="AM61" s="162" t="s">
        <v>444</v>
      </c>
      <c r="AN61" s="162"/>
      <c r="AO61" s="162" t="s">
        <v>332</v>
      </c>
      <c r="AP61" s="162" t="s">
        <v>332</v>
      </c>
      <c r="AQ61" s="162"/>
      <c r="AR61" s="162"/>
      <c r="AS61" s="162"/>
      <c r="AT61" s="162"/>
      <c r="AU61" s="162"/>
      <c r="AV61" s="173" t="s">
        <v>333</v>
      </c>
      <c r="AW61" s="162" t="s">
        <v>64</v>
      </c>
      <c r="AX61" s="193"/>
      <c r="AY61" s="193"/>
      <c r="AZ6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62" spans="1:52" ht="20.100000000000001" customHeight="1" x14ac:dyDescent="0.3">
      <c r="A62" s="176" t="s">
        <v>585</v>
      </c>
      <c r="B62" s="182" t="s">
        <v>215</v>
      </c>
      <c r="C62" s="190">
        <v>26417</v>
      </c>
      <c r="D62" s="161">
        <f ca="1">DATEDIF(C62,TODAY(),"y")</f>
        <v>42</v>
      </c>
      <c r="E62" s="182" t="s">
        <v>61</v>
      </c>
      <c r="F62" s="163" t="s">
        <v>102</v>
      </c>
      <c r="G62" s="182"/>
      <c r="H62" s="163"/>
      <c r="I62" s="177"/>
      <c r="J62" s="179">
        <v>42277</v>
      </c>
      <c r="K62" s="177">
        <v>42277</v>
      </c>
      <c r="L62" s="177">
        <v>36251</v>
      </c>
      <c r="M62" s="180" t="s">
        <v>322</v>
      </c>
      <c r="N62" s="357" t="str">
        <f t="shared" ca="1" si="0"/>
        <v>15 années  5 mois  19 jours  </v>
      </c>
      <c r="O62" s="162"/>
      <c r="P62" s="162"/>
      <c r="Q62" s="181"/>
      <c r="R62" s="162"/>
      <c r="S62" s="162"/>
      <c r="T62" s="182"/>
      <c r="U62" s="182"/>
      <c r="V62" s="182"/>
      <c r="W62" s="182"/>
      <c r="X62" s="162" t="s">
        <v>323</v>
      </c>
      <c r="Y62" s="182"/>
      <c r="Z62" s="195"/>
      <c r="AA62" s="162">
        <f ca="1">IF(M62="Présent",(DATEDIF(L62,TODAY(),"m")),(DATEDIF(L62,M62,"m")))</f>
        <v>185</v>
      </c>
      <c r="AB62" s="182" t="s">
        <v>64</v>
      </c>
      <c r="AC62" s="192"/>
      <c r="AD62" s="184"/>
      <c r="AE62" s="255"/>
      <c r="AF62" s="184" t="s">
        <v>327</v>
      </c>
      <c r="AG62" s="184" t="s">
        <v>141</v>
      </c>
      <c r="AH62" s="162" t="s">
        <v>422</v>
      </c>
      <c r="AI62" s="162" t="s">
        <v>64</v>
      </c>
      <c r="AJ62" s="188" t="s">
        <v>328</v>
      </c>
      <c r="AK62" s="188" t="s">
        <v>385</v>
      </c>
      <c r="AL62" s="162" t="s">
        <v>330</v>
      </c>
      <c r="AM62" s="162" t="s">
        <v>444</v>
      </c>
      <c r="AN62" s="162"/>
      <c r="AO62" s="162" t="s">
        <v>332</v>
      </c>
      <c r="AP62" s="162" t="s">
        <v>424</v>
      </c>
      <c r="AQ62" s="162"/>
      <c r="AR62" s="162"/>
      <c r="AS62" s="162"/>
      <c r="AT62" s="162"/>
      <c r="AU62" s="162"/>
      <c r="AV62" s="173" t="s">
        <v>333</v>
      </c>
      <c r="AW62" s="162" t="s">
        <v>64</v>
      </c>
      <c r="AX62" s="173" t="s">
        <v>334</v>
      </c>
      <c r="AY62" s="193" t="s">
        <v>64</v>
      </c>
      <c r="AZ6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63" spans="1:52" ht="20.100000000000001" customHeight="1" x14ac:dyDescent="0.3">
      <c r="A63" s="176" t="s">
        <v>585</v>
      </c>
      <c r="B63" s="182" t="s">
        <v>417</v>
      </c>
      <c r="C63" s="190">
        <v>23390</v>
      </c>
      <c r="D63" s="161">
        <f ca="1">DATEDIF(C63,TODAY(),"y")</f>
        <v>50</v>
      </c>
      <c r="E63" s="182" t="s">
        <v>61</v>
      </c>
      <c r="F63" s="163" t="s">
        <v>86</v>
      </c>
      <c r="G63" s="182"/>
      <c r="H63" s="163"/>
      <c r="I63" s="177"/>
      <c r="J63" s="179">
        <v>42033</v>
      </c>
      <c r="K63" s="177">
        <v>42033</v>
      </c>
      <c r="L63" s="177">
        <v>40938</v>
      </c>
      <c r="M63" s="180" t="str">
        <f>IF(Tableau1[[#This Row],[Nom]]&lt;&gt;"","Présent","")</f>
        <v>Présent</v>
      </c>
      <c r="N63" s="357" t="str">
        <f t="shared" ca="1" si="0"/>
        <v>2 années  7 mois  21 jours  </v>
      </c>
      <c r="O63" s="162"/>
      <c r="P63" s="162"/>
      <c r="Q63" s="181"/>
      <c r="R63" s="162"/>
      <c r="S63" s="162"/>
      <c r="T63" s="182"/>
      <c r="U63" s="182"/>
      <c r="V63" s="182"/>
      <c r="W63" s="182"/>
      <c r="X63" s="162" t="s">
        <v>323</v>
      </c>
      <c r="Y63" s="182"/>
      <c r="Z63" s="182"/>
      <c r="AA63" s="162">
        <f ca="1">IF(M63="Présent",(DATEDIF(L63,TODAY(),"m")),(DATEDIF(L63,M63,"m")))</f>
        <v>31</v>
      </c>
      <c r="AB63" s="182"/>
      <c r="AC63" s="192"/>
      <c r="AD63" s="184"/>
      <c r="AE63" s="255"/>
      <c r="AF63" s="184"/>
      <c r="AG63" s="184" t="s">
        <v>338</v>
      </c>
      <c r="AH63" s="162" t="s">
        <v>155</v>
      </c>
      <c r="AI63" s="162"/>
      <c r="AJ63" s="188" t="s">
        <v>341</v>
      </c>
      <c r="AK63" s="188" t="s">
        <v>357</v>
      </c>
      <c r="AL63" s="185" t="s">
        <v>330</v>
      </c>
      <c r="AM63" s="162" t="s">
        <v>445</v>
      </c>
      <c r="AN63" s="162"/>
      <c r="AO63" s="162" t="s">
        <v>210</v>
      </c>
      <c r="AP63" s="162" t="s">
        <v>332</v>
      </c>
      <c r="AQ63" s="162"/>
      <c r="AR63" s="162"/>
      <c r="AS63" s="162"/>
      <c r="AT63" s="162"/>
      <c r="AU63" s="162">
        <v>1</v>
      </c>
      <c r="AV63" s="173" t="s">
        <v>344</v>
      </c>
      <c r="AW63" s="162">
        <v>800</v>
      </c>
      <c r="AX63" s="173" t="s">
        <v>334</v>
      </c>
      <c r="AY63" s="193" t="s">
        <v>335</v>
      </c>
      <c r="AZ6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64" spans="1:52" ht="20.100000000000001" customHeight="1" x14ac:dyDescent="0.3">
      <c r="A64" s="176" t="s">
        <v>585</v>
      </c>
      <c r="B64" s="163" t="s">
        <v>171</v>
      </c>
      <c r="C64" s="190">
        <v>14156</v>
      </c>
      <c r="D64" s="161">
        <f ca="1">DATEDIF(C64,TODAY(),"y")</f>
        <v>75</v>
      </c>
      <c r="E64" s="182" t="s">
        <v>61</v>
      </c>
      <c r="F64" s="182" t="s">
        <v>94</v>
      </c>
      <c r="G64" s="182"/>
      <c r="H64" s="163"/>
      <c r="I64" s="177"/>
      <c r="J64" s="179">
        <v>42855</v>
      </c>
      <c r="K64" s="177">
        <v>42855</v>
      </c>
      <c r="L64" s="177">
        <v>31670</v>
      </c>
      <c r="M64" s="180" t="s">
        <v>322</v>
      </c>
      <c r="N64" s="357" t="str">
        <f t="shared" ca="1" si="0"/>
        <v>28 années  0 mois  5 jours  </v>
      </c>
      <c r="O64" s="162"/>
      <c r="P64" s="162"/>
      <c r="Q64" s="181"/>
      <c r="R64" s="162"/>
      <c r="S64" s="162"/>
      <c r="T64" s="182"/>
      <c r="U64" s="182"/>
      <c r="V64" s="182"/>
      <c r="W64" s="182"/>
      <c r="X64" s="162" t="s">
        <v>323</v>
      </c>
      <c r="Y64" s="182"/>
      <c r="Z64" s="195"/>
      <c r="AA64" s="162">
        <f ca="1">IF(M64="Présent",(DATEDIF(L64,TODAY(),"m")),(DATEDIF(L64,M64,"m")))</f>
        <v>336</v>
      </c>
      <c r="AB64" s="182" t="s">
        <v>94</v>
      </c>
      <c r="AC64" s="182"/>
      <c r="AD64" s="192"/>
      <c r="AE64" s="192"/>
      <c r="AF64" s="182" t="s">
        <v>446</v>
      </c>
      <c r="AG64" s="182" t="s">
        <v>141</v>
      </c>
      <c r="AH64" s="162" t="s">
        <v>64</v>
      </c>
      <c r="AI64" s="162" t="s">
        <v>64</v>
      </c>
      <c r="AJ64" s="188" t="s">
        <v>401</v>
      </c>
      <c r="AK64" s="188" t="s">
        <v>357</v>
      </c>
      <c r="AL64" s="162" t="s">
        <v>330</v>
      </c>
      <c r="AM64" s="162" t="s">
        <v>64</v>
      </c>
      <c r="AN64" s="162"/>
      <c r="AO64" s="162" t="s">
        <v>332</v>
      </c>
      <c r="AP64" s="162"/>
      <c r="AQ64" s="162"/>
      <c r="AR64" s="162"/>
      <c r="AS64" s="162"/>
      <c r="AT64" s="162"/>
      <c r="AU64" s="162"/>
      <c r="AV64" s="173" t="s">
        <v>380</v>
      </c>
      <c r="AW64" s="162" t="s">
        <v>372</v>
      </c>
      <c r="AX64" s="193" t="s">
        <v>64</v>
      </c>
      <c r="AY64" s="193" t="s">
        <v>353</v>
      </c>
      <c r="AZ6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65" spans="1:52" ht="20.100000000000001" customHeight="1" x14ac:dyDescent="0.3">
      <c r="A65" s="176" t="s">
        <v>585</v>
      </c>
      <c r="B65" s="163" t="s">
        <v>347</v>
      </c>
      <c r="C65" s="177">
        <v>34170</v>
      </c>
      <c r="D65" s="161">
        <f ca="1">DATEDIF(C65,TODAY(),"y")</f>
        <v>21</v>
      </c>
      <c r="E65" s="162" t="s">
        <v>69</v>
      </c>
      <c r="F65" s="163" t="s">
        <v>102</v>
      </c>
      <c r="G65" s="163"/>
      <c r="H65" s="163"/>
      <c r="I65" s="178"/>
      <c r="J65" s="179">
        <v>42162</v>
      </c>
      <c r="K65" s="178"/>
      <c r="L65" s="177">
        <v>41791</v>
      </c>
      <c r="M65" s="180" t="s">
        <v>365</v>
      </c>
      <c r="N65" s="357" t="str">
        <f t="shared" ca="1" si="0"/>
        <v>0 années  3 mois  19 jours  </v>
      </c>
      <c r="O65" s="162"/>
      <c r="P65" s="162"/>
      <c r="Q65" s="181"/>
      <c r="R65" s="162"/>
      <c r="S65" s="162"/>
      <c r="T65" s="182"/>
      <c r="U65" s="182"/>
      <c r="V65" s="182"/>
      <c r="W65" s="182"/>
      <c r="X65" s="162" t="s">
        <v>323</v>
      </c>
      <c r="Y65" s="162"/>
      <c r="Z65" s="195"/>
      <c r="AA65" s="175">
        <f ca="1">IF(M65="Présent",(DATEDIF(L65,TODAY(),"m")),(DATEDIF(L65,M65,"m")))</f>
        <v>3</v>
      </c>
      <c r="AB65" s="182" t="s">
        <v>64</v>
      </c>
      <c r="AC65" s="162"/>
      <c r="AD65" s="162"/>
      <c r="AE65" s="162"/>
      <c r="AF65" s="183" t="s">
        <v>64</v>
      </c>
      <c r="AG65" s="184" t="s">
        <v>351</v>
      </c>
      <c r="AH65" s="162" t="s">
        <v>296</v>
      </c>
      <c r="AI65" s="162"/>
      <c r="AJ65" s="162" t="s">
        <v>356</v>
      </c>
      <c r="AK65" s="162" t="s">
        <v>357</v>
      </c>
      <c r="AL65" s="185" t="s">
        <v>325</v>
      </c>
      <c r="AM65" s="162" t="s">
        <v>64</v>
      </c>
      <c r="AN65" s="162"/>
      <c r="AO65" s="162" t="s">
        <v>210</v>
      </c>
      <c r="AP65" s="162"/>
      <c r="AQ65" s="162"/>
      <c r="AR65" s="162"/>
      <c r="AS65" s="162"/>
      <c r="AT65" s="162"/>
      <c r="AU65" s="162"/>
      <c r="AV65" s="173" t="s">
        <v>344</v>
      </c>
      <c r="AW65" s="162" t="s">
        <v>372</v>
      </c>
      <c r="AX65" s="173" t="s">
        <v>334</v>
      </c>
      <c r="AY65" s="173" t="s">
        <v>64</v>
      </c>
      <c r="AZ6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112</v>
      </c>
    </row>
    <row r="66" spans="1:52" ht="20.100000000000001" customHeight="1" x14ac:dyDescent="0.3">
      <c r="A66" s="176" t="s">
        <v>585</v>
      </c>
      <c r="B66" s="182" t="s">
        <v>347</v>
      </c>
      <c r="C66" s="190">
        <v>34170</v>
      </c>
      <c r="D66" s="161">
        <f ca="1">DATEDIF(C66,TODAY(),"y")</f>
        <v>21</v>
      </c>
      <c r="E66" s="182" t="s">
        <v>69</v>
      </c>
      <c r="F66" s="182" t="s">
        <v>102</v>
      </c>
      <c r="G66" s="182"/>
      <c r="H66" s="163"/>
      <c r="I66" s="177" t="s">
        <v>363</v>
      </c>
      <c r="J66" s="179">
        <v>41820</v>
      </c>
      <c r="K66" s="177"/>
      <c r="L66" s="177">
        <v>41275</v>
      </c>
      <c r="M66" s="180">
        <v>41790</v>
      </c>
      <c r="N66" s="357" t="b">
        <f t="shared" ref="N66:N129" ca="1" si="1">IF(M66="Présent",(DATEDIF(L66,TODAY(),"Y")&amp;" années  "&amp;DATEDIF(L66,TODAY(),"YM")&amp;" mois  "&amp;DATEDIF(L66,TODAY(),"MD")&amp;" jours  "))</f>
        <v>0</v>
      </c>
      <c r="O66" s="162"/>
      <c r="P66" s="162"/>
      <c r="Q66" s="181"/>
      <c r="R66" s="162"/>
      <c r="S66" s="162"/>
      <c r="T66" s="182"/>
      <c r="U66" s="182"/>
      <c r="V66" s="182"/>
      <c r="W66" s="182"/>
      <c r="X66" s="162" t="s">
        <v>373</v>
      </c>
      <c r="Y66" s="182"/>
      <c r="Z66" s="256"/>
      <c r="AA66" s="162">
        <f ca="1">IF(M66="Présent",(DATEDIF(L66,TODAY(),"m")),(DATEDIF(L66,M66,"m")))</f>
        <v>16</v>
      </c>
      <c r="AB66" s="257" t="s">
        <v>64</v>
      </c>
      <c r="AC66" s="258"/>
      <c r="AD66" s="257"/>
      <c r="AE66" s="258"/>
      <c r="AF66" s="259" t="s">
        <v>64</v>
      </c>
      <c r="AG66" s="259" t="s">
        <v>351</v>
      </c>
      <c r="AH66" s="162" t="s">
        <v>64</v>
      </c>
      <c r="AI66" s="162"/>
      <c r="AJ66" s="188" t="s">
        <v>356</v>
      </c>
      <c r="AK66" s="188" t="s">
        <v>357</v>
      </c>
      <c r="AL66" s="162" t="s">
        <v>325</v>
      </c>
      <c r="AM66" s="162" t="s">
        <v>64</v>
      </c>
      <c r="AN66" s="162"/>
      <c r="AO66" s="162" t="s">
        <v>210</v>
      </c>
      <c r="AP66" s="162" t="s">
        <v>120</v>
      </c>
      <c r="AQ66" s="162"/>
      <c r="AR66" s="162"/>
      <c r="AS66" s="162"/>
      <c r="AT66" s="162"/>
      <c r="AU66" s="162"/>
      <c r="AV66" s="173" t="s">
        <v>344</v>
      </c>
      <c r="AW66" s="162">
        <v>800</v>
      </c>
      <c r="AX66" s="173" t="s">
        <v>334</v>
      </c>
      <c r="AY66" s="193"/>
      <c r="AZ66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67" spans="1:52" ht="20.100000000000001" customHeight="1" x14ac:dyDescent="0.3">
      <c r="A67" s="176" t="s">
        <v>585</v>
      </c>
      <c r="B67" s="182" t="s">
        <v>215</v>
      </c>
      <c r="C67" s="190">
        <v>26487</v>
      </c>
      <c r="D67" s="161">
        <f ca="1">DATEDIF(C67,TODAY(),"y")</f>
        <v>42</v>
      </c>
      <c r="E67" s="182" t="s">
        <v>61</v>
      </c>
      <c r="F67" s="182" t="s">
        <v>102</v>
      </c>
      <c r="G67" s="182"/>
      <c r="H67" s="163"/>
      <c r="I67" s="177" t="s">
        <v>363</v>
      </c>
      <c r="J67" s="179">
        <v>41699</v>
      </c>
      <c r="K67" s="177">
        <v>41698</v>
      </c>
      <c r="L67" s="177">
        <v>39225</v>
      </c>
      <c r="M67" s="180">
        <v>41425</v>
      </c>
      <c r="N67" s="357" t="b">
        <f t="shared" ca="1" si="1"/>
        <v>0</v>
      </c>
      <c r="O67" s="162"/>
      <c r="P67" s="162"/>
      <c r="Q67" s="181"/>
      <c r="R67" s="162"/>
      <c r="S67" s="162"/>
      <c r="T67" s="182"/>
      <c r="U67" s="182"/>
      <c r="V67" s="182"/>
      <c r="W67" s="182"/>
      <c r="X67" s="162" t="s">
        <v>323</v>
      </c>
      <c r="Y67" s="182"/>
      <c r="Z67" s="195"/>
      <c r="AA67" s="162">
        <f ca="1">IF(M67="Présent",(DATEDIF(L67,TODAY(),"m")),(DATEDIF(L67,M67,"m")))</f>
        <v>72</v>
      </c>
      <c r="AB67" s="182" t="s">
        <v>64</v>
      </c>
      <c r="AC67" s="192"/>
      <c r="AD67" s="163"/>
      <c r="AE67" s="182"/>
      <c r="AF67" s="184" t="s">
        <v>64</v>
      </c>
      <c r="AG67" s="184" t="s">
        <v>141</v>
      </c>
      <c r="AH67" s="162" t="s">
        <v>64</v>
      </c>
      <c r="AI67" s="162"/>
      <c r="AJ67" s="188" t="s">
        <v>328</v>
      </c>
      <c r="AK67" s="188" t="s">
        <v>329</v>
      </c>
      <c r="AL67" s="162" t="s">
        <v>325</v>
      </c>
      <c r="AM67" s="162" t="s">
        <v>444</v>
      </c>
      <c r="AN67" s="162"/>
      <c r="AO67" s="162" t="s">
        <v>332</v>
      </c>
      <c r="AP67" s="162" t="s">
        <v>120</v>
      </c>
      <c r="AQ67" s="162"/>
      <c r="AR67" s="162"/>
      <c r="AS67" s="162"/>
      <c r="AT67" s="162"/>
      <c r="AU67" s="162">
        <v>2</v>
      </c>
      <c r="AV67" s="173" t="s">
        <v>344</v>
      </c>
      <c r="AW67" s="162" t="s">
        <v>64</v>
      </c>
      <c r="AX67" s="173" t="s">
        <v>334</v>
      </c>
      <c r="AY67" s="193" t="s">
        <v>335</v>
      </c>
      <c r="AZ67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68" spans="1:52" ht="20.100000000000001" customHeight="1" x14ac:dyDescent="0.3">
      <c r="A68" s="176" t="s">
        <v>585</v>
      </c>
      <c r="B68" s="182" t="s">
        <v>167</v>
      </c>
      <c r="C68" s="190">
        <v>30442</v>
      </c>
      <c r="D68" s="161">
        <f ca="1">DATEDIF(C68,TODAY(),"y")</f>
        <v>31</v>
      </c>
      <c r="E68" s="182" t="s">
        <v>69</v>
      </c>
      <c r="F68" s="182" t="s">
        <v>94</v>
      </c>
      <c r="G68" s="182"/>
      <c r="H68" s="163"/>
      <c r="I68" s="177"/>
      <c r="J68" s="179">
        <v>42255</v>
      </c>
      <c r="K68" s="177">
        <v>42255</v>
      </c>
      <c r="L68" s="177">
        <v>40892</v>
      </c>
      <c r="M68" s="180" t="str">
        <f>IF(Tableau1[[#This Row],[Nom]]&lt;&gt;"","Présent","")</f>
        <v>Présent</v>
      </c>
      <c r="N68" s="357" t="str">
        <f t="shared" ca="1" si="1"/>
        <v>2 années  9 mois  5 jours  </v>
      </c>
      <c r="O68" s="162"/>
      <c r="P68" s="162"/>
      <c r="Q68" s="181"/>
      <c r="R68" s="162"/>
      <c r="S68" s="162"/>
      <c r="T68" s="182"/>
      <c r="U68" s="182"/>
      <c r="V68" s="182"/>
      <c r="W68" s="182"/>
      <c r="X68" s="162" t="s">
        <v>323</v>
      </c>
      <c r="Y68" s="182"/>
      <c r="Z68" s="191"/>
      <c r="AA68" s="162">
        <f ca="1">IF(M68="Présent",(DATEDIF(L68,TODAY(),"m")),(DATEDIF(L68,M68,"m")))</f>
        <v>33</v>
      </c>
      <c r="AB68" s="182" t="s">
        <v>447</v>
      </c>
      <c r="AC68" s="192"/>
      <c r="AD68" s="240"/>
      <c r="AE68" s="182"/>
      <c r="AF68" s="184" t="s">
        <v>448</v>
      </c>
      <c r="AG68" s="184" t="s">
        <v>338</v>
      </c>
      <c r="AH68" s="162" t="s">
        <v>110</v>
      </c>
      <c r="AI68" s="162"/>
      <c r="AJ68" s="188" t="s">
        <v>328</v>
      </c>
      <c r="AK68" s="188" t="s">
        <v>329</v>
      </c>
      <c r="AL68" s="162" t="s">
        <v>330</v>
      </c>
      <c r="AM68" s="162"/>
      <c r="AN68" s="162"/>
      <c r="AO68" s="162" t="s">
        <v>332</v>
      </c>
      <c r="AP68" s="162" t="s">
        <v>332</v>
      </c>
      <c r="AQ68" s="162"/>
      <c r="AR68" s="162"/>
      <c r="AS68" s="162"/>
      <c r="AT68" s="162"/>
      <c r="AU68" s="162"/>
      <c r="AV68" s="173" t="s">
        <v>333</v>
      </c>
      <c r="AW68" s="162"/>
      <c r="AX68" s="193"/>
      <c r="AY68" s="193" t="s">
        <v>335</v>
      </c>
      <c r="AZ6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69" spans="1:52" ht="20.100000000000001" customHeight="1" x14ac:dyDescent="0.3">
      <c r="A69" s="176" t="s">
        <v>585</v>
      </c>
      <c r="B69" s="233" t="s">
        <v>243</v>
      </c>
      <c r="C69" s="241">
        <v>33956</v>
      </c>
      <c r="D69" s="232">
        <f ca="1">DATEDIF(C69,TODAY(),"y")</f>
        <v>21</v>
      </c>
      <c r="E69" s="233" t="s">
        <v>61</v>
      </c>
      <c r="F69" s="233" t="s">
        <v>86</v>
      </c>
      <c r="G69" s="233"/>
      <c r="H69" s="230"/>
      <c r="I69" s="231"/>
      <c r="J69" s="179">
        <v>41820</v>
      </c>
      <c r="K69" s="231"/>
      <c r="L69" s="231">
        <v>41640</v>
      </c>
      <c r="M69" s="234">
        <v>41759</v>
      </c>
      <c r="N69" s="360" t="b">
        <f t="shared" ca="1" si="1"/>
        <v>0</v>
      </c>
      <c r="O69" s="162"/>
      <c r="P69" s="162"/>
      <c r="Q69" s="181"/>
      <c r="R69" s="162"/>
      <c r="S69" s="162"/>
      <c r="T69" s="182"/>
      <c r="U69" s="182"/>
      <c r="V69" s="182"/>
      <c r="W69" s="182"/>
      <c r="X69" s="235" t="s">
        <v>373</v>
      </c>
      <c r="Y69" s="233"/>
      <c r="Z69" s="242"/>
      <c r="AA69" s="235">
        <f ca="1">IF(M69="Présent",(DATEDIF(L69,TODAY(),"m")),(DATEDIF(L69,M69,"m")))</f>
        <v>3</v>
      </c>
      <c r="AB69" s="233"/>
      <c r="AC69" s="182"/>
      <c r="AD69" s="233"/>
      <c r="AE69" s="233"/>
      <c r="AF69" s="243"/>
      <c r="AG69" s="243" t="s">
        <v>141</v>
      </c>
      <c r="AH69" s="235"/>
      <c r="AI69" s="235"/>
      <c r="AJ69" s="239"/>
      <c r="AK69" s="239" t="s">
        <v>357</v>
      </c>
      <c r="AL69" s="162" t="s">
        <v>325</v>
      </c>
      <c r="AM69" s="235"/>
      <c r="AN69" s="235"/>
      <c r="AO69" s="162"/>
      <c r="AP69" s="235"/>
      <c r="AQ69" s="235"/>
      <c r="AR69" s="235"/>
      <c r="AS69" s="235"/>
      <c r="AT69" s="235"/>
      <c r="AU69" s="235"/>
      <c r="AV69" s="173"/>
      <c r="AW69" s="235"/>
      <c r="AX69" s="193"/>
      <c r="AY69" s="193"/>
      <c r="AZ69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70" spans="1:52" ht="20.100000000000001" customHeight="1" x14ac:dyDescent="0.3">
      <c r="A70" s="176" t="s">
        <v>585</v>
      </c>
      <c r="B70" s="163" t="s">
        <v>302</v>
      </c>
      <c r="C70" s="177">
        <v>24847</v>
      </c>
      <c r="D70" s="161">
        <f ca="1">DATEDIF(C70,TODAY(),"y")</f>
        <v>46</v>
      </c>
      <c r="E70" s="182" t="s">
        <v>69</v>
      </c>
      <c r="F70" s="182" t="s">
        <v>102</v>
      </c>
      <c r="G70" s="182"/>
      <c r="H70" s="163"/>
      <c r="I70" s="177" t="s">
        <v>363</v>
      </c>
      <c r="J70" s="179">
        <v>42095</v>
      </c>
      <c r="K70" s="177">
        <v>42094</v>
      </c>
      <c r="L70" s="177">
        <v>37802</v>
      </c>
      <c r="M70" s="180">
        <v>38017</v>
      </c>
      <c r="N70" s="357" t="b">
        <f t="shared" ca="1" si="1"/>
        <v>0</v>
      </c>
      <c r="O70" s="162"/>
      <c r="P70" s="162"/>
      <c r="Q70" s="181"/>
      <c r="R70" s="162"/>
      <c r="S70" s="162"/>
      <c r="T70" s="182"/>
      <c r="U70" s="182"/>
      <c r="V70" s="182"/>
      <c r="W70" s="182"/>
      <c r="X70" s="162" t="s">
        <v>323</v>
      </c>
      <c r="Y70" s="182"/>
      <c r="Z70" s="163"/>
      <c r="AA70" s="162">
        <f ca="1">IF(M70="Présent",(DATEDIF(L70,TODAY(),"m")),(DATEDIF(L70,M70,"m")))</f>
        <v>7</v>
      </c>
      <c r="AB70" s="163"/>
      <c r="AC70" s="163"/>
      <c r="AD70" s="163"/>
      <c r="AE70" s="197"/>
      <c r="AF70" s="163"/>
      <c r="AG70" s="163" t="s">
        <v>141</v>
      </c>
      <c r="AH70" s="162" t="s">
        <v>24</v>
      </c>
      <c r="AI70" s="162"/>
      <c r="AJ70" s="188" t="s">
        <v>328</v>
      </c>
      <c r="AK70" s="188" t="s">
        <v>329</v>
      </c>
      <c r="AL70" s="162" t="s">
        <v>330</v>
      </c>
      <c r="AM70" s="162" t="s">
        <v>413</v>
      </c>
      <c r="AN70" s="162"/>
      <c r="AO70" s="162" t="s">
        <v>332</v>
      </c>
      <c r="AP70" s="162" t="s">
        <v>120</v>
      </c>
      <c r="AQ70" s="162"/>
      <c r="AR70" s="162"/>
      <c r="AS70" s="162"/>
      <c r="AT70" s="162"/>
      <c r="AU70" s="162"/>
      <c r="AV70" s="173" t="s">
        <v>333</v>
      </c>
      <c r="AW70" s="162"/>
      <c r="AX70" s="173" t="s">
        <v>334</v>
      </c>
      <c r="AY70" s="193"/>
      <c r="AZ70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71" spans="1:52" ht="20.100000000000001" customHeight="1" x14ac:dyDescent="0.3">
      <c r="A71" s="176" t="s">
        <v>585</v>
      </c>
      <c r="B71" s="163" t="s">
        <v>449</v>
      </c>
      <c r="C71" s="177">
        <v>24261</v>
      </c>
      <c r="D71" s="161">
        <f ca="1">DATEDIF(C71,TODAY(),"y")</f>
        <v>48</v>
      </c>
      <c r="E71" s="182" t="s">
        <v>61</v>
      </c>
      <c r="F71" s="182" t="s">
        <v>102</v>
      </c>
      <c r="G71" s="182"/>
      <c r="H71" s="163"/>
      <c r="I71" s="177"/>
      <c r="J71" s="179">
        <v>42582</v>
      </c>
      <c r="K71" s="177">
        <v>42582</v>
      </c>
      <c r="L71" s="177">
        <v>38665</v>
      </c>
      <c r="M71" s="180" t="s">
        <v>322</v>
      </c>
      <c r="N71" s="357" t="str">
        <f t="shared" ca="1" si="1"/>
        <v>8 années  10 mois  11 jours  </v>
      </c>
      <c r="O71" s="162"/>
      <c r="P71" s="162"/>
      <c r="Q71" s="181"/>
      <c r="R71" s="162"/>
      <c r="S71" s="162"/>
      <c r="T71" s="182"/>
      <c r="U71" s="182"/>
      <c r="V71" s="182"/>
      <c r="W71" s="182"/>
      <c r="X71" s="162" t="s">
        <v>323</v>
      </c>
      <c r="Y71" s="182"/>
      <c r="Z71" s="198"/>
      <c r="AA71" s="162">
        <f ca="1">IF(M71="Présent",(DATEDIF(L71,TODAY(),"m")),(DATEDIF(L71,M71,"m")))</f>
        <v>106</v>
      </c>
      <c r="AB71" s="163" t="s">
        <v>64</v>
      </c>
      <c r="AC71" s="163"/>
      <c r="AD71" s="163"/>
      <c r="AE71" s="192"/>
      <c r="AF71" s="163" t="s">
        <v>327</v>
      </c>
      <c r="AG71" s="163" t="s">
        <v>450</v>
      </c>
      <c r="AH71" s="162" t="s">
        <v>120</v>
      </c>
      <c r="AI71" s="162"/>
      <c r="AJ71" s="188" t="s">
        <v>328</v>
      </c>
      <c r="AK71" s="188" t="s">
        <v>329</v>
      </c>
      <c r="AL71" s="162" t="s">
        <v>330</v>
      </c>
      <c r="AM71" s="162" t="s">
        <v>120</v>
      </c>
      <c r="AN71" s="162"/>
      <c r="AO71" s="162" t="s">
        <v>332</v>
      </c>
      <c r="AP71" s="162" t="s">
        <v>120</v>
      </c>
      <c r="AQ71" s="162"/>
      <c r="AR71" s="162"/>
      <c r="AS71" s="162"/>
      <c r="AT71" s="162"/>
      <c r="AU71" s="162"/>
      <c r="AV71" s="173" t="s">
        <v>333</v>
      </c>
      <c r="AW71" s="162"/>
      <c r="AX71" s="173" t="s">
        <v>334</v>
      </c>
      <c r="AY71" s="193" t="s">
        <v>335</v>
      </c>
      <c r="AZ7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72" spans="1:52" ht="20.100000000000001" customHeight="1" x14ac:dyDescent="0.3">
      <c r="A72" s="176" t="s">
        <v>585</v>
      </c>
      <c r="B72" s="163" t="s">
        <v>389</v>
      </c>
      <c r="C72" s="177">
        <v>24308</v>
      </c>
      <c r="D72" s="161">
        <f ca="1">DATEDIF(C72,TODAY(),"y")</f>
        <v>48</v>
      </c>
      <c r="E72" s="182" t="s">
        <v>61</v>
      </c>
      <c r="F72" s="182" t="s">
        <v>94</v>
      </c>
      <c r="G72" s="182"/>
      <c r="H72" s="163"/>
      <c r="I72" s="177"/>
      <c r="J72" s="179">
        <v>42582</v>
      </c>
      <c r="K72" s="177">
        <v>42582</v>
      </c>
      <c r="L72" s="177">
        <v>39125</v>
      </c>
      <c r="M72" s="180" t="s">
        <v>322</v>
      </c>
      <c r="N72" s="357" t="str">
        <f t="shared" ca="1" si="1"/>
        <v>7 années  7 mois  8 jours  </v>
      </c>
      <c r="O72" s="162"/>
      <c r="P72" s="162"/>
      <c r="Q72" s="181"/>
      <c r="R72" s="162"/>
      <c r="S72" s="162"/>
      <c r="T72" s="182"/>
      <c r="U72" s="182"/>
      <c r="V72" s="182"/>
      <c r="W72" s="182"/>
      <c r="X72" s="162" t="s">
        <v>323</v>
      </c>
      <c r="Y72" s="182"/>
      <c r="Z72" s="198"/>
      <c r="AA72" s="162">
        <f ca="1">IF(M72="Présent",(DATEDIF(L72,TODAY(),"m")),(DATEDIF(L72,M72,"m")))</f>
        <v>91</v>
      </c>
      <c r="AB72" s="163" t="s">
        <v>94</v>
      </c>
      <c r="AC72" s="163"/>
      <c r="AD72" s="163"/>
      <c r="AE72" s="197"/>
      <c r="AF72" s="184" t="s">
        <v>327</v>
      </c>
      <c r="AG72" s="184" t="s">
        <v>141</v>
      </c>
      <c r="AH72" s="162" t="s">
        <v>120</v>
      </c>
      <c r="AI72" s="162"/>
      <c r="AJ72" s="188" t="s">
        <v>328</v>
      </c>
      <c r="AK72" s="188" t="s">
        <v>329</v>
      </c>
      <c r="AL72" s="162" t="s">
        <v>330</v>
      </c>
      <c r="AM72" s="162" t="s">
        <v>120</v>
      </c>
      <c r="AN72" s="162"/>
      <c r="AO72" s="162" t="s">
        <v>332</v>
      </c>
      <c r="AP72" s="162"/>
      <c r="AQ72" s="162"/>
      <c r="AR72" s="162"/>
      <c r="AS72" s="162"/>
      <c r="AT72" s="162"/>
      <c r="AU72" s="162"/>
      <c r="AV72" s="173"/>
      <c r="AW72" s="162" t="s">
        <v>64</v>
      </c>
      <c r="AX72" s="193"/>
      <c r="AY72" s="193"/>
      <c r="AZ7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73" spans="1:52" ht="20.100000000000001" customHeight="1" x14ac:dyDescent="0.3">
      <c r="A73" s="176" t="s">
        <v>585</v>
      </c>
      <c r="B73" s="182" t="s">
        <v>246</v>
      </c>
      <c r="C73" s="190">
        <v>20126</v>
      </c>
      <c r="D73" s="161">
        <f ca="1">DATEDIF(C73,TODAY(),"y")</f>
        <v>59</v>
      </c>
      <c r="E73" s="163" t="s">
        <v>69</v>
      </c>
      <c r="F73" s="163" t="s">
        <v>71</v>
      </c>
      <c r="G73" s="182"/>
      <c r="H73" s="163"/>
      <c r="I73" s="177"/>
      <c r="J73" s="179">
        <v>42095</v>
      </c>
      <c r="K73" s="177"/>
      <c r="L73" s="177">
        <v>31656</v>
      </c>
      <c r="M73" s="180">
        <v>41760</v>
      </c>
      <c r="N73" s="357" t="b">
        <f t="shared" ca="1" si="1"/>
        <v>0</v>
      </c>
      <c r="O73" s="162" t="s">
        <v>390</v>
      </c>
      <c r="P73" s="162"/>
      <c r="Q73" s="181"/>
      <c r="R73" s="162"/>
      <c r="S73" s="162"/>
      <c r="T73" s="182"/>
      <c r="U73" s="182"/>
      <c r="V73" s="182"/>
      <c r="W73" s="182"/>
      <c r="X73" s="162" t="s">
        <v>323</v>
      </c>
      <c r="Y73" s="184"/>
      <c r="Z73" s="195"/>
      <c r="AA73" s="162">
        <f ca="1">IF(M73="Présent",(DATEDIF(L73,TODAY(),"m")),(DATEDIF(L73,M73,"m")))</f>
        <v>332</v>
      </c>
      <c r="AB73" s="182" t="s">
        <v>70</v>
      </c>
      <c r="AC73" s="192"/>
      <c r="AD73" s="182"/>
      <c r="AE73" s="182"/>
      <c r="AF73" s="184" t="s">
        <v>327</v>
      </c>
      <c r="AG73" s="184" t="s">
        <v>402</v>
      </c>
      <c r="AH73" s="162" t="s">
        <v>24</v>
      </c>
      <c r="AI73" s="162"/>
      <c r="AJ73" s="188" t="s">
        <v>328</v>
      </c>
      <c r="AK73" s="188" t="s">
        <v>329</v>
      </c>
      <c r="AL73" s="162" t="s">
        <v>325</v>
      </c>
      <c r="AM73" s="162" t="s">
        <v>451</v>
      </c>
      <c r="AN73" s="162"/>
      <c r="AO73" s="162" t="s">
        <v>332</v>
      </c>
      <c r="AP73" s="162" t="s">
        <v>332</v>
      </c>
      <c r="AQ73" s="162"/>
      <c r="AR73" s="162"/>
      <c r="AS73" s="162"/>
      <c r="AT73" s="162"/>
      <c r="AU73" s="162"/>
      <c r="AV73" s="173" t="s">
        <v>333</v>
      </c>
      <c r="AW73" s="162" t="s">
        <v>64</v>
      </c>
      <c r="AX73" s="193" t="s">
        <v>334</v>
      </c>
      <c r="AY73" s="193" t="s">
        <v>353</v>
      </c>
      <c r="AZ7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121</v>
      </c>
    </row>
    <row r="74" spans="1:52" s="245" customFormat="1" ht="20.100000000000001" customHeight="1" x14ac:dyDescent="0.3">
      <c r="A74" s="176" t="s">
        <v>585</v>
      </c>
      <c r="B74" s="247" t="s">
        <v>452</v>
      </c>
      <c r="C74" s="248">
        <v>22515</v>
      </c>
      <c r="D74" s="161">
        <f ca="1">DATEDIF(C74,TODAY(),"y")</f>
        <v>53</v>
      </c>
      <c r="E74" s="247" t="s">
        <v>61</v>
      </c>
      <c r="F74" s="247" t="s">
        <v>102</v>
      </c>
      <c r="G74" s="182"/>
      <c r="H74" s="163"/>
      <c r="I74" s="177"/>
      <c r="J74" s="179">
        <v>42887</v>
      </c>
      <c r="K74" s="249"/>
      <c r="L74" s="249">
        <v>41654</v>
      </c>
      <c r="M74" s="180" t="s">
        <v>322</v>
      </c>
      <c r="N74" s="357" t="str">
        <f t="shared" ca="1" si="1"/>
        <v>0 années  8 mois  5 jours  </v>
      </c>
      <c r="O74" s="162" t="s">
        <v>64</v>
      </c>
      <c r="P74" s="162"/>
      <c r="Q74" s="181"/>
      <c r="R74" s="162"/>
      <c r="S74" s="162"/>
      <c r="T74" s="182"/>
      <c r="U74" s="182"/>
      <c r="V74" s="182"/>
      <c r="W74" s="182"/>
      <c r="X74" s="162" t="s">
        <v>419</v>
      </c>
      <c r="Y74" s="247"/>
      <c r="Z74" s="250"/>
      <c r="AA74" s="162">
        <f ca="1">IF(M74="Présent",(DATEDIF(L74,TODAY(),"m")),(DATEDIF(L74,M74,"m")))</f>
        <v>8</v>
      </c>
      <c r="AB74" s="251"/>
      <c r="AC74" s="252"/>
      <c r="AD74" s="253"/>
      <c r="AE74" s="252"/>
      <c r="AF74" s="254"/>
      <c r="AG74" s="254" t="s">
        <v>141</v>
      </c>
      <c r="AH74" s="162"/>
      <c r="AI74" s="162"/>
      <c r="AJ74" s="188"/>
      <c r="AK74" s="188" t="s">
        <v>357</v>
      </c>
      <c r="AL74" s="162" t="s">
        <v>325</v>
      </c>
      <c r="AM74" s="162"/>
      <c r="AN74" s="162"/>
      <c r="AO74" s="162"/>
      <c r="AP74" s="162"/>
      <c r="AQ74" s="162"/>
      <c r="AR74" s="162"/>
      <c r="AS74" s="162"/>
      <c r="AT74" s="162"/>
      <c r="AU74" s="162"/>
      <c r="AV74" s="173"/>
      <c r="AW74" s="162"/>
      <c r="AX74" s="173"/>
      <c r="AY74" s="193"/>
      <c r="AZ7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249</v>
      </c>
    </row>
    <row r="75" spans="1:52" ht="20.100000000000001" customHeight="1" x14ac:dyDescent="0.3">
      <c r="A75" s="176" t="s">
        <v>585</v>
      </c>
      <c r="B75" s="182" t="s">
        <v>453</v>
      </c>
      <c r="C75" s="190">
        <v>33270</v>
      </c>
      <c r="D75" s="161">
        <f ca="1">DATEDIF(C75,TODAY(),"y")</f>
        <v>23</v>
      </c>
      <c r="E75" s="163" t="s">
        <v>69</v>
      </c>
      <c r="F75" s="163" t="s">
        <v>82</v>
      </c>
      <c r="G75" s="182"/>
      <c r="H75" s="163"/>
      <c r="I75" s="177"/>
      <c r="J75" s="179">
        <v>42551</v>
      </c>
      <c r="K75" s="177">
        <v>41976</v>
      </c>
      <c r="L75" s="177">
        <v>40909</v>
      </c>
      <c r="M75" s="180" t="s">
        <v>322</v>
      </c>
      <c r="N75" s="357" t="str">
        <f t="shared" ca="1" si="1"/>
        <v>2 années  8 mois  19 jours  </v>
      </c>
      <c r="O75" s="162" t="s">
        <v>64</v>
      </c>
      <c r="P75" s="162"/>
      <c r="Q75" s="181"/>
      <c r="R75" s="162"/>
      <c r="S75" s="162"/>
      <c r="T75" s="182"/>
      <c r="U75" s="182"/>
      <c r="V75" s="182"/>
      <c r="W75" s="182"/>
      <c r="X75" s="162" t="s">
        <v>323</v>
      </c>
      <c r="Y75" s="190"/>
      <c r="Z75" s="195"/>
      <c r="AA75" s="162">
        <f ca="1">IF(M75="Présent",(DATEDIF(L75,TODAY(),"m")),(DATEDIF(L75,M75,"m")))</f>
        <v>32</v>
      </c>
      <c r="AB75" s="182" t="s">
        <v>454</v>
      </c>
      <c r="AC75" s="192"/>
      <c r="AD75" s="182"/>
      <c r="AE75" s="182"/>
      <c r="AF75" s="184" t="s">
        <v>64</v>
      </c>
      <c r="AG75" s="184" t="s">
        <v>141</v>
      </c>
      <c r="AH75" s="162" t="s">
        <v>415</v>
      </c>
      <c r="AI75" s="162"/>
      <c r="AJ75" s="188" t="s">
        <v>356</v>
      </c>
      <c r="AK75" s="188" t="s">
        <v>357</v>
      </c>
      <c r="AL75" s="162" t="s">
        <v>330</v>
      </c>
      <c r="AM75" s="162" t="s">
        <v>343</v>
      </c>
      <c r="AN75" s="162"/>
      <c r="AO75" s="162" t="s">
        <v>120</v>
      </c>
      <c r="AP75" s="162" t="s">
        <v>120</v>
      </c>
      <c r="AQ75" s="162"/>
      <c r="AR75" s="162"/>
      <c r="AS75" s="162"/>
      <c r="AT75" s="162"/>
      <c r="AU75" s="162"/>
      <c r="AV75" s="173" t="s">
        <v>344</v>
      </c>
      <c r="AW75" s="162" t="s">
        <v>64</v>
      </c>
      <c r="AX75" s="193" t="s">
        <v>334</v>
      </c>
      <c r="AY75" s="193" t="s">
        <v>335</v>
      </c>
      <c r="AZ7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76" spans="1:52" ht="20.100000000000001" customHeight="1" x14ac:dyDescent="0.3">
      <c r="A76" s="176" t="s">
        <v>585</v>
      </c>
      <c r="B76" s="163" t="s">
        <v>151</v>
      </c>
      <c r="C76" s="190">
        <v>28706</v>
      </c>
      <c r="D76" s="161">
        <f ca="1">DATEDIF(C76,TODAY(),"y")</f>
        <v>36</v>
      </c>
      <c r="E76" s="182" t="s">
        <v>61</v>
      </c>
      <c r="F76" s="182" t="s">
        <v>94</v>
      </c>
      <c r="G76" s="182"/>
      <c r="H76" s="163"/>
      <c r="I76" s="177"/>
      <c r="J76" s="179">
        <v>42825</v>
      </c>
      <c r="K76" s="177">
        <v>42825</v>
      </c>
      <c r="L76" s="177">
        <v>35947</v>
      </c>
      <c r="M76" s="180" t="s">
        <v>322</v>
      </c>
      <c r="N76" s="357" t="str">
        <f t="shared" ca="1" si="1"/>
        <v>16 années  3 mois  19 jours  </v>
      </c>
      <c r="O76" s="162" t="s">
        <v>64</v>
      </c>
      <c r="P76" s="162"/>
      <c r="Q76" s="181"/>
      <c r="R76" s="162"/>
      <c r="S76" s="162"/>
      <c r="T76" s="182"/>
      <c r="U76" s="182"/>
      <c r="V76" s="182"/>
      <c r="W76" s="182"/>
      <c r="X76" s="162" t="s">
        <v>323</v>
      </c>
      <c r="Y76" s="182"/>
      <c r="Z76" s="195"/>
      <c r="AA76" s="162">
        <f ca="1">IF(M76="Présent",(DATEDIF(L76,TODAY(),"m")),(DATEDIF(L76,M76,"m")))</f>
        <v>195</v>
      </c>
      <c r="AB76" s="182" t="s">
        <v>94</v>
      </c>
      <c r="AC76" s="182"/>
      <c r="AD76" s="192"/>
      <c r="AE76" s="192"/>
      <c r="AF76" s="183" t="s">
        <v>350</v>
      </c>
      <c r="AG76" s="183" t="s">
        <v>141</v>
      </c>
      <c r="AH76" s="162" t="s">
        <v>65</v>
      </c>
      <c r="AI76" s="162"/>
      <c r="AJ76" s="188" t="s">
        <v>455</v>
      </c>
      <c r="AK76" s="188" t="s">
        <v>382</v>
      </c>
      <c r="AL76" s="162" t="s">
        <v>330</v>
      </c>
      <c r="AM76" s="162" t="s">
        <v>456</v>
      </c>
      <c r="AN76" s="162"/>
      <c r="AO76" s="162" t="s">
        <v>332</v>
      </c>
      <c r="AP76" s="162"/>
      <c r="AQ76" s="162"/>
      <c r="AR76" s="162"/>
      <c r="AS76" s="162"/>
      <c r="AT76" s="162"/>
      <c r="AU76" s="162"/>
      <c r="AV76" s="173" t="s">
        <v>333</v>
      </c>
      <c r="AW76" s="162" t="s">
        <v>383</v>
      </c>
      <c r="AX76" s="193" t="s">
        <v>334</v>
      </c>
      <c r="AY76" s="193" t="s">
        <v>335</v>
      </c>
      <c r="AZ7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77" spans="1:52" ht="20.100000000000001" customHeight="1" x14ac:dyDescent="0.3">
      <c r="A77" s="176" t="s">
        <v>585</v>
      </c>
      <c r="B77" s="163" t="s">
        <v>457</v>
      </c>
      <c r="C77" s="190">
        <v>27058</v>
      </c>
      <c r="D77" s="161">
        <f ca="1">DATEDIF(C77,TODAY(),"y")</f>
        <v>40</v>
      </c>
      <c r="E77" s="182" t="s">
        <v>69</v>
      </c>
      <c r="F77" s="182" t="s">
        <v>102</v>
      </c>
      <c r="G77" s="182"/>
      <c r="H77" s="163"/>
      <c r="I77" s="177"/>
      <c r="J77" s="179">
        <v>41912</v>
      </c>
      <c r="K77" s="177">
        <v>41912</v>
      </c>
      <c r="L77" s="177">
        <v>39743</v>
      </c>
      <c r="M77" s="180" t="s">
        <v>322</v>
      </c>
      <c r="N77" s="357" t="str">
        <f t="shared" ca="1" si="1"/>
        <v>5 années  10 mois  29 jours  </v>
      </c>
      <c r="O77" s="162" t="s">
        <v>64</v>
      </c>
      <c r="P77" s="162"/>
      <c r="Q77" s="181"/>
      <c r="R77" s="162"/>
      <c r="S77" s="162"/>
      <c r="T77" s="182"/>
      <c r="U77" s="182"/>
      <c r="V77" s="182"/>
      <c r="W77" s="182"/>
      <c r="X77" s="162" t="s">
        <v>323</v>
      </c>
      <c r="Y77" s="190"/>
      <c r="Z77" s="195"/>
      <c r="AA77" s="162">
        <f ca="1">IF(M77="Présent",(DATEDIF(L77,TODAY(),"m")),(DATEDIF(L77,M77,"m")))</f>
        <v>70</v>
      </c>
      <c r="AB77" s="192" t="s">
        <v>64</v>
      </c>
      <c r="AC77" s="182"/>
      <c r="AD77" s="240"/>
      <c r="AE77" s="192"/>
      <c r="AF77" s="183" t="s">
        <v>64</v>
      </c>
      <c r="AG77" s="183" t="s">
        <v>141</v>
      </c>
      <c r="AH77" s="162" t="s">
        <v>110</v>
      </c>
      <c r="AI77" s="162"/>
      <c r="AJ77" s="188" t="s">
        <v>328</v>
      </c>
      <c r="AK77" s="188" t="s">
        <v>329</v>
      </c>
      <c r="AL77" s="162" t="s">
        <v>325</v>
      </c>
      <c r="AM77" s="162" t="s">
        <v>110</v>
      </c>
      <c r="AN77" s="162"/>
      <c r="AO77" s="162" t="s">
        <v>339</v>
      </c>
      <c r="AP77" s="162" t="s">
        <v>120</v>
      </c>
      <c r="AQ77" s="162"/>
      <c r="AR77" s="162"/>
      <c r="AS77" s="162"/>
      <c r="AT77" s="162"/>
      <c r="AU77" s="162"/>
      <c r="AV77" s="173" t="s">
        <v>333</v>
      </c>
      <c r="AW77" s="162" t="s">
        <v>64</v>
      </c>
      <c r="AX77" s="173" t="s">
        <v>334</v>
      </c>
      <c r="AY77" s="193" t="s">
        <v>64</v>
      </c>
      <c r="AZ7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78" spans="1:52" ht="20.100000000000001" customHeight="1" x14ac:dyDescent="0.3">
      <c r="A78" s="176" t="s">
        <v>585</v>
      </c>
      <c r="B78" s="182" t="s">
        <v>458</v>
      </c>
      <c r="C78" s="190">
        <v>26269</v>
      </c>
      <c r="D78" s="161">
        <f ca="1">DATEDIF(C78,TODAY(),"y")</f>
        <v>42</v>
      </c>
      <c r="E78" s="182" t="s">
        <v>69</v>
      </c>
      <c r="F78" s="182" t="s">
        <v>86</v>
      </c>
      <c r="G78" s="182"/>
      <c r="H78" s="163"/>
      <c r="I78" s="177"/>
      <c r="J78" s="179">
        <v>42299</v>
      </c>
      <c r="K78" s="177">
        <v>42299</v>
      </c>
      <c r="L78" s="177">
        <v>36083</v>
      </c>
      <c r="M78" s="180" t="str">
        <f>IF(Tableau1[[#This Row],[Nom]]&lt;&gt;"","Présent","")</f>
        <v>Présent</v>
      </c>
      <c r="N78" s="357" t="str">
        <f t="shared" ca="1" si="1"/>
        <v>15 années  11 mois  5 jours  </v>
      </c>
      <c r="O78" s="162" t="s">
        <v>64</v>
      </c>
      <c r="P78" s="162"/>
      <c r="Q78" s="181"/>
      <c r="R78" s="162"/>
      <c r="S78" s="162"/>
      <c r="T78" s="182"/>
      <c r="U78" s="182"/>
      <c r="V78" s="182"/>
      <c r="W78" s="182"/>
      <c r="X78" s="162" t="s">
        <v>323</v>
      </c>
      <c r="Y78" s="182"/>
      <c r="Z78" s="182"/>
      <c r="AA78" s="162">
        <f ca="1">IF(M78="Présent",(DATEDIF(L78,TODAY(),"m")),(DATEDIF(L78,M78,"m")))</f>
        <v>191</v>
      </c>
      <c r="AB78" s="182" t="s">
        <v>153</v>
      </c>
      <c r="AC78" s="192"/>
      <c r="AD78" s="182"/>
      <c r="AE78" s="192"/>
      <c r="AF78" s="184" t="s">
        <v>327</v>
      </c>
      <c r="AG78" s="184" t="s">
        <v>141</v>
      </c>
      <c r="AH78" s="162" t="s">
        <v>422</v>
      </c>
      <c r="AI78" s="162"/>
      <c r="AJ78" s="188" t="s">
        <v>364</v>
      </c>
      <c r="AK78" s="188" t="s">
        <v>358</v>
      </c>
      <c r="AL78" s="162" t="s">
        <v>330</v>
      </c>
      <c r="AM78" s="162" t="s">
        <v>459</v>
      </c>
      <c r="AN78" s="162"/>
      <c r="AO78" s="162" t="s">
        <v>332</v>
      </c>
      <c r="AP78" s="162" t="s">
        <v>460</v>
      </c>
      <c r="AQ78" s="162"/>
      <c r="AR78" s="162"/>
      <c r="AS78" s="162"/>
      <c r="AT78" s="162"/>
      <c r="AU78" s="162"/>
      <c r="AV78" s="173" t="s">
        <v>344</v>
      </c>
      <c r="AW78" s="162">
        <v>800</v>
      </c>
      <c r="AX78" s="193" t="s">
        <v>334</v>
      </c>
      <c r="AY78" s="193"/>
      <c r="AZ7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79" spans="1:52" ht="20.100000000000001" customHeight="1" x14ac:dyDescent="0.3">
      <c r="A79" s="176" t="s">
        <v>585</v>
      </c>
      <c r="B79" s="182" t="s">
        <v>461</v>
      </c>
      <c r="C79" s="190">
        <v>31667</v>
      </c>
      <c r="D79" s="161">
        <f ca="1">DATEDIF(C79,TODAY(),"y")</f>
        <v>28</v>
      </c>
      <c r="E79" s="182" t="s">
        <v>61</v>
      </c>
      <c r="F79" s="182" t="s">
        <v>86</v>
      </c>
      <c r="G79" s="182"/>
      <c r="H79" s="163"/>
      <c r="I79" s="177" t="s">
        <v>363</v>
      </c>
      <c r="J79" s="179">
        <v>42155</v>
      </c>
      <c r="K79" s="177"/>
      <c r="L79" s="177">
        <v>41061</v>
      </c>
      <c r="M79" s="180">
        <v>41698</v>
      </c>
      <c r="N79" s="357" t="b">
        <f t="shared" ca="1" si="1"/>
        <v>0</v>
      </c>
      <c r="O79" s="162" t="s">
        <v>64</v>
      </c>
      <c r="P79" s="162"/>
      <c r="Q79" s="181"/>
      <c r="R79" s="162"/>
      <c r="S79" s="162"/>
      <c r="T79" s="182"/>
      <c r="U79" s="182"/>
      <c r="V79" s="182"/>
      <c r="W79" s="182"/>
      <c r="X79" s="162" t="s">
        <v>323</v>
      </c>
      <c r="Y79" s="182"/>
      <c r="Z79" s="192"/>
      <c r="AA79" s="162">
        <f ca="1">IF(M79="Présent",(DATEDIF(L79,TODAY(),"m")),(DATEDIF(L79,M79,"m")))</f>
        <v>20</v>
      </c>
      <c r="AB79" s="182" t="s">
        <v>94</v>
      </c>
      <c r="AC79" s="192"/>
      <c r="AD79" s="182"/>
      <c r="AE79" s="192"/>
      <c r="AF79" s="184"/>
      <c r="AG79" s="184" t="s">
        <v>338</v>
      </c>
      <c r="AH79" s="162" t="s">
        <v>415</v>
      </c>
      <c r="AI79" s="162"/>
      <c r="AJ79" s="188" t="s">
        <v>356</v>
      </c>
      <c r="AK79" s="188" t="s">
        <v>357</v>
      </c>
      <c r="AL79" s="185" t="s">
        <v>330</v>
      </c>
      <c r="AM79" s="162" t="s">
        <v>343</v>
      </c>
      <c r="AN79" s="162"/>
      <c r="AO79" s="162" t="s">
        <v>332</v>
      </c>
      <c r="AP79" s="162" t="s">
        <v>332</v>
      </c>
      <c r="AQ79" s="162"/>
      <c r="AR79" s="162"/>
      <c r="AS79" s="162"/>
      <c r="AT79" s="162"/>
      <c r="AU79" s="162"/>
      <c r="AV79" s="173" t="s">
        <v>326</v>
      </c>
      <c r="AW79" s="162">
        <v>0</v>
      </c>
      <c r="AX79" s="173" t="s">
        <v>334</v>
      </c>
      <c r="AY79" s="193" t="s">
        <v>335</v>
      </c>
      <c r="AZ7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59</v>
      </c>
    </row>
    <row r="80" spans="1:52" ht="20.100000000000001" customHeight="1" x14ac:dyDescent="0.3">
      <c r="A80" s="176" t="s">
        <v>585</v>
      </c>
      <c r="B80" s="182" t="s">
        <v>172</v>
      </c>
      <c r="C80" s="190">
        <v>20210</v>
      </c>
      <c r="D80" s="161">
        <f ca="1">DATEDIF(C80,TODAY(),"y")</f>
        <v>59</v>
      </c>
      <c r="E80" s="182" t="s">
        <v>69</v>
      </c>
      <c r="F80" s="182" t="s">
        <v>102</v>
      </c>
      <c r="G80" s="182"/>
      <c r="H80" s="163"/>
      <c r="I80" s="177"/>
      <c r="J80" s="179">
        <v>42155</v>
      </c>
      <c r="K80" s="177">
        <v>42155</v>
      </c>
      <c r="L80" s="177">
        <v>34001</v>
      </c>
      <c r="M80" s="180" t="s">
        <v>322</v>
      </c>
      <c r="N80" s="357" t="str">
        <f t="shared" ca="1" si="1"/>
        <v>21 années  7 mois  19 jours  </v>
      </c>
      <c r="O80" s="162" t="s">
        <v>64</v>
      </c>
      <c r="P80" s="162"/>
      <c r="Q80" s="181"/>
      <c r="R80" s="162"/>
      <c r="S80" s="162"/>
      <c r="T80" s="182"/>
      <c r="U80" s="182"/>
      <c r="V80" s="182"/>
      <c r="W80" s="182"/>
      <c r="X80" s="162" t="s">
        <v>323</v>
      </c>
      <c r="Y80" s="182"/>
      <c r="Z80" s="195"/>
      <c r="AA80" s="162">
        <f ca="1">IF(M80="Présent",(DATEDIF(L80,TODAY(),"m")),(DATEDIF(L80,M80,"m")))</f>
        <v>259</v>
      </c>
      <c r="AB80" s="182" t="s">
        <v>64</v>
      </c>
      <c r="AC80" s="192"/>
      <c r="AD80" s="182"/>
      <c r="AE80" s="192"/>
      <c r="AF80" s="184" t="s">
        <v>327</v>
      </c>
      <c r="AG80" s="184" t="s">
        <v>338</v>
      </c>
      <c r="AH80" s="162" t="s">
        <v>24</v>
      </c>
      <c r="AI80" s="162"/>
      <c r="AJ80" s="188" t="s">
        <v>328</v>
      </c>
      <c r="AK80" s="188" t="s">
        <v>329</v>
      </c>
      <c r="AL80" s="162" t="s">
        <v>462</v>
      </c>
      <c r="AM80" s="162" t="s">
        <v>444</v>
      </c>
      <c r="AN80" s="162"/>
      <c r="AO80" s="162" t="s">
        <v>332</v>
      </c>
      <c r="AP80" s="162" t="s">
        <v>376</v>
      </c>
      <c r="AQ80" s="162"/>
      <c r="AR80" s="162"/>
      <c r="AS80" s="162"/>
      <c r="AT80" s="162"/>
      <c r="AU80" s="162"/>
      <c r="AV80" s="173" t="s">
        <v>333</v>
      </c>
      <c r="AW80" s="162" t="s">
        <v>64</v>
      </c>
      <c r="AX80" s="173" t="s">
        <v>334</v>
      </c>
      <c r="AY80" s="193" t="s">
        <v>353</v>
      </c>
      <c r="AZ8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81" spans="1:52" ht="20.100000000000001" customHeight="1" x14ac:dyDescent="0.3">
      <c r="A81" s="176" t="s">
        <v>585</v>
      </c>
      <c r="B81" s="182" t="s">
        <v>463</v>
      </c>
      <c r="C81" s="190">
        <v>22993</v>
      </c>
      <c r="D81" s="161">
        <f ca="1">DATEDIF(C81,TODAY(),"y")</f>
        <v>51</v>
      </c>
      <c r="E81" s="182" t="s">
        <v>61</v>
      </c>
      <c r="F81" s="182" t="s">
        <v>102</v>
      </c>
      <c r="G81" s="182"/>
      <c r="H81" s="163"/>
      <c r="I81" s="177">
        <v>41838</v>
      </c>
      <c r="J81" s="179">
        <v>42004</v>
      </c>
      <c r="K81" s="177">
        <v>42004</v>
      </c>
      <c r="L81" s="177">
        <v>39570</v>
      </c>
      <c r="M81" s="180" t="s">
        <v>322</v>
      </c>
      <c r="N81" s="357" t="str">
        <f t="shared" ca="1" si="1"/>
        <v>6 années  4 mois  18 jours  </v>
      </c>
      <c r="O81" s="162" t="s">
        <v>64</v>
      </c>
      <c r="P81" s="162"/>
      <c r="Q81" s="181"/>
      <c r="R81" s="162"/>
      <c r="S81" s="162"/>
      <c r="T81" s="182"/>
      <c r="U81" s="182"/>
      <c r="V81" s="182"/>
      <c r="W81" s="182"/>
      <c r="X81" s="162" t="s">
        <v>323</v>
      </c>
      <c r="Y81" s="182"/>
      <c r="Z81" s="195"/>
      <c r="AA81" s="162">
        <f ca="1">IF(M81="Présent",(DATEDIF(L81,TODAY(),"m")),(DATEDIF(L81,M81,"m")))</f>
        <v>76</v>
      </c>
      <c r="AB81" s="182" t="s">
        <v>64</v>
      </c>
      <c r="AC81" s="192"/>
      <c r="AD81" s="182"/>
      <c r="AE81" s="192"/>
      <c r="AF81" s="184" t="s">
        <v>327</v>
      </c>
      <c r="AG81" s="184" t="s">
        <v>338</v>
      </c>
      <c r="AH81" s="162" t="s">
        <v>24</v>
      </c>
      <c r="AI81" s="162" t="s">
        <v>64</v>
      </c>
      <c r="AJ81" s="188" t="s">
        <v>328</v>
      </c>
      <c r="AK81" s="188" t="s">
        <v>329</v>
      </c>
      <c r="AL81" s="162" t="s">
        <v>462</v>
      </c>
      <c r="AM81" s="162" t="s">
        <v>444</v>
      </c>
      <c r="AN81" s="162"/>
      <c r="AO81" s="162" t="s">
        <v>332</v>
      </c>
      <c r="AP81" s="162" t="s">
        <v>332</v>
      </c>
      <c r="AQ81" s="162"/>
      <c r="AR81" s="162"/>
      <c r="AS81" s="162"/>
      <c r="AT81" s="162"/>
      <c r="AU81" s="162"/>
      <c r="AV81" s="173" t="s">
        <v>333</v>
      </c>
      <c r="AW81" s="162" t="s">
        <v>64</v>
      </c>
      <c r="AX81" s="173" t="s">
        <v>334</v>
      </c>
      <c r="AY81" s="193" t="s">
        <v>353</v>
      </c>
      <c r="AZ8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82" spans="1:52" ht="20.100000000000001" customHeight="1" x14ac:dyDescent="0.3">
      <c r="A82" s="176" t="s">
        <v>585</v>
      </c>
      <c r="B82" s="182" t="s">
        <v>464</v>
      </c>
      <c r="C82" s="190">
        <v>20617</v>
      </c>
      <c r="D82" s="161">
        <f ca="1">DATEDIF(C82,TODAY(),"y")</f>
        <v>58</v>
      </c>
      <c r="E82" s="182" t="s">
        <v>69</v>
      </c>
      <c r="F82" s="182" t="s">
        <v>102</v>
      </c>
      <c r="G82" s="182"/>
      <c r="H82" s="163"/>
      <c r="I82" s="177"/>
      <c r="J82" s="179">
        <v>42705</v>
      </c>
      <c r="K82" s="177">
        <v>41608</v>
      </c>
      <c r="L82" s="177">
        <v>38473</v>
      </c>
      <c r="M82" s="180" t="str">
        <f>IF(Tableau1[[#This Row],[Nom]]&lt;&gt;"","Présent","")</f>
        <v>Présent</v>
      </c>
      <c r="N82" s="357" t="str">
        <f t="shared" ca="1" si="1"/>
        <v>9 années  4 mois  19 jours  </v>
      </c>
      <c r="O82" s="162" t="s">
        <v>64</v>
      </c>
      <c r="P82" s="162"/>
      <c r="Q82" s="181"/>
      <c r="R82" s="162"/>
      <c r="S82" s="162"/>
      <c r="T82" s="182"/>
      <c r="U82" s="182"/>
      <c r="V82" s="182"/>
      <c r="W82" s="182"/>
      <c r="X82" s="162" t="s">
        <v>323</v>
      </c>
      <c r="Y82" s="182"/>
      <c r="Z82" s="182"/>
      <c r="AA82" s="162">
        <f ca="1">IF(M82="Présent",(DATEDIF(L82,TODAY(),"m")),(DATEDIF(L82,M82,"m")))</f>
        <v>112</v>
      </c>
      <c r="AB82" s="182"/>
      <c r="AC82" s="192"/>
      <c r="AD82" s="182"/>
      <c r="AE82" s="192"/>
      <c r="AF82" s="184"/>
      <c r="AG82" s="184" t="s">
        <v>141</v>
      </c>
      <c r="AH82" s="162" t="s">
        <v>422</v>
      </c>
      <c r="AI82" s="162"/>
      <c r="AJ82" s="188" t="s">
        <v>401</v>
      </c>
      <c r="AK82" s="188" t="s">
        <v>357</v>
      </c>
      <c r="AL82" s="162" t="s">
        <v>330</v>
      </c>
      <c r="AM82" s="162" t="s">
        <v>444</v>
      </c>
      <c r="AN82" s="162"/>
      <c r="AO82" s="162" t="s">
        <v>339</v>
      </c>
      <c r="AP82" s="162" t="s">
        <v>424</v>
      </c>
      <c r="AQ82" s="162"/>
      <c r="AR82" s="162"/>
      <c r="AS82" s="162"/>
      <c r="AT82" s="162"/>
      <c r="AU82" s="162"/>
      <c r="AV82" s="173" t="s">
        <v>380</v>
      </c>
      <c r="AW82" s="162"/>
      <c r="AX82" s="173" t="s">
        <v>334</v>
      </c>
      <c r="AY82" s="193"/>
      <c r="AZ8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83" spans="1:52" ht="20.100000000000001" customHeight="1" x14ac:dyDescent="0.3">
      <c r="A83" s="176" t="s">
        <v>585</v>
      </c>
      <c r="B83" s="163" t="s">
        <v>285</v>
      </c>
      <c r="C83" s="177">
        <v>22540</v>
      </c>
      <c r="D83" s="161">
        <f ca="1">DATEDIF(C83,TODAY(),"y")</f>
        <v>53</v>
      </c>
      <c r="E83" s="182" t="s">
        <v>69</v>
      </c>
      <c r="F83" s="163" t="s">
        <v>102</v>
      </c>
      <c r="G83" s="163"/>
      <c r="H83" s="163"/>
      <c r="I83" s="177" t="s">
        <v>363</v>
      </c>
      <c r="J83" s="179">
        <v>42035</v>
      </c>
      <c r="K83" s="177">
        <v>42035</v>
      </c>
      <c r="L83" s="177">
        <v>41298</v>
      </c>
      <c r="M83" s="180">
        <v>41640</v>
      </c>
      <c r="N83" s="357" t="b">
        <f t="shared" ca="1" si="1"/>
        <v>0</v>
      </c>
      <c r="O83" s="162" t="s">
        <v>64</v>
      </c>
      <c r="P83" s="162"/>
      <c r="Q83" s="181"/>
      <c r="R83" s="162"/>
      <c r="S83" s="162"/>
      <c r="T83" s="182"/>
      <c r="U83" s="182"/>
      <c r="V83" s="182"/>
      <c r="W83" s="182"/>
      <c r="X83" s="162" t="s">
        <v>323</v>
      </c>
      <c r="Y83" s="182"/>
      <c r="Z83" s="182"/>
      <c r="AA83" s="175">
        <f ca="1">IF(M83="Présent",(DATEDIF(L83,TODAY(),"m")),(DATEDIF(L83,M83,"m")))</f>
        <v>11</v>
      </c>
      <c r="AB83" s="182"/>
      <c r="AC83" s="185"/>
      <c r="AD83" s="162"/>
      <c r="AE83" s="185"/>
      <c r="AF83" s="183"/>
      <c r="AG83" s="184" t="s">
        <v>141</v>
      </c>
      <c r="AH83" s="162" t="s">
        <v>24</v>
      </c>
      <c r="AI83" s="162"/>
      <c r="AJ83" s="188" t="s">
        <v>356</v>
      </c>
      <c r="AK83" s="188" t="s">
        <v>357</v>
      </c>
      <c r="AL83" s="162" t="s">
        <v>330</v>
      </c>
      <c r="AM83" s="162" t="s">
        <v>444</v>
      </c>
      <c r="AN83" s="162"/>
      <c r="AO83" s="162" t="s">
        <v>210</v>
      </c>
      <c r="AP83" s="162" t="s">
        <v>120</v>
      </c>
      <c r="AQ83" s="162"/>
      <c r="AR83" s="162"/>
      <c r="AS83" s="162"/>
      <c r="AT83" s="162"/>
      <c r="AU83" s="162"/>
      <c r="AV83" s="173" t="s">
        <v>344</v>
      </c>
      <c r="AW83" s="162">
        <v>800</v>
      </c>
      <c r="AX83" s="173" t="s">
        <v>334</v>
      </c>
      <c r="AY83" s="193"/>
      <c r="AZ8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</v>
      </c>
    </row>
    <row r="84" spans="1:52" ht="20.100000000000001" customHeight="1" x14ac:dyDescent="0.3">
      <c r="A84" s="176" t="s">
        <v>585</v>
      </c>
      <c r="B84" s="215" t="s">
        <v>175</v>
      </c>
      <c r="C84" s="216">
        <v>34205</v>
      </c>
      <c r="D84" s="217">
        <f ca="1">DATEDIF(C84,TODAY(),"y")</f>
        <v>21</v>
      </c>
      <c r="E84" s="194" t="s">
        <v>61</v>
      </c>
      <c r="F84" s="215" t="s">
        <v>71</v>
      </c>
      <c r="G84" s="215"/>
      <c r="H84" s="215"/>
      <c r="I84" s="216"/>
      <c r="J84" s="218">
        <v>42712</v>
      </c>
      <c r="K84" s="216">
        <v>42712</v>
      </c>
      <c r="L84" s="216">
        <v>41579</v>
      </c>
      <c r="M84" s="219" t="s">
        <v>322</v>
      </c>
      <c r="N84" s="359" t="str">
        <f t="shared" ca="1" si="1"/>
        <v>0 années  10 mois  19 jours  </v>
      </c>
      <c r="O84" s="162" t="s">
        <v>64</v>
      </c>
      <c r="P84" s="162"/>
      <c r="Q84" s="181"/>
      <c r="R84" s="162"/>
      <c r="S84" s="162"/>
      <c r="T84" s="182"/>
      <c r="U84" s="182"/>
      <c r="V84" s="182"/>
      <c r="W84" s="182"/>
      <c r="X84" s="194" t="s">
        <v>323</v>
      </c>
      <c r="Y84" s="194"/>
      <c r="Z84" s="229"/>
      <c r="AA84" s="221">
        <f ca="1">IF(M84="Présent",(DATEDIF(L84,TODAY(),"m")),(DATEDIF(L84,M84,"m")))</f>
        <v>10</v>
      </c>
      <c r="AB84" s="220" t="s">
        <v>64</v>
      </c>
      <c r="AC84" s="194"/>
      <c r="AD84" s="194"/>
      <c r="AE84" s="194"/>
      <c r="AF84" s="222" t="s">
        <v>64</v>
      </c>
      <c r="AG84" s="223" t="s">
        <v>141</v>
      </c>
      <c r="AH84" s="194" t="s">
        <v>303</v>
      </c>
      <c r="AI84" s="194"/>
      <c r="AJ84" s="194" t="s">
        <v>356</v>
      </c>
      <c r="AK84" s="194" t="s">
        <v>357</v>
      </c>
      <c r="AL84" s="162" t="s">
        <v>330</v>
      </c>
      <c r="AM84" s="194" t="s">
        <v>398</v>
      </c>
      <c r="AN84" s="194"/>
      <c r="AO84" s="194" t="s">
        <v>210</v>
      </c>
      <c r="AP84" s="194" t="s">
        <v>120</v>
      </c>
      <c r="AQ84" s="194"/>
      <c r="AR84" s="194"/>
      <c r="AS84" s="194"/>
      <c r="AT84" s="194"/>
      <c r="AU84" s="194"/>
      <c r="AV84" s="173" t="s">
        <v>326</v>
      </c>
      <c r="AW84" s="194" t="s">
        <v>64</v>
      </c>
      <c r="AX84" s="193" t="s">
        <v>334</v>
      </c>
      <c r="AY84" s="193"/>
      <c r="AZ8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85" spans="1:52" ht="20.100000000000001" customHeight="1" x14ac:dyDescent="0.3">
      <c r="A85" s="176" t="s">
        <v>585</v>
      </c>
      <c r="B85" s="230" t="s">
        <v>175</v>
      </c>
      <c r="C85" s="231">
        <v>34205</v>
      </c>
      <c r="D85" s="232">
        <f ca="1">DATEDIF(C85,TODAY(),"y")</f>
        <v>21</v>
      </c>
      <c r="E85" s="235" t="s">
        <v>61</v>
      </c>
      <c r="F85" s="230" t="s">
        <v>71</v>
      </c>
      <c r="G85" s="230"/>
      <c r="H85" s="230"/>
      <c r="I85" s="231" t="s">
        <v>363</v>
      </c>
      <c r="J85" s="260">
        <v>41578</v>
      </c>
      <c r="K85" s="231"/>
      <c r="L85" s="231">
        <v>40848</v>
      </c>
      <c r="M85" s="234">
        <v>41578</v>
      </c>
      <c r="N85" s="360" t="b">
        <f t="shared" ca="1" si="1"/>
        <v>0</v>
      </c>
      <c r="O85" s="162" t="s">
        <v>64</v>
      </c>
      <c r="P85" s="162"/>
      <c r="Q85" s="181"/>
      <c r="R85" s="162"/>
      <c r="S85" s="162"/>
      <c r="T85" s="182"/>
      <c r="U85" s="182"/>
      <c r="V85" s="182"/>
      <c r="W85" s="182"/>
      <c r="X85" s="235" t="s">
        <v>373</v>
      </c>
      <c r="Y85" s="235"/>
      <c r="Z85" s="242"/>
      <c r="AA85" s="261">
        <f ca="1">IF(M85="Présent",(DATEDIF(L85,TODAY(),"m")),(DATEDIF(L85,M85,"m")))</f>
        <v>23</v>
      </c>
      <c r="AB85" s="233"/>
      <c r="AC85" s="235"/>
      <c r="AD85" s="235"/>
      <c r="AE85" s="235"/>
      <c r="AF85" s="236"/>
      <c r="AG85" s="243" t="s">
        <v>141</v>
      </c>
      <c r="AH85" s="235"/>
      <c r="AI85" s="235"/>
      <c r="AJ85" s="235" t="s">
        <v>356</v>
      </c>
      <c r="AK85" s="235" t="s">
        <v>357</v>
      </c>
      <c r="AL85" s="235"/>
      <c r="AM85" s="235"/>
      <c r="AN85" s="235"/>
      <c r="AO85" s="235"/>
      <c r="AP85" s="235"/>
      <c r="AQ85" s="235"/>
      <c r="AR85" s="235"/>
      <c r="AS85" s="235"/>
      <c r="AT85" s="235"/>
      <c r="AU85" s="235"/>
      <c r="AV85" s="173"/>
      <c r="AW85" s="235"/>
      <c r="AX85" s="193" t="s">
        <v>334</v>
      </c>
      <c r="AY85" s="193"/>
      <c r="AZ85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86" spans="1:52" s="245" customFormat="1" ht="20.100000000000001" customHeight="1" x14ac:dyDescent="0.3">
      <c r="A86" s="176" t="s">
        <v>585</v>
      </c>
      <c r="B86" s="159" t="s">
        <v>176</v>
      </c>
      <c r="C86" s="160"/>
      <c r="D86" s="161">
        <f ca="1">DATEDIF(C86,TODAY(),"y")</f>
        <v>114</v>
      </c>
      <c r="E86" s="162" t="s">
        <v>61</v>
      </c>
      <c r="F86" s="159" t="s">
        <v>58</v>
      </c>
      <c r="G86" s="163"/>
      <c r="H86" s="159"/>
      <c r="I86" s="160"/>
      <c r="J86" s="164"/>
      <c r="K86" s="160"/>
      <c r="L86" s="160">
        <v>41892</v>
      </c>
      <c r="M86" s="165" t="s">
        <v>322</v>
      </c>
      <c r="N86" s="166" t="str">
        <f t="shared" ca="1" si="1"/>
        <v>0 années  0 mois  10 jours  </v>
      </c>
      <c r="O86" s="167"/>
      <c r="P86" s="162"/>
      <c r="Q86" s="181"/>
      <c r="R86" s="162"/>
      <c r="S86" s="162"/>
      <c r="T86" s="182"/>
      <c r="U86" s="182"/>
      <c r="V86" s="182"/>
      <c r="W86" s="182"/>
      <c r="X86" s="168"/>
      <c r="Y86" s="168"/>
      <c r="Z86" s="159"/>
      <c r="AA86" s="169">
        <f ca="1">IF(M86="Présent",(DATEDIF(L86,TODAY(),"m")),(DATEDIF(L86,M86,"m")))</f>
        <v>0</v>
      </c>
      <c r="AB86" s="159"/>
      <c r="AC86" s="170"/>
      <c r="AD86" s="171"/>
      <c r="AE86" s="171"/>
      <c r="AF86" s="172"/>
      <c r="AG86" s="172"/>
      <c r="AH86" s="171"/>
      <c r="AI86" s="171"/>
      <c r="AJ86" s="171"/>
      <c r="AK86" s="171"/>
      <c r="AL86" s="168" t="s">
        <v>325</v>
      </c>
      <c r="AM86" s="171"/>
      <c r="AN86" s="171"/>
      <c r="AO86" s="171"/>
      <c r="AP86" s="168"/>
      <c r="AQ86" s="168"/>
      <c r="AR86" s="168"/>
      <c r="AS86" s="168"/>
      <c r="AT86" s="168"/>
      <c r="AU86" s="162"/>
      <c r="AV86" s="173"/>
      <c r="AW86" s="162"/>
      <c r="AX86" s="173"/>
      <c r="AY86" s="173"/>
      <c r="AZ86" s="175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87" spans="1:52" ht="20.100000000000001" customHeight="1" x14ac:dyDescent="0.3">
      <c r="A87" s="176" t="s">
        <v>585</v>
      </c>
      <c r="B87" s="182" t="s">
        <v>465</v>
      </c>
      <c r="C87" s="190">
        <v>21175</v>
      </c>
      <c r="D87" s="161">
        <f ca="1">DATEDIF(C87,TODAY(),"y")</f>
        <v>56</v>
      </c>
      <c r="E87" s="182" t="s">
        <v>61</v>
      </c>
      <c r="F87" s="182" t="s">
        <v>86</v>
      </c>
      <c r="G87" s="182"/>
      <c r="H87" s="163"/>
      <c r="I87" s="177"/>
      <c r="J87" s="179">
        <v>42382</v>
      </c>
      <c r="K87" s="177" t="s">
        <v>466</v>
      </c>
      <c r="L87" s="177">
        <v>40091</v>
      </c>
      <c r="M87" s="180" t="str">
        <f>IF(Tableau1[[#This Row],[Nom]]&lt;&gt;"","Présent","")</f>
        <v>Présent</v>
      </c>
      <c r="N87" s="357" t="str">
        <f t="shared" ca="1" si="1"/>
        <v>4 années  11 mois  15 jours  </v>
      </c>
      <c r="O87" s="162" t="s">
        <v>64</v>
      </c>
      <c r="P87" s="162"/>
      <c r="Q87" s="181"/>
      <c r="R87" s="162"/>
      <c r="S87" s="162"/>
      <c r="T87" s="182"/>
      <c r="U87" s="182"/>
      <c r="V87" s="182"/>
      <c r="W87" s="182"/>
      <c r="X87" s="162" t="s">
        <v>323</v>
      </c>
      <c r="Y87" s="182"/>
      <c r="Z87" s="191"/>
      <c r="AA87" s="162">
        <f ca="1">IF(M87="Présent",(DATEDIF(L87,TODAY(),"m")),(DATEDIF(L87,M87,"m")))</f>
        <v>59</v>
      </c>
      <c r="AB87" s="182" t="s">
        <v>153</v>
      </c>
      <c r="AC87" s="182"/>
      <c r="AD87" s="192"/>
      <c r="AE87" s="192"/>
      <c r="AF87" s="184" t="s">
        <v>327</v>
      </c>
      <c r="AG87" s="184" t="s">
        <v>402</v>
      </c>
      <c r="AH87" s="162" t="s">
        <v>155</v>
      </c>
      <c r="AI87" s="162" t="s">
        <v>64</v>
      </c>
      <c r="AJ87" s="188" t="s">
        <v>352</v>
      </c>
      <c r="AK87" s="188" t="s">
        <v>357</v>
      </c>
      <c r="AL87" s="162" t="s">
        <v>330</v>
      </c>
      <c r="AM87" s="162" t="s">
        <v>154</v>
      </c>
      <c r="AN87" s="162"/>
      <c r="AO87" s="162" t="s">
        <v>332</v>
      </c>
      <c r="AP87" s="162" t="s">
        <v>332</v>
      </c>
      <c r="AQ87" s="162"/>
      <c r="AR87" s="162"/>
      <c r="AS87" s="162"/>
      <c r="AT87" s="162"/>
      <c r="AU87" s="162"/>
      <c r="AV87" s="173" t="s">
        <v>344</v>
      </c>
      <c r="AW87" s="162">
        <v>800</v>
      </c>
      <c r="AX87" s="193" t="s">
        <v>334</v>
      </c>
      <c r="AY87" s="193"/>
      <c r="AZ8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88" spans="1:52" ht="20.100000000000001" customHeight="1" x14ac:dyDescent="0.3">
      <c r="A88" s="176" t="s">
        <v>585</v>
      </c>
      <c r="B88" s="182" t="s">
        <v>467</v>
      </c>
      <c r="C88" s="190">
        <v>27288</v>
      </c>
      <c r="D88" s="161">
        <f ca="1">DATEDIF(C88,TODAY(),"y")</f>
        <v>40</v>
      </c>
      <c r="E88" s="182" t="s">
        <v>61</v>
      </c>
      <c r="F88" s="182" t="s">
        <v>94</v>
      </c>
      <c r="G88" s="182"/>
      <c r="H88" s="163"/>
      <c r="I88" s="177">
        <v>41838</v>
      </c>
      <c r="J88" s="179">
        <v>42004</v>
      </c>
      <c r="K88" s="177"/>
      <c r="L88" s="177">
        <v>38322</v>
      </c>
      <c r="M88" s="180" t="s">
        <v>322</v>
      </c>
      <c r="N88" s="357" t="str">
        <f t="shared" ca="1" si="1"/>
        <v>9 années  9 mois  19 jours  </v>
      </c>
      <c r="O88" s="162" t="s">
        <v>64</v>
      </c>
      <c r="P88" s="162"/>
      <c r="Q88" s="181"/>
      <c r="R88" s="162"/>
      <c r="S88" s="162"/>
      <c r="T88" s="182"/>
      <c r="U88" s="182"/>
      <c r="V88" s="182"/>
      <c r="W88" s="182"/>
      <c r="X88" s="162" t="s">
        <v>323</v>
      </c>
      <c r="Y88" s="182"/>
      <c r="Z88" s="195"/>
      <c r="AA88" s="162">
        <f ca="1">IF(M88="Présent",(DATEDIF(L88,TODAY(),"m")),(DATEDIF(L88,M88,"m")))</f>
        <v>117</v>
      </c>
      <c r="AB88" s="182" t="s">
        <v>94</v>
      </c>
      <c r="AC88" s="182"/>
      <c r="AD88" s="192"/>
      <c r="AE88" s="192"/>
      <c r="AF88" s="184" t="s">
        <v>350</v>
      </c>
      <c r="AG88" s="184" t="s">
        <v>141</v>
      </c>
      <c r="AH88" s="162" t="s">
        <v>303</v>
      </c>
      <c r="AI88" s="162"/>
      <c r="AJ88" s="188" t="s">
        <v>356</v>
      </c>
      <c r="AK88" s="188" t="s">
        <v>357</v>
      </c>
      <c r="AL88" s="162" t="s">
        <v>330</v>
      </c>
      <c r="AM88" s="162" t="s">
        <v>398</v>
      </c>
      <c r="AN88" s="162"/>
      <c r="AO88" s="162" t="s">
        <v>332</v>
      </c>
      <c r="AP88" s="162" t="s">
        <v>354</v>
      </c>
      <c r="AQ88" s="162"/>
      <c r="AR88" s="162"/>
      <c r="AS88" s="162"/>
      <c r="AT88" s="162"/>
      <c r="AU88" s="162"/>
      <c r="AV88" s="173" t="s">
        <v>411</v>
      </c>
      <c r="AW88" s="162" t="s">
        <v>64</v>
      </c>
      <c r="AX88" s="193"/>
      <c r="AY88" s="193" t="s">
        <v>353</v>
      </c>
      <c r="AZ8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89" spans="1:52" ht="20.100000000000001" customHeight="1" x14ac:dyDescent="0.3">
      <c r="A89" s="176" t="s">
        <v>585</v>
      </c>
      <c r="B89" s="182" t="s">
        <v>468</v>
      </c>
      <c r="C89" s="190">
        <v>28739</v>
      </c>
      <c r="D89" s="161">
        <f ca="1">DATEDIF(C89,TODAY(),"y")</f>
        <v>36</v>
      </c>
      <c r="E89" s="182" t="s">
        <v>61</v>
      </c>
      <c r="F89" s="182" t="s">
        <v>102</v>
      </c>
      <c r="G89" s="182"/>
      <c r="H89" s="163"/>
      <c r="I89" s="177">
        <v>41758</v>
      </c>
      <c r="J89" s="179">
        <v>41913</v>
      </c>
      <c r="K89" s="177">
        <v>41912</v>
      </c>
      <c r="L89" s="177">
        <v>39547</v>
      </c>
      <c r="M89" s="180" t="s">
        <v>322</v>
      </c>
      <c r="N89" s="357" t="str">
        <f t="shared" ca="1" si="1"/>
        <v>6 années  5 mois  11 jours  </v>
      </c>
      <c r="O89" s="162" t="s">
        <v>64</v>
      </c>
      <c r="P89" s="162"/>
      <c r="Q89" s="181"/>
      <c r="R89" s="162"/>
      <c r="S89" s="162"/>
      <c r="T89" s="182"/>
      <c r="U89" s="182"/>
      <c r="V89" s="182"/>
      <c r="W89" s="182"/>
      <c r="X89" s="162" t="s">
        <v>323</v>
      </c>
      <c r="Y89" s="182"/>
      <c r="Z89" s="195"/>
      <c r="AA89" s="162">
        <f ca="1">IF(M89="Présent",(DATEDIF(L89,TODAY(),"m")),(DATEDIF(L89,M89,"m")))</f>
        <v>77</v>
      </c>
      <c r="AB89" s="182" t="s">
        <v>64</v>
      </c>
      <c r="AC89" s="182"/>
      <c r="AD89" s="192"/>
      <c r="AE89" s="192"/>
      <c r="AF89" s="184" t="s">
        <v>64</v>
      </c>
      <c r="AG89" s="184" t="s">
        <v>141</v>
      </c>
      <c r="AH89" s="162" t="s">
        <v>24</v>
      </c>
      <c r="AI89" s="162"/>
      <c r="AJ89" s="188" t="s">
        <v>328</v>
      </c>
      <c r="AK89" s="188" t="s">
        <v>329</v>
      </c>
      <c r="AL89" s="162" t="s">
        <v>325</v>
      </c>
      <c r="AM89" s="162" t="s">
        <v>413</v>
      </c>
      <c r="AN89" s="162"/>
      <c r="AO89" s="162" t="s">
        <v>332</v>
      </c>
      <c r="AP89" s="162" t="s">
        <v>120</v>
      </c>
      <c r="AQ89" s="162"/>
      <c r="AR89" s="200"/>
      <c r="AS89" s="162"/>
      <c r="AT89" s="162"/>
      <c r="AU89" s="162"/>
      <c r="AV89" s="173" t="s">
        <v>333</v>
      </c>
      <c r="AW89" s="162" t="s">
        <v>64</v>
      </c>
      <c r="AX89" s="193" t="s">
        <v>334</v>
      </c>
      <c r="AY89" s="193"/>
      <c r="AZ8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90" spans="1:52" ht="20.100000000000001" customHeight="1" x14ac:dyDescent="0.3">
      <c r="A90" s="176" t="s">
        <v>585</v>
      </c>
      <c r="B90" s="163" t="s">
        <v>469</v>
      </c>
      <c r="C90" s="190">
        <v>21478</v>
      </c>
      <c r="D90" s="161">
        <f ca="1">DATEDIF(C90,TODAY(),"y")</f>
        <v>55</v>
      </c>
      <c r="E90" s="182" t="s">
        <v>61</v>
      </c>
      <c r="F90" s="182" t="s">
        <v>94</v>
      </c>
      <c r="G90" s="182"/>
      <c r="H90" s="163"/>
      <c r="I90" s="177"/>
      <c r="J90" s="179">
        <v>42035</v>
      </c>
      <c r="K90" s="177">
        <v>42035</v>
      </c>
      <c r="L90" s="177">
        <v>34516</v>
      </c>
      <c r="M90" s="180" t="s">
        <v>322</v>
      </c>
      <c r="N90" s="357" t="str">
        <f t="shared" ca="1" si="1"/>
        <v>20 années  2 mois  19 jours  </v>
      </c>
      <c r="O90" s="162" t="s">
        <v>64</v>
      </c>
      <c r="P90" s="162"/>
      <c r="Q90" s="181"/>
      <c r="R90" s="162"/>
      <c r="S90" s="162"/>
      <c r="T90" s="182"/>
      <c r="U90" s="182"/>
      <c r="V90" s="182"/>
      <c r="W90" s="182"/>
      <c r="X90" s="162" t="s">
        <v>323</v>
      </c>
      <c r="Y90" s="182"/>
      <c r="Z90" s="195"/>
      <c r="AA90" s="162">
        <f ca="1">IF(M90="Présent",(DATEDIF(L90,TODAY(),"m")),(DATEDIF(L90,M90,"m")))</f>
        <v>242</v>
      </c>
      <c r="AB90" s="182" t="s">
        <v>94</v>
      </c>
      <c r="AC90" s="182"/>
      <c r="AD90" s="192"/>
      <c r="AE90" s="192"/>
      <c r="AF90" s="183" t="s">
        <v>470</v>
      </c>
      <c r="AG90" s="183" t="s">
        <v>141</v>
      </c>
      <c r="AH90" s="162" t="s">
        <v>422</v>
      </c>
      <c r="AI90" s="162"/>
      <c r="AJ90" s="188" t="s">
        <v>328</v>
      </c>
      <c r="AK90" s="188" t="s">
        <v>329</v>
      </c>
      <c r="AL90" s="162" t="s">
        <v>330</v>
      </c>
      <c r="AM90" s="162" t="s">
        <v>444</v>
      </c>
      <c r="AN90" s="162"/>
      <c r="AO90" s="162" t="s">
        <v>332</v>
      </c>
      <c r="AP90" s="162"/>
      <c r="AQ90" s="162"/>
      <c r="AR90" s="162"/>
      <c r="AS90" s="162"/>
      <c r="AT90" s="162"/>
      <c r="AU90" s="162"/>
      <c r="AV90" s="173" t="s">
        <v>333</v>
      </c>
      <c r="AW90" s="162" t="s">
        <v>471</v>
      </c>
      <c r="AX90" s="173" t="s">
        <v>334</v>
      </c>
      <c r="AY90" s="193" t="s">
        <v>353</v>
      </c>
      <c r="AZ9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91" spans="1:52" ht="20.100000000000001" customHeight="1" x14ac:dyDescent="0.3">
      <c r="A91" s="176" t="s">
        <v>585</v>
      </c>
      <c r="B91" s="182" t="s">
        <v>472</v>
      </c>
      <c r="C91" s="190">
        <v>25935</v>
      </c>
      <c r="D91" s="161">
        <f ca="1">DATEDIF(C91,TODAY(),"y")</f>
        <v>43</v>
      </c>
      <c r="E91" s="182" t="s">
        <v>61</v>
      </c>
      <c r="F91" s="182" t="s">
        <v>86</v>
      </c>
      <c r="G91" s="182"/>
      <c r="H91" s="163"/>
      <c r="I91" s="177"/>
      <c r="J91" s="179">
        <v>42674</v>
      </c>
      <c r="K91" s="177">
        <v>41943</v>
      </c>
      <c r="L91" s="177">
        <v>36923</v>
      </c>
      <c r="M91" s="180" t="str">
        <f>IF(Tableau1[[#This Row],[Nom]]&lt;&gt;"","Présent","")</f>
        <v>Présent</v>
      </c>
      <c r="N91" s="357" t="str">
        <f t="shared" ca="1" si="1"/>
        <v>13 années  7 mois  19 jours  </v>
      </c>
      <c r="O91" s="162" t="s">
        <v>64</v>
      </c>
      <c r="P91" s="162"/>
      <c r="Q91" s="181"/>
      <c r="R91" s="162"/>
      <c r="S91" s="162"/>
      <c r="T91" s="182"/>
      <c r="U91" s="182"/>
      <c r="V91" s="182"/>
      <c r="W91" s="182"/>
      <c r="X91" s="162" t="s">
        <v>323</v>
      </c>
      <c r="Y91" s="184"/>
      <c r="Z91" s="182"/>
      <c r="AA91" s="162">
        <f ca="1">IF(M91="Présent",(DATEDIF(L91,TODAY(),"m")),(DATEDIF(L91,M91,"m")))</f>
        <v>163</v>
      </c>
      <c r="AB91" s="182" t="s">
        <v>86</v>
      </c>
      <c r="AC91" s="192"/>
      <c r="AD91" s="182"/>
      <c r="AE91" s="182"/>
      <c r="AF91" s="184" t="s">
        <v>327</v>
      </c>
      <c r="AG91" s="184" t="s">
        <v>402</v>
      </c>
      <c r="AH91" s="162"/>
      <c r="AI91" s="162"/>
      <c r="AJ91" s="188" t="s">
        <v>328</v>
      </c>
      <c r="AK91" s="188" t="s">
        <v>329</v>
      </c>
      <c r="AL91" s="185" t="s">
        <v>330</v>
      </c>
      <c r="AM91" s="162"/>
      <c r="AN91" s="162"/>
      <c r="AO91" s="162" t="s">
        <v>332</v>
      </c>
      <c r="AP91" s="162" t="s">
        <v>332</v>
      </c>
      <c r="AQ91" s="162"/>
      <c r="AR91" s="162"/>
      <c r="AS91" s="162"/>
      <c r="AT91" s="162"/>
      <c r="AU91" s="162"/>
      <c r="AV91" s="173" t="s">
        <v>333</v>
      </c>
      <c r="AW91" s="162"/>
      <c r="AX91" s="173" t="s">
        <v>334</v>
      </c>
      <c r="AY91" s="193" t="s">
        <v>335</v>
      </c>
      <c r="AZ9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92" spans="1:52" ht="20.100000000000001" customHeight="1" x14ac:dyDescent="0.3">
      <c r="A92" s="176" t="s">
        <v>585</v>
      </c>
      <c r="B92" s="163" t="s">
        <v>139</v>
      </c>
      <c r="C92" s="177">
        <v>32970</v>
      </c>
      <c r="D92" s="161">
        <f ca="1">DATEDIF(C92,TODAY(),"y")</f>
        <v>24</v>
      </c>
      <c r="E92" s="162" t="s">
        <v>69</v>
      </c>
      <c r="F92" s="163" t="s">
        <v>86</v>
      </c>
      <c r="G92" s="163"/>
      <c r="H92" s="163"/>
      <c r="I92" s="178"/>
      <c r="J92" s="179">
        <v>41882</v>
      </c>
      <c r="K92" s="178"/>
      <c r="L92" s="177">
        <v>41791</v>
      </c>
      <c r="M92" s="180" t="s">
        <v>365</v>
      </c>
      <c r="N92" s="357" t="str">
        <f t="shared" ca="1" si="1"/>
        <v>0 années  3 mois  19 jours  </v>
      </c>
      <c r="O92" s="162" t="s">
        <v>64</v>
      </c>
      <c r="P92" s="162"/>
      <c r="Q92" s="181"/>
      <c r="R92" s="162"/>
      <c r="S92" s="162"/>
      <c r="T92" s="182"/>
      <c r="U92" s="182"/>
      <c r="V92" s="182"/>
      <c r="W92" s="182"/>
      <c r="X92" s="162" t="s">
        <v>323</v>
      </c>
      <c r="Y92" s="162"/>
      <c r="Z92" s="195"/>
      <c r="AA92" s="175">
        <f ca="1">IF(M92="Présent",(DATEDIF(L92,TODAY(),"m")),(DATEDIF(L92,M92,"m")))</f>
        <v>3</v>
      </c>
      <c r="AB92" s="182" t="s">
        <v>64</v>
      </c>
      <c r="AC92" s="162"/>
      <c r="AD92" s="162"/>
      <c r="AE92" s="162"/>
      <c r="AF92" s="183" t="s">
        <v>64</v>
      </c>
      <c r="AG92" s="184" t="s">
        <v>141</v>
      </c>
      <c r="AH92" s="162" t="s">
        <v>296</v>
      </c>
      <c r="AI92" s="162"/>
      <c r="AJ92" s="162" t="s">
        <v>64</v>
      </c>
      <c r="AK92" s="162" t="s">
        <v>357</v>
      </c>
      <c r="AL92" s="185" t="s">
        <v>330</v>
      </c>
      <c r="AM92" s="162" t="s">
        <v>64</v>
      </c>
      <c r="AN92" s="162"/>
      <c r="AO92" s="162" t="s">
        <v>64</v>
      </c>
      <c r="AP92" s="162"/>
      <c r="AQ92" s="162"/>
      <c r="AR92" s="162"/>
      <c r="AS92" s="162"/>
      <c r="AT92" s="162"/>
      <c r="AU92" s="162"/>
      <c r="AV92" s="173" t="s">
        <v>64</v>
      </c>
      <c r="AW92" s="162" t="s">
        <v>64</v>
      </c>
      <c r="AX92" s="173" t="s">
        <v>64</v>
      </c>
      <c r="AY92" s="173" t="s">
        <v>64</v>
      </c>
      <c r="AZ9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112</v>
      </c>
    </row>
    <row r="93" spans="1:52" ht="20.100000000000001" customHeight="1" x14ac:dyDescent="0.3">
      <c r="A93" s="176" t="s">
        <v>585</v>
      </c>
      <c r="B93" s="233" t="s">
        <v>139</v>
      </c>
      <c r="C93" s="241">
        <v>32970</v>
      </c>
      <c r="D93" s="232">
        <f ca="1">DATEDIF(C93,TODAY(),"y")</f>
        <v>24</v>
      </c>
      <c r="E93" s="233" t="s">
        <v>69</v>
      </c>
      <c r="F93" s="233" t="s">
        <v>86</v>
      </c>
      <c r="G93" s="233"/>
      <c r="H93" s="230"/>
      <c r="I93" s="231"/>
      <c r="J93" s="179">
        <v>41973</v>
      </c>
      <c r="K93" s="231"/>
      <c r="L93" s="231">
        <v>41625</v>
      </c>
      <c r="M93" s="234">
        <v>41790</v>
      </c>
      <c r="N93" s="360" t="b">
        <f t="shared" ca="1" si="1"/>
        <v>0</v>
      </c>
      <c r="O93" s="162" t="s">
        <v>64</v>
      </c>
      <c r="P93" s="162"/>
      <c r="Q93" s="181"/>
      <c r="R93" s="162"/>
      <c r="S93" s="162"/>
      <c r="T93" s="182"/>
      <c r="U93" s="182"/>
      <c r="V93" s="182"/>
      <c r="W93" s="182"/>
      <c r="X93" s="235" t="s">
        <v>373</v>
      </c>
      <c r="Y93" s="233"/>
      <c r="Z93" s="242"/>
      <c r="AA93" s="235">
        <f ca="1">IF(M93="Présent",(DATEDIF(L93,TODAY(),"m")),(DATEDIF(L93,M93,"m")))</f>
        <v>5</v>
      </c>
      <c r="AB93" s="233"/>
      <c r="AC93" s="182"/>
      <c r="AD93" s="233"/>
      <c r="AE93" s="233"/>
      <c r="AF93" s="243"/>
      <c r="AG93" s="243" t="s">
        <v>141</v>
      </c>
      <c r="AH93" s="235"/>
      <c r="AI93" s="235"/>
      <c r="AJ93" s="239"/>
      <c r="AK93" s="239" t="s">
        <v>357</v>
      </c>
      <c r="AL93" s="185" t="s">
        <v>330</v>
      </c>
      <c r="AM93" s="235"/>
      <c r="AN93" s="235"/>
      <c r="AO93" s="162"/>
      <c r="AP93" s="235"/>
      <c r="AQ93" s="235"/>
      <c r="AR93" s="235"/>
      <c r="AS93" s="235"/>
      <c r="AT93" s="235"/>
      <c r="AU93" s="235"/>
      <c r="AV93" s="173"/>
      <c r="AW93" s="235"/>
      <c r="AX93" s="193"/>
      <c r="AY93" s="193"/>
      <c r="AZ93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94" spans="1:52" ht="20.100000000000001" customHeight="1" x14ac:dyDescent="0.3">
      <c r="A94" s="176" t="s">
        <v>585</v>
      </c>
      <c r="B94" s="163" t="s">
        <v>473</v>
      </c>
      <c r="C94" s="177">
        <v>29991</v>
      </c>
      <c r="D94" s="161">
        <f ca="1">DATEDIF(C94,TODAY(),"y")</f>
        <v>32</v>
      </c>
      <c r="E94" s="163" t="s">
        <v>69</v>
      </c>
      <c r="F94" s="163" t="s">
        <v>82</v>
      </c>
      <c r="G94" s="182"/>
      <c r="H94" s="163"/>
      <c r="I94" s="177"/>
      <c r="J94" s="179">
        <v>43523</v>
      </c>
      <c r="K94" s="177">
        <v>43523</v>
      </c>
      <c r="L94" s="177">
        <v>38433</v>
      </c>
      <c r="M94" s="180" t="str">
        <f>IF(Tableau1[[#This Row],[Nom]]&lt;&gt;"","Présent","")</f>
        <v>Présent</v>
      </c>
      <c r="N94" s="357" t="str">
        <f t="shared" ca="1" si="1"/>
        <v>9 années  5 mois  29 jours  </v>
      </c>
      <c r="O94" s="162" t="s">
        <v>64</v>
      </c>
      <c r="P94" s="162"/>
      <c r="Q94" s="181"/>
      <c r="R94" s="162"/>
      <c r="S94" s="162"/>
      <c r="T94" s="182"/>
      <c r="U94" s="182"/>
      <c r="V94" s="182"/>
      <c r="W94" s="182"/>
      <c r="X94" s="162" t="s">
        <v>323</v>
      </c>
      <c r="Y94" s="182"/>
      <c r="Z94" s="183"/>
      <c r="AA94" s="162">
        <f ca="1">IF(M94="Présent",(DATEDIF(L94,TODAY(),"m")),(DATEDIF(L94,M94,"m")))</f>
        <v>113</v>
      </c>
      <c r="AB94" s="163" t="s">
        <v>86</v>
      </c>
      <c r="AC94" s="262"/>
      <c r="AD94" s="163"/>
      <c r="AE94" s="163"/>
      <c r="AF94" s="183"/>
      <c r="AG94" s="183" t="s">
        <v>338</v>
      </c>
      <c r="AH94" s="162" t="s">
        <v>303</v>
      </c>
      <c r="AI94" s="162"/>
      <c r="AJ94" s="188" t="s">
        <v>356</v>
      </c>
      <c r="AK94" s="188" t="s">
        <v>357</v>
      </c>
      <c r="AL94" s="162" t="s">
        <v>330</v>
      </c>
      <c r="AM94" s="162" t="s">
        <v>474</v>
      </c>
      <c r="AN94" s="162"/>
      <c r="AO94" s="162" t="s">
        <v>210</v>
      </c>
      <c r="AP94" s="162" t="s">
        <v>120</v>
      </c>
      <c r="AQ94" s="162"/>
      <c r="AR94" s="162"/>
      <c r="AS94" s="162"/>
      <c r="AT94" s="162"/>
      <c r="AU94" s="162"/>
      <c r="AV94" s="173" t="s">
        <v>362</v>
      </c>
      <c r="AW94" s="162"/>
      <c r="AX94" s="193" t="s">
        <v>334</v>
      </c>
      <c r="AY94" s="193" t="s">
        <v>335</v>
      </c>
      <c r="AZ9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95" spans="1:52" ht="20.100000000000001" customHeight="1" x14ac:dyDescent="0.3">
      <c r="A95" s="176" t="s">
        <v>585</v>
      </c>
      <c r="B95" s="182" t="s">
        <v>475</v>
      </c>
      <c r="C95" s="190">
        <v>27085</v>
      </c>
      <c r="D95" s="161">
        <f ca="1">DATEDIF(C95,TODAY(),"y")</f>
        <v>40</v>
      </c>
      <c r="E95" s="182" t="s">
        <v>61</v>
      </c>
      <c r="F95" s="163" t="s">
        <v>82</v>
      </c>
      <c r="G95" s="182"/>
      <c r="H95" s="163"/>
      <c r="I95" s="177"/>
      <c r="J95" s="179">
        <v>43159</v>
      </c>
      <c r="K95" s="177" t="s">
        <v>476</v>
      </c>
      <c r="L95" s="177">
        <v>38404</v>
      </c>
      <c r="M95" s="180" t="str">
        <f>IF(Tableau1[[#This Row],[Nom]]&lt;&gt;"","Présent","")</f>
        <v>Présent</v>
      </c>
      <c r="N95" s="357" t="str">
        <f t="shared" ca="1" si="1"/>
        <v>9 années  6 mois  30 jours  </v>
      </c>
      <c r="O95" s="162" t="s">
        <v>64</v>
      </c>
      <c r="P95" s="162"/>
      <c r="Q95" s="181"/>
      <c r="R95" s="162"/>
      <c r="S95" s="162"/>
      <c r="T95" s="182"/>
      <c r="U95" s="182"/>
      <c r="V95" s="182"/>
      <c r="W95" s="182"/>
      <c r="X95" s="162" t="s">
        <v>323</v>
      </c>
      <c r="Y95" s="182"/>
      <c r="Z95" s="191"/>
      <c r="AA95" s="162">
        <f ca="1">IF(M95="Présent",(DATEDIF(L95,TODAY(),"m")),(DATEDIF(L95,M95,"m")))</f>
        <v>114</v>
      </c>
      <c r="AB95" s="182" t="s">
        <v>64</v>
      </c>
      <c r="AC95" s="192"/>
      <c r="AD95" s="182"/>
      <c r="AE95" s="182"/>
      <c r="AF95" s="182" t="s">
        <v>64</v>
      </c>
      <c r="AG95" s="182" t="s">
        <v>141</v>
      </c>
      <c r="AH95" s="162" t="s">
        <v>24</v>
      </c>
      <c r="AI95" s="162" t="s">
        <v>64</v>
      </c>
      <c r="AJ95" s="188" t="s">
        <v>328</v>
      </c>
      <c r="AK95" s="188" t="s">
        <v>385</v>
      </c>
      <c r="AL95" s="162" t="s">
        <v>330</v>
      </c>
      <c r="AM95" s="162" t="s">
        <v>477</v>
      </c>
      <c r="AN95" s="162"/>
      <c r="AO95" s="162" t="s">
        <v>332</v>
      </c>
      <c r="AP95" s="162" t="s">
        <v>332</v>
      </c>
      <c r="AQ95" s="162"/>
      <c r="AR95" s="162"/>
      <c r="AS95" s="162"/>
      <c r="AT95" s="162"/>
      <c r="AU95" s="162">
        <v>2</v>
      </c>
      <c r="AV95" s="173" t="s">
        <v>333</v>
      </c>
      <c r="AW95" s="162"/>
      <c r="AX95" s="193" t="s">
        <v>334</v>
      </c>
      <c r="AY95" s="193" t="s">
        <v>335</v>
      </c>
      <c r="AZ9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96" spans="1:52" ht="20.100000000000001" customHeight="1" x14ac:dyDescent="0.3">
      <c r="A96" s="176" t="s">
        <v>585</v>
      </c>
      <c r="B96" s="233" t="s">
        <v>468</v>
      </c>
      <c r="C96" s="241">
        <v>32139</v>
      </c>
      <c r="D96" s="232">
        <f ca="1">DATEDIF(C96,TODAY(),"y")</f>
        <v>26</v>
      </c>
      <c r="E96" s="233" t="s">
        <v>61</v>
      </c>
      <c r="F96" s="233" t="s">
        <v>86</v>
      </c>
      <c r="G96" s="233"/>
      <c r="H96" s="230"/>
      <c r="I96" s="231"/>
      <c r="J96" s="179">
        <v>41882</v>
      </c>
      <c r="K96" s="231"/>
      <c r="L96" s="231">
        <v>41699</v>
      </c>
      <c r="M96" s="234">
        <v>41882</v>
      </c>
      <c r="N96" s="360" t="b">
        <f t="shared" ca="1" si="1"/>
        <v>0</v>
      </c>
      <c r="O96" s="162" t="s">
        <v>64</v>
      </c>
      <c r="P96" s="162"/>
      <c r="Q96" s="181"/>
      <c r="R96" s="162"/>
      <c r="S96" s="162"/>
      <c r="T96" s="182"/>
      <c r="U96" s="182"/>
      <c r="V96" s="182"/>
      <c r="W96" s="182"/>
      <c r="X96" s="235" t="s">
        <v>373</v>
      </c>
      <c r="Y96" s="233"/>
      <c r="Z96" s="242"/>
      <c r="AA96" s="235">
        <f ca="1">IF(M96="Présent",(DATEDIF(L96,TODAY(),"m")),(DATEDIF(L96,M96,"m")))</f>
        <v>5</v>
      </c>
      <c r="AB96" s="233"/>
      <c r="AC96" s="182"/>
      <c r="AD96" s="233"/>
      <c r="AE96" s="233"/>
      <c r="AF96" s="243"/>
      <c r="AG96" s="243" t="s">
        <v>141</v>
      </c>
      <c r="AH96" s="235"/>
      <c r="AI96" s="235"/>
      <c r="AJ96" s="239"/>
      <c r="AK96" s="239" t="s">
        <v>357</v>
      </c>
      <c r="AL96" s="185" t="s">
        <v>330</v>
      </c>
      <c r="AM96" s="235"/>
      <c r="AN96" s="235"/>
      <c r="AO96" s="162"/>
      <c r="AP96" s="235"/>
      <c r="AQ96" s="235"/>
      <c r="AR96" s="235"/>
      <c r="AS96" s="235"/>
      <c r="AT96" s="235"/>
      <c r="AU96" s="235"/>
      <c r="AV96" s="173"/>
      <c r="AW96" s="235"/>
      <c r="AX96" s="173"/>
      <c r="AY96" s="193"/>
      <c r="AZ96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97" spans="1:52" ht="20.100000000000001" customHeight="1" x14ac:dyDescent="0.3">
      <c r="A97" s="176" t="s">
        <v>585</v>
      </c>
      <c r="B97" s="163" t="s">
        <v>478</v>
      </c>
      <c r="C97" s="177">
        <v>30785</v>
      </c>
      <c r="D97" s="161">
        <f ca="1">DATEDIF(C97,TODAY(),"y")</f>
        <v>30</v>
      </c>
      <c r="E97" s="163" t="s">
        <v>61</v>
      </c>
      <c r="F97" s="163" t="s">
        <v>86</v>
      </c>
      <c r="G97" s="182"/>
      <c r="H97" s="163"/>
      <c r="I97" s="177"/>
      <c r="J97" s="179">
        <v>42704</v>
      </c>
      <c r="K97" s="177">
        <v>42704</v>
      </c>
      <c r="L97" s="177">
        <v>40695</v>
      </c>
      <c r="M97" s="180" t="s">
        <v>322</v>
      </c>
      <c r="N97" s="357" t="str">
        <f t="shared" ca="1" si="1"/>
        <v>3 années  3 mois  19 jours  </v>
      </c>
      <c r="O97" s="162" t="s">
        <v>64</v>
      </c>
      <c r="P97" s="162"/>
      <c r="Q97" s="181"/>
      <c r="R97" s="162"/>
      <c r="S97" s="162"/>
      <c r="T97" s="182"/>
      <c r="U97" s="182"/>
      <c r="V97" s="182"/>
      <c r="W97" s="182"/>
      <c r="X97" s="162" t="s">
        <v>323</v>
      </c>
      <c r="Y97" s="163"/>
      <c r="Z97" s="198"/>
      <c r="AA97" s="162">
        <f ca="1">IF(M97="Présent",(DATEDIF(L97,TODAY(),"m")),(DATEDIF(L97,M97,"m")))</f>
        <v>39</v>
      </c>
      <c r="AB97" s="163" t="s">
        <v>64</v>
      </c>
      <c r="AC97" s="197"/>
      <c r="AD97" s="163"/>
      <c r="AE97" s="183"/>
      <c r="AF97" s="183" t="s">
        <v>64</v>
      </c>
      <c r="AG97" s="183" t="s">
        <v>402</v>
      </c>
      <c r="AH97" s="162" t="s">
        <v>415</v>
      </c>
      <c r="AI97" s="162" t="s">
        <v>64</v>
      </c>
      <c r="AJ97" s="188" t="s">
        <v>356</v>
      </c>
      <c r="AK97" s="188" t="s">
        <v>357</v>
      </c>
      <c r="AL97" s="185" t="s">
        <v>330</v>
      </c>
      <c r="AM97" s="162" t="s">
        <v>343</v>
      </c>
      <c r="AN97" s="162"/>
      <c r="AO97" s="162" t="s">
        <v>339</v>
      </c>
      <c r="AP97" s="162" t="s">
        <v>120</v>
      </c>
      <c r="AQ97" s="162"/>
      <c r="AR97" s="162"/>
      <c r="AS97" s="162"/>
      <c r="AT97" s="162"/>
      <c r="AU97" s="162"/>
      <c r="AV97" s="173" t="s">
        <v>362</v>
      </c>
      <c r="AW97" s="162" t="s">
        <v>64</v>
      </c>
      <c r="AX97" s="173" t="s">
        <v>334</v>
      </c>
      <c r="AY97" s="193" t="s">
        <v>335</v>
      </c>
      <c r="AZ9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98" spans="1:52" ht="20.100000000000001" customHeight="1" x14ac:dyDescent="0.3">
      <c r="A98" s="176" t="s">
        <v>585</v>
      </c>
      <c r="B98" s="182" t="s">
        <v>147</v>
      </c>
      <c r="C98" s="190">
        <v>24524</v>
      </c>
      <c r="D98" s="161">
        <f ca="1">DATEDIF(C98,TODAY(),"y")</f>
        <v>47</v>
      </c>
      <c r="E98" s="182" t="s">
        <v>61</v>
      </c>
      <c r="F98" s="182" t="s">
        <v>82</v>
      </c>
      <c r="G98" s="182"/>
      <c r="H98" s="163"/>
      <c r="I98" s="177"/>
      <c r="J98" s="179">
        <v>42323</v>
      </c>
      <c r="K98" s="177">
        <v>42323</v>
      </c>
      <c r="L98" s="177">
        <v>35587</v>
      </c>
      <c r="M98" s="180" t="s">
        <v>322</v>
      </c>
      <c r="N98" s="357" t="str">
        <f t="shared" ca="1" si="1"/>
        <v>17 années  3 mois  14 jours  </v>
      </c>
      <c r="O98" s="162" t="s">
        <v>64</v>
      </c>
      <c r="P98" s="162"/>
      <c r="Q98" s="181"/>
      <c r="R98" s="162"/>
      <c r="S98" s="162"/>
      <c r="T98" s="182"/>
      <c r="U98" s="182"/>
      <c r="V98" s="182"/>
      <c r="W98" s="182"/>
      <c r="X98" s="162" t="s">
        <v>323</v>
      </c>
      <c r="Y98" s="182"/>
      <c r="Z98" s="195"/>
      <c r="AA98" s="162">
        <f ca="1">IF(M98="Présent",(DATEDIF(L98,TODAY(),"m")),(DATEDIF(L98,M98,"m")))</f>
        <v>207</v>
      </c>
      <c r="AB98" s="182" t="s">
        <v>64</v>
      </c>
      <c r="AC98" s="192"/>
      <c r="AD98" s="182"/>
      <c r="AE98" s="182"/>
      <c r="AF98" s="184" t="s">
        <v>327</v>
      </c>
      <c r="AG98" s="184" t="s">
        <v>141</v>
      </c>
      <c r="AH98" s="162" t="s">
        <v>24</v>
      </c>
      <c r="AI98" s="162"/>
      <c r="AJ98" s="188" t="s">
        <v>328</v>
      </c>
      <c r="AK98" s="188" t="s">
        <v>329</v>
      </c>
      <c r="AL98" s="162" t="s">
        <v>330</v>
      </c>
      <c r="AM98" s="162" t="s">
        <v>479</v>
      </c>
      <c r="AN98" s="162"/>
      <c r="AO98" s="162" t="s">
        <v>332</v>
      </c>
      <c r="AP98" s="162" t="s">
        <v>120</v>
      </c>
      <c r="AQ98" s="162"/>
      <c r="AR98" s="162"/>
      <c r="AS98" s="162"/>
      <c r="AT98" s="162"/>
      <c r="AU98" s="162"/>
      <c r="AV98" s="173" t="s">
        <v>333</v>
      </c>
      <c r="AW98" s="162" t="s">
        <v>64</v>
      </c>
      <c r="AX98" s="193" t="s">
        <v>334</v>
      </c>
      <c r="AY98" s="193" t="s">
        <v>353</v>
      </c>
      <c r="AZ9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99" spans="1:52" ht="20.100000000000001" customHeight="1" x14ac:dyDescent="0.3">
      <c r="A99" s="176" t="s">
        <v>585</v>
      </c>
      <c r="B99" s="182" t="s">
        <v>439</v>
      </c>
      <c r="C99" s="190">
        <v>22160</v>
      </c>
      <c r="D99" s="161">
        <f ca="1">DATEDIF(C99,TODAY(),"y")</f>
        <v>54</v>
      </c>
      <c r="E99" s="182" t="s">
        <v>61</v>
      </c>
      <c r="F99" s="182" t="s">
        <v>94</v>
      </c>
      <c r="G99" s="182"/>
      <c r="H99" s="163"/>
      <c r="I99" s="177">
        <v>41820</v>
      </c>
      <c r="J99" s="179">
        <v>41973</v>
      </c>
      <c r="K99" s="177">
        <v>41973</v>
      </c>
      <c r="L99" s="177">
        <v>41061</v>
      </c>
      <c r="M99" s="180" t="s">
        <v>322</v>
      </c>
      <c r="N99" s="357" t="str">
        <f t="shared" ca="1" si="1"/>
        <v>2 années  3 mois  19 jours  </v>
      </c>
      <c r="O99" s="162" t="s">
        <v>64</v>
      </c>
      <c r="P99" s="162"/>
      <c r="Q99" s="181"/>
      <c r="R99" s="162"/>
      <c r="S99" s="162"/>
      <c r="T99" s="182"/>
      <c r="U99" s="182"/>
      <c r="V99" s="182"/>
      <c r="W99" s="182"/>
      <c r="X99" s="162" t="s">
        <v>323</v>
      </c>
      <c r="Y99" s="182"/>
      <c r="Z99" s="195"/>
      <c r="AA99" s="162">
        <f ca="1">IF(M99="Présent",(DATEDIF(L99,TODAY(),"m")),(DATEDIF(L99,M99,"m")))</f>
        <v>27</v>
      </c>
      <c r="AB99" s="163" t="s">
        <v>94</v>
      </c>
      <c r="AC99" s="192"/>
      <c r="AD99" s="182"/>
      <c r="AE99" s="182"/>
      <c r="AF99" s="184" t="s">
        <v>480</v>
      </c>
      <c r="AG99" s="184" t="s">
        <v>141</v>
      </c>
      <c r="AH99" s="162" t="s">
        <v>324</v>
      </c>
      <c r="AI99" s="162"/>
      <c r="AJ99" s="188" t="s">
        <v>352</v>
      </c>
      <c r="AK99" s="188" t="s">
        <v>357</v>
      </c>
      <c r="AL99" s="162" t="s">
        <v>325</v>
      </c>
      <c r="AM99" s="162" t="s">
        <v>481</v>
      </c>
      <c r="AN99" s="162"/>
      <c r="AO99" s="162" t="s">
        <v>339</v>
      </c>
      <c r="AP99" s="162"/>
      <c r="AQ99" s="162"/>
      <c r="AR99" s="162"/>
      <c r="AS99" s="162"/>
      <c r="AT99" s="162"/>
      <c r="AU99" s="162"/>
      <c r="AV99" s="173" t="s">
        <v>64</v>
      </c>
      <c r="AW99" s="162" t="s">
        <v>64</v>
      </c>
      <c r="AX99" s="193" t="s">
        <v>64</v>
      </c>
      <c r="AY99" s="193" t="s">
        <v>64</v>
      </c>
      <c r="AZ9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00" spans="1:52" ht="20.100000000000001" customHeight="1" x14ac:dyDescent="0.3">
      <c r="A100" s="176" t="s">
        <v>585</v>
      </c>
      <c r="B100" s="230" t="s">
        <v>482</v>
      </c>
      <c r="C100" s="231">
        <v>34095</v>
      </c>
      <c r="D100" s="232">
        <f ca="1">DATEDIF(C100,TODAY(),"y")</f>
        <v>21</v>
      </c>
      <c r="E100" s="235" t="s">
        <v>69</v>
      </c>
      <c r="F100" s="230" t="s">
        <v>86</v>
      </c>
      <c r="G100" s="230"/>
      <c r="H100" s="230"/>
      <c r="I100" s="231"/>
      <c r="J100" s="179">
        <v>41882</v>
      </c>
      <c r="K100" s="231"/>
      <c r="L100" s="231">
        <v>41518</v>
      </c>
      <c r="M100" s="234" t="s">
        <v>322</v>
      </c>
      <c r="N100" s="360" t="str">
        <f t="shared" ca="1" si="1"/>
        <v>1 années  0 mois  19 jours  </v>
      </c>
      <c r="O100" s="162" t="s">
        <v>64</v>
      </c>
      <c r="P100" s="162"/>
      <c r="Q100" s="181"/>
      <c r="R100" s="162"/>
      <c r="S100" s="162"/>
      <c r="T100" s="182"/>
      <c r="U100" s="182"/>
      <c r="V100" s="182"/>
      <c r="W100" s="182"/>
      <c r="X100" s="235" t="s">
        <v>373</v>
      </c>
      <c r="Y100" s="235"/>
      <c r="Z100" s="233"/>
      <c r="AA100" s="261">
        <f ca="1">IF(M100="Présent",(DATEDIF(L100,TODAY(),"m")),(DATEDIF(L100,M100,"m")))</f>
        <v>12</v>
      </c>
      <c r="AB100" s="233"/>
      <c r="AC100" s="235"/>
      <c r="AD100" s="235"/>
      <c r="AE100" s="235"/>
      <c r="AF100" s="236"/>
      <c r="AG100" s="243" t="s">
        <v>141</v>
      </c>
      <c r="AH100" s="235"/>
      <c r="AI100" s="235"/>
      <c r="AJ100" s="235" t="s">
        <v>341</v>
      </c>
      <c r="AK100" s="235" t="s">
        <v>357</v>
      </c>
      <c r="AL100" s="162" t="s">
        <v>330</v>
      </c>
      <c r="AM100" s="235"/>
      <c r="AN100" s="235"/>
      <c r="AO100" s="235" t="s">
        <v>483</v>
      </c>
      <c r="AP100" s="235" t="s">
        <v>483</v>
      </c>
      <c r="AQ100" s="235"/>
      <c r="AR100" s="235"/>
      <c r="AS100" s="235"/>
      <c r="AT100" s="235"/>
      <c r="AU100" s="235"/>
      <c r="AV100" s="173" t="s">
        <v>380</v>
      </c>
      <c r="AW100" s="235"/>
      <c r="AX100" s="193" t="s">
        <v>334</v>
      </c>
      <c r="AY100" s="193"/>
      <c r="AZ100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01" spans="1:52" ht="20.100000000000001" customHeight="1" x14ac:dyDescent="0.3">
      <c r="A101" s="176" t="s">
        <v>585</v>
      </c>
      <c r="B101" s="163" t="s">
        <v>193</v>
      </c>
      <c r="C101" s="177">
        <v>34113</v>
      </c>
      <c r="D101" s="161">
        <f ca="1">DATEDIF(C101,TODAY(),"y")</f>
        <v>21</v>
      </c>
      <c r="E101" s="163" t="s">
        <v>69</v>
      </c>
      <c r="F101" s="163" t="s">
        <v>86</v>
      </c>
      <c r="G101" s="182"/>
      <c r="H101" s="163"/>
      <c r="I101" s="177" t="s">
        <v>363</v>
      </c>
      <c r="J101" s="179">
        <v>41394</v>
      </c>
      <c r="K101" s="177"/>
      <c r="L101" s="177">
        <v>40848</v>
      </c>
      <c r="M101" s="180">
        <v>41394</v>
      </c>
      <c r="N101" s="357" t="b">
        <f t="shared" ca="1" si="1"/>
        <v>0</v>
      </c>
      <c r="O101" s="162" t="s">
        <v>64</v>
      </c>
      <c r="P101" s="162"/>
      <c r="Q101" s="181"/>
      <c r="R101" s="162"/>
      <c r="S101" s="162"/>
      <c r="T101" s="182"/>
      <c r="U101" s="182"/>
      <c r="V101" s="182"/>
      <c r="W101" s="182"/>
      <c r="X101" s="162" t="s">
        <v>373</v>
      </c>
      <c r="Y101" s="163"/>
      <c r="Z101" s="263"/>
      <c r="AA101" s="162">
        <f ca="1">IF(M101="Présent",(DATEDIF(L101,TODAY(),"m")),(DATEDIF(L101,M101,"m")))</f>
        <v>17</v>
      </c>
      <c r="AB101" s="264" t="s">
        <v>64</v>
      </c>
      <c r="AC101" s="264"/>
      <c r="AD101" s="265"/>
      <c r="AE101" s="265"/>
      <c r="AF101" s="266" t="s">
        <v>64</v>
      </c>
      <c r="AG101" s="266" t="s">
        <v>141</v>
      </c>
      <c r="AH101" s="162"/>
      <c r="AI101" s="162"/>
      <c r="AJ101" s="188" t="s">
        <v>341</v>
      </c>
      <c r="AK101" s="188" t="s">
        <v>357</v>
      </c>
      <c r="AL101" s="162" t="s">
        <v>330</v>
      </c>
      <c r="AM101" s="162"/>
      <c r="AN101" s="162"/>
      <c r="AO101" s="162" t="s">
        <v>210</v>
      </c>
      <c r="AP101" s="162" t="s">
        <v>120</v>
      </c>
      <c r="AQ101" s="162"/>
      <c r="AR101" s="162"/>
      <c r="AS101" s="162"/>
      <c r="AT101" s="162"/>
      <c r="AU101" s="162"/>
      <c r="AV101" s="173"/>
      <c r="AW101" s="162"/>
      <c r="AX101" s="193" t="s">
        <v>334</v>
      </c>
      <c r="AY101" s="193"/>
      <c r="AZ101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02" spans="1:52" ht="20.100000000000001" customHeight="1" x14ac:dyDescent="0.3">
      <c r="A102" s="176" t="s">
        <v>585</v>
      </c>
      <c r="B102" s="182" t="s">
        <v>484</v>
      </c>
      <c r="C102" s="190">
        <v>29718</v>
      </c>
      <c r="D102" s="161">
        <f ca="1">DATEDIF(C102,TODAY(),"y")</f>
        <v>33</v>
      </c>
      <c r="E102" s="182" t="s">
        <v>61</v>
      </c>
      <c r="F102" s="182" t="s">
        <v>94</v>
      </c>
      <c r="G102" s="182"/>
      <c r="H102" s="163"/>
      <c r="I102" s="177"/>
      <c r="J102" s="179">
        <v>42155</v>
      </c>
      <c r="K102" s="177">
        <v>42155</v>
      </c>
      <c r="L102" s="177">
        <v>40344</v>
      </c>
      <c r="M102" s="180" t="str">
        <f>IF(Tableau1[[#This Row],[Nom]]&lt;&gt;"","Présent","")</f>
        <v>Présent</v>
      </c>
      <c r="N102" s="357" t="str">
        <f t="shared" ca="1" si="1"/>
        <v>4 années  3 mois  5 jours  </v>
      </c>
      <c r="O102" s="162" t="s">
        <v>64</v>
      </c>
      <c r="P102" s="162"/>
      <c r="Q102" s="181"/>
      <c r="R102" s="162"/>
      <c r="S102" s="162"/>
      <c r="T102" s="182"/>
      <c r="U102" s="182"/>
      <c r="V102" s="182"/>
      <c r="W102" s="182"/>
      <c r="X102" s="162" t="s">
        <v>323</v>
      </c>
      <c r="Y102" s="182"/>
      <c r="Z102" s="182"/>
      <c r="AA102" s="162">
        <f ca="1">IF(M102="Présent",(DATEDIF(L102,TODAY(),"m")),(DATEDIF(L102,M102,"m")))</f>
        <v>51</v>
      </c>
      <c r="AB102" s="182" t="s">
        <v>94</v>
      </c>
      <c r="AC102" s="192"/>
      <c r="AD102" s="182"/>
      <c r="AE102" s="182"/>
      <c r="AF102" s="184" t="s">
        <v>350</v>
      </c>
      <c r="AG102" s="184" t="s">
        <v>402</v>
      </c>
      <c r="AH102" s="162" t="s">
        <v>24</v>
      </c>
      <c r="AI102" s="162"/>
      <c r="AJ102" s="188" t="s">
        <v>328</v>
      </c>
      <c r="AK102" s="188" t="s">
        <v>331</v>
      </c>
      <c r="AL102" s="162" t="s">
        <v>330</v>
      </c>
      <c r="AM102" s="162" t="s">
        <v>443</v>
      </c>
      <c r="AN102" s="162"/>
      <c r="AO102" s="162" t="s">
        <v>332</v>
      </c>
      <c r="AP102" s="162" t="s">
        <v>332</v>
      </c>
      <c r="AQ102" s="162"/>
      <c r="AR102" s="162"/>
      <c r="AS102" s="162"/>
      <c r="AT102" s="162"/>
      <c r="AU102" s="162"/>
      <c r="AV102" s="173" t="s">
        <v>333</v>
      </c>
      <c r="AW102" s="162"/>
      <c r="AX102" s="193"/>
      <c r="AY102" s="193" t="s">
        <v>353</v>
      </c>
      <c r="AZ10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03" spans="1:52" ht="20.100000000000001" customHeight="1" x14ac:dyDescent="0.3">
      <c r="A103" s="176" t="s">
        <v>585</v>
      </c>
      <c r="B103" s="163" t="s">
        <v>485</v>
      </c>
      <c r="C103" s="177">
        <v>33767</v>
      </c>
      <c r="D103" s="161">
        <f ca="1">DATEDIF(C103,TODAY(),"y")</f>
        <v>22</v>
      </c>
      <c r="E103" s="163" t="s">
        <v>69</v>
      </c>
      <c r="F103" s="163" t="s">
        <v>82</v>
      </c>
      <c r="G103" s="182"/>
      <c r="H103" s="163"/>
      <c r="I103" s="177" t="s">
        <v>363</v>
      </c>
      <c r="J103" s="179">
        <v>41547</v>
      </c>
      <c r="K103" s="177"/>
      <c r="L103" s="177">
        <v>41365</v>
      </c>
      <c r="M103" s="180">
        <v>41547</v>
      </c>
      <c r="N103" s="357" t="b">
        <f t="shared" ca="1" si="1"/>
        <v>0</v>
      </c>
      <c r="O103" s="162" t="s">
        <v>64</v>
      </c>
      <c r="P103" s="162"/>
      <c r="Q103" s="181"/>
      <c r="R103" s="162"/>
      <c r="S103" s="162"/>
      <c r="T103" s="182"/>
      <c r="U103" s="182"/>
      <c r="V103" s="182"/>
      <c r="W103" s="182"/>
      <c r="X103" s="162" t="s">
        <v>373</v>
      </c>
      <c r="Y103" s="163"/>
      <c r="Z103" s="263"/>
      <c r="AA103" s="162">
        <f ca="1">IF(M103="Présent",(DATEDIF(L103,TODAY(),"m")),(DATEDIF(L103,M103,"m")))</f>
        <v>5</v>
      </c>
      <c r="AB103" s="264"/>
      <c r="AC103" s="264"/>
      <c r="AD103" s="265"/>
      <c r="AE103" s="265"/>
      <c r="AF103" s="266"/>
      <c r="AG103" s="266" t="s">
        <v>141</v>
      </c>
      <c r="AH103" s="162"/>
      <c r="AI103" s="162"/>
      <c r="AJ103" s="188"/>
      <c r="AK103" s="188" t="s">
        <v>357</v>
      </c>
      <c r="AL103" s="162"/>
      <c r="AM103" s="162"/>
      <c r="AN103" s="162"/>
      <c r="AO103" s="162"/>
      <c r="AP103" s="162"/>
      <c r="AQ103" s="162"/>
      <c r="AR103" s="162"/>
      <c r="AS103" s="162"/>
      <c r="AT103" s="162"/>
      <c r="AU103" s="162"/>
      <c r="AV103" s="173"/>
      <c r="AW103" s="162"/>
      <c r="AX103" s="193" t="s">
        <v>334</v>
      </c>
      <c r="AY103" s="193"/>
      <c r="AZ103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04" spans="1:52" ht="20.100000000000001" customHeight="1" x14ac:dyDescent="0.3">
      <c r="A104" s="176" t="s">
        <v>585</v>
      </c>
      <c r="B104" s="182" t="s">
        <v>486</v>
      </c>
      <c r="C104" s="190">
        <v>26548</v>
      </c>
      <c r="D104" s="161">
        <f ca="1">DATEDIF(C104,TODAY(),"y")</f>
        <v>42</v>
      </c>
      <c r="E104" s="182" t="s">
        <v>61</v>
      </c>
      <c r="F104" s="163" t="s">
        <v>71</v>
      </c>
      <c r="G104" s="182"/>
      <c r="H104" s="163"/>
      <c r="I104" s="177"/>
      <c r="J104" s="179">
        <v>43190</v>
      </c>
      <c r="K104" s="177">
        <v>43190</v>
      </c>
      <c r="L104" s="177">
        <v>36495</v>
      </c>
      <c r="M104" s="180" t="s">
        <v>322</v>
      </c>
      <c r="N104" s="357" t="str">
        <f t="shared" ca="1" si="1"/>
        <v>14 années  9 mois  19 jours  </v>
      </c>
      <c r="O104" s="162" t="s">
        <v>64</v>
      </c>
      <c r="P104" s="162"/>
      <c r="Q104" s="181"/>
      <c r="R104" s="162"/>
      <c r="S104" s="162"/>
      <c r="T104" s="182"/>
      <c r="U104" s="182"/>
      <c r="V104" s="182"/>
      <c r="W104" s="182"/>
      <c r="X104" s="162" t="s">
        <v>323</v>
      </c>
      <c r="Y104" s="184"/>
      <c r="Z104" s="195"/>
      <c r="AA104" s="162">
        <f ca="1">IF(M104="Présent",(DATEDIF(L104,TODAY(),"m")),(DATEDIF(L104,M104,"m")))</f>
        <v>177</v>
      </c>
      <c r="AB104" s="192" t="s">
        <v>70</v>
      </c>
      <c r="AC104" s="192"/>
      <c r="AD104" s="182"/>
      <c r="AE104" s="184"/>
      <c r="AF104" s="184" t="s">
        <v>487</v>
      </c>
      <c r="AG104" s="184" t="s">
        <v>141</v>
      </c>
      <c r="AH104" s="162" t="s">
        <v>120</v>
      </c>
      <c r="AI104" s="162"/>
      <c r="AJ104" s="188" t="s">
        <v>328</v>
      </c>
      <c r="AK104" s="188" t="s">
        <v>329</v>
      </c>
      <c r="AL104" s="162" t="s">
        <v>330</v>
      </c>
      <c r="AM104" s="162" t="s">
        <v>120</v>
      </c>
      <c r="AN104" s="162"/>
      <c r="AO104" s="162" t="s">
        <v>339</v>
      </c>
      <c r="AP104" s="162" t="s">
        <v>376</v>
      </c>
      <c r="AQ104" s="162"/>
      <c r="AR104" s="162"/>
      <c r="AS104" s="162"/>
      <c r="AT104" s="162"/>
      <c r="AU104" s="162"/>
      <c r="AV104" s="173" t="s">
        <v>333</v>
      </c>
      <c r="AW104" s="162"/>
      <c r="AX104" s="193" t="s">
        <v>334</v>
      </c>
      <c r="AY104" s="193" t="s">
        <v>335</v>
      </c>
      <c r="AZ10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05" spans="1:52" ht="20.100000000000001" customHeight="1" x14ac:dyDescent="0.3">
      <c r="A105" s="176" t="s">
        <v>585</v>
      </c>
      <c r="B105" s="182" t="s">
        <v>144</v>
      </c>
      <c r="C105" s="190">
        <v>29824</v>
      </c>
      <c r="D105" s="161">
        <f ca="1">DATEDIF(C105,TODAY(),"y")</f>
        <v>33</v>
      </c>
      <c r="E105" s="182" t="s">
        <v>61</v>
      </c>
      <c r="F105" s="182" t="s">
        <v>82</v>
      </c>
      <c r="G105" s="182"/>
      <c r="H105" s="163"/>
      <c r="I105" s="177"/>
      <c r="J105" s="179">
        <v>43496</v>
      </c>
      <c r="K105" s="190">
        <v>43496</v>
      </c>
      <c r="L105" s="177">
        <v>39356</v>
      </c>
      <c r="M105" s="180" t="str">
        <f>IF(Tableau1[[#This Row],[Nom]]&lt;&gt;"","Présent","")</f>
        <v>Présent</v>
      </c>
      <c r="N105" s="357" t="str">
        <f t="shared" ca="1" si="1"/>
        <v>6 années  11 mois  19 jours  </v>
      </c>
      <c r="O105" s="162" t="s">
        <v>64</v>
      </c>
      <c r="P105" s="162"/>
      <c r="Q105" s="181"/>
      <c r="R105" s="162"/>
      <c r="S105" s="162"/>
      <c r="T105" s="182"/>
      <c r="U105" s="182"/>
      <c r="V105" s="182"/>
      <c r="W105" s="182"/>
      <c r="X105" s="162" t="s">
        <v>323</v>
      </c>
      <c r="Y105" s="182"/>
      <c r="Z105" s="182"/>
      <c r="AA105" s="162">
        <f ca="1">IF(M105="Présent",(DATEDIF(L105,TODAY(),"m")),(DATEDIF(L105,M105,"m")))</f>
        <v>83</v>
      </c>
      <c r="AB105" s="192" t="s">
        <v>194</v>
      </c>
      <c r="AC105" s="192"/>
      <c r="AD105" s="182"/>
      <c r="AE105" s="184"/>
      <c r="AF105" s="184" t="s">
        <v>327</v>
      </c>
      <c r="AG105" s="184" t="s">
        <v>402</v>
      </c>
      <c r="AH105" s="162" t="s">
        <v>422</v>
      </c>
      <c r="AI105" s="162"/>
      <c r="AJ105" s="188" t="s">
        <v>328</v>
      </c>
      <c r="AK105" s="188" t="s">
        <v>329</v>
      </c>
      <c r="AL105" s="162" t="s">
        <v>330</v>
      </c>
      <c r="AM105" s="162" t="s">
        <v>488</v>
      </c>
      <c r="AN105" s="162"/>
      <c r="AO105" s="162" t="s">
        <v>332</v>
      </c>
      <c r="AP105" s="162" t="s">
        <v>424</v>
      </c>
      <c r="AQ105" s="162"/>
      <c r="AR105" s="162"/>
      <c r="AS105" s="162"/>
      <c r="AT105" s="162"/>
      <c r="AU105" s="162"/>
      <c r="AV105" s="173" t="s">
        <v>333</v>
      </c>
      <c r="AW105" s="162"/>
      <c r="AX105" s="193" t="s">
        <v>334</v>
      </c>
      <c r="AY105" s="193" t="s">
        <v>335</v>
      </c>
      <c r="AZ10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06" spans="1:52" ht="20.100000000000001" customHeight="1" x14ac:dyDescent="0.3">
      <c r="A106" s="176" t="s">
        <v>585</v>
      </c>
      <c r="B106" s="247" t="s">
        <v>489</v>
      </c>
      <c r="C106" s="190">
        <v>21171</v>
      </c>
      <c r="D106" s="161">
        <f ca="1">DATEDIF(C106,TODAY(),"y")</f>
        <v>56</v>
      </c>
      <c r="E106" s="247" t="s">
        <v>69</v>
      </c>
      <c r="F106" s="247" t="s">
        <v>102</v>
      </c>
      <c r="G106" s="182"/>
      <c r="H106" s="163"/>
      <c r="I106" s="177"/>
      <c r="J106" s="179">
        <v>42855</v>
      </c>
      <c r="K106" s="249">
        <v>42855</v>
      </c>
      <c r="L106" s="249">
        <v>40238</v>
      </c>
      <c r="M106" s="180" t="str">
        <f>IF(Tableau1[[#This Row],[Nom]]&lt;&gt;"","Présent","")</f>
        <v>Présent</v>
      </c>
      <c r="N106" s="357" t="str">
        <f t="shared" ca="1" si="1"/>
        <v>4 années  6 mois  19 jours  </v>
      </c>
      <c r="O106" s="162" t="s">
        <v>64</v>
      </c>
      <c r="P106" s="162"/>
      <c r="Q106" s="181"/>
      <c r="R106" s="162"/>
      <c r="S106" s="162"/>
      <c r="T106" s="182"/>
      <c r="U106" s="182"/>
      <c r="V106" s="182"/>
      <c r="W106" s="182"/>
      <c r="X106" s="162" t="s">
        <v>419</v>
      </c>
      <c r="Y106" s="247"/>
      <c r="Z106" s="251"/>
      <c r="AA106" s="162">
        <f ca="1">IF(M106="Présent",(DATEDIF(L106,TODAY(),"m")),(DATEDIF(L106,M106,"m")))</f>
        <v>54</v>
      </c>
      <c r="AB106" s="251"/>
      <c r="AC106" s="252"/>
      <c r="AD106" s="253"/>
      <c r="AE106" s="252"/>
      <c r="AF106" s="254"/>
      <c r="AG106" s="254" t="s">
        <v>141</v>
      </c>
      <c r="AH106" s="162" t="s">
        <v>110</v>
      </c>
      <c r="AI106" s="162"/>
      <c r="AJ106" s="188" t="s">
        <v>341</v>
      </c>
      <c r="AK106" s="188" t="s">
        <v>357</v>
      </c>
      <c r="AL106" s="162" t="s">
        <v>325</v>
      </c>
      <c r="AM106" s="162" t="s">
        <v>7</v>
      </c>
      <c r="AN106" s="162"/>
      <c r="AO106" s="162" t="s">
        <v>332</v>
      </c>
      <c r="AP106" s="162" t="s">
        <v>371</v>
      </c>
      <c r="AQ106" s="162"/>
      <c r="AR106" s="162"/>
      <c r="AS106" s="162"/>
      <c r="AT106" s="162"/>
      <c r="AU106" s="162"/>
      <c r="AV106" s="173" t="s">
        <v>344</v>
      </c>
      <c r="AW106" s="162">
        <v>800</v>
      </c>
      <c r="AX106" s="173" t="s">
        <v>334</v>
      </c>
      <c r="AY106" s="193"/>
      <c r="AZ10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07" spans="1:52" ht="20.100000000000001" customHeight="1" x14ac:dyDescent="0.3">
      <c r="A107" s="176" t="s">
        <v>585</v>
      </c>
      <c r="B107" s="182" t="s">
        <v>209</v>
      </c>
      <c r="C107" s="190">
        <v>23388</v>
      </c>
      <c r="D107" s="161">
        <f ca="1">DATEDIF(C107,TODAY(),"y")</f>
        <v>50</v>
      </c>
      <c r="E107" s="182" t="s">
        <v>69</v>
      </c>
      <c r="F107" s="182" t="s">
        <v>77</v>
      </c>
      <c r="G107" s="182"/>
      <c r="H107" s="163"/>
      <c r="I107" s="177"/>
      <c r="J107" s="179">
        <v>43646</v>
      </c>
      <c r="K107" s="177"/>
      <c r="L107" s="177">
        <v>41807</v>
      </c>
      <c r="M107" s="180" t="s">
        <v>322</v>
      </c>
      <c r="N107" s="357" t="str">
        <f t="shared" ca="1" si="1"/>
        <v>0 années  3 mois  3 jours  </v>
      </c>
      <c r="O107" s="162" t="s">
        <v>64</v>
      </c>
      <c r="P107" s="162"/>
      <c r="Q107" s="181"/>
      <c r="R107" s="162"/>
      <c r="S107" s="162"/>
      <c r="T107" s="182"/>
      <c r="U107" s="182"/>
      <c r="V107" s="182"/>
      <c r="W107" s="182"/>
      <c r="X107" s="162" t="s">
        <v>323</v>
      </c>
      <c r="Y107" s="182"/>
      <c r="Z107" s="182"/>
      <c r="AA107" s="162"/>
      <c r="AB107" s="182"/>
      <c r="AC107" s="192"/>
      <c r="AD107" s="182"/>
      <c r="AE107" s="182"/>
      <c r="AF107" s="184"/>
      <c r="AG107" s="184" t="s">
        <v>141</v>
      </c>
      <c r="AH107" s="162" t="s">
        <v>20</v>
      </c>
      <c r="AI107" s="162"/>
      <c r="AJ107" s="188"/>
      <c r="AK107" s="188"/>
      <c r="AL107" s="185" t="s">
        <v>325</v>
      </c>
      <c r="AM107" s="162"/>
      <c r="AN107" s="162"/>
      <c r="AO107" s="162"/>
      <c r="AP107" s="162"/>
      <c r="AQ107" s="162"/>
      <c r="AR107" s="162"/>
      <c r="AS107" s="162"/>
      <c r="AT107" s="162"/>
      <c r="AU107" s="162"/>
      <c r="AV107" s="173"/>
      <c r="AW107" s="162"/>
      <c r="AX107" s="193"/>
      <c r="AY107" s="193"/>
      <c r="AZ10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96</v>
      </c>
    </row>
    <row r="108" spans="1:52" ht="20.100000000000001" customHeight="1" x14ac:dyDescent="0.3">
      <c r="A108" s="176" t="s">
        <v>585</v>
      </c>
      <c r="B108" s="182" t="s">
        <v>490</v>
      </c>
      <c r="C108" s="190">
        <v>18855</v>
      </c>
      <c r="D108" s="161">
        <f ca="1">DATEDIF(C108,TODAY(),"y")</f>
        <v>63</v>
      </c>
      <c r="E108" s="163" t="s">
        <v>69</v>
      </c>
      <c r="F108" s="163" t="s">
        <v>71</v>
      </c>
      <c r="G108" s="182"/>
      <c r="H108" s="163"/>
      <c r="I108" s="177"/>
      <c r="J108" s="179">
        <v>42185</v>
      </c>
      <c r="K108" s="177">
        <v>42185</v>
      </c>
      <c r="L108" s="177">
        <v>35796</v>
      </c>
      <c r="M108" s="180" t="str">
        <f>IF(Tableau1[[#This Row],[Nom]]&lt;&gt;"","Présent","")</f>
        <v>Présent</v>
      </c>
      <c r="N108" s="357" t="str">
        <f t="shared" ca="1" si="1"/>
        <v>16 années  8 mois  19 jours  </v>
      </c>
      <c r="O108" s="162" t="s">
        <v>64</v>
      </c>
      <c r="P108" s="162"/>
      <c r="Q108" s="181"/>
      <c r="R108" s="162"/>
      <c r="S108" s="162"/>
      <c r="T108" s="182"/>
      <c r="U108" s="182"/>
      <c r="V108" s="182"/>
      <c r="W108" s="182"/>
      <c r="X108" s="162" t="s">
        <v>323</v>
      </c>
      <c r="Y108" s="190"/>
      <c r="Z108" s="182"/>
      <c r="AA108" s="162">
        <f ca="1">IF(M108="Présent",(DATEDIF(L108,TODAY(),"m")),(DATEDIF(L108,M108,"m")))</f>
        <v>200</v>
      </c>
      <c r="AB108" s="182" t="s">
        <v>70</v>
      </c>
      <c r="AC108" s="192"/>
      <c r="AD108" s="184"/>
      <c r="AE108" s="184"/>
      <c r="AF108" s="184" t="s">
        <v>327</v>
      </c>
      <c r="AG108" s="184" t="s">
        <v>141</v>
      </c>
      <c r="AH108" s="162" t="s">
        <v>120</v>
      </c>
      <c r="AI108" s="162"/>
      <c r="AJ108" s="188" t="s">
        <v>401</v>
      </c>
      <c r="AK108" s="188" t="s">
        <v>357</v>
      </c>
      <c r="AL108" s="162" t="s">
        <v>330</v>
      </c>
      <c r="AM108" s="162" t="s">
        <v>120</v>
      </c>
      <c r="AN108" s="162"/>
      <c r="AO108" s="162" t="s">
        <v>332</v>
      </c>
      <c r="AP108" s="162" t="s">
        <v>120</v>
      </c>
      <c r="AQ108" s="162"/>
      <c r="AR108" s="162"/>
      <c r="AS108" s="162"/>
      <c r="AT108" s="162"/>
      <c r="AU108" s="162"/>
      <c r="AV108" s="173" t="s">
        <v>380</v>
      </c>
      <c r="AW108" s="162"/>
      <c r="AX108" s="193"/>
      <c r="AY108" s="193" t="s">
        <v>353</v>
      </c>
      <c r="AZ10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09" spans="1:52" ht="20.100000000000001" customHeight="1" x14ac:dyDescent="0.3">
      <c r="A109" s="176" t="s">
        <v>585</v>
      </c>
      <c r="B109" s="182" t="s">
        <v>177</v>
      </c>
      <c r="C109" s="190">
        <v>19754</v>
      </c>
      <c r="D109" s="161">
        <f ca="1">DATEDIF(C109,TODAY(),"y")</f>
        <v>60</v>
      </c>
      <c r="E109" s="182" t="s">
        <v>61</v>
      </c>
      <c r="F109" s="182" t="s">
        <v>86</v>
      </c>
      <c r="G109" s="182"/>
      <c r="H109" s="163"/>
      <c r="I109" s="177"/>
      <c r="J109" s="179">
        <v>42216</v>
      </c>
      <c r="K109" s="177">
        <v>42216</v>
      </c>
      <c r="L109" s="177">
        <v>35704</v>
      </c>
      <c r="M109" s="180" t="str">
        <f>IF(Tableau1[[#This Row],[Nom]]&lt;&gt;"","Présent","")</f>
        <v>Présent</v>
      </c>
      <c r="N109" s="357" t="str">
        <f t="shared" ca="1" si="1"/>
        <v>16 années  11 mois  19 jours  </v>
      </c>
      <c r="O109" s="162" t="s">
        <v>64</v>
      </c>
      <c r="P109" s="162"/>
      <c r="Q109" s="181"/>
      <c r="R109" s="162"/>
      <c r="S109" s="162"/>
      <c r="T109" s="182"/>
      <c r="U109" s="182"/>
      <c r="V109" s="182"/>
      <c r="W109" s="182"/>
      <c r="X109" s="162" t="s">
        <v>323</v>
      </c>
      <c r="Y109" s="182"/>
      <c r="Z109" s="182"/>
      <c r="AA109" s="162">
        <f ca="1">IF(M109="Présent",(DATEDIF(L109,TODAY(),"m")),(DATEDIF(L109,M109,"m")))</f>
        <v>203</v>
      </c>
      <c r="AB109" s="182" t="s">
        <v>86</v>
      </c>
      <c r="AC109" s="192"/>
      <c r="AD109" s="182"/>
      <c r="AE109" s="182"/>
      <c r="AF109" s="182"/>
      <c r="AG109" s="182" t="s">
        <v>141</v>
      </c>
      <c r="AH109" s="162" t="s">
        <v>120</v>
      </c>
      <c r="AI109" s="162"/>
      <c r="AJ109" s="188" t="s">
        <v>328</v>
      </c>
      <c r="AK109" s="188" t="s">
        <v>358</v>
      </c>
      <c r="AL109" s="185" t="s">
        <v>325</v>
      </c>
      <c r="AM109" s="162" t="s">
        <v>120</v>
      </c>
      <c r="AN109" s="162"/>
      <c r="AO109" s="162" t="s">
        <v>339</v>
      </c>
      <c r="AP109" s="162" t="s">
        <v>120</v>
      </c>
      <c r="AQ109" s="162"/>
      <c r="AR109" s="162"/>
      <c r="AS109" s="162"/>
      <c r="AT109" s="162"/>
      <c r="AU109" s="162"/>
      <c r="AV109" s="173" t="s">
        <v>333</v>
      </c>
      <c r="AW109" s="162"/>
      <c r="AX109" s="173" t="s">
        <v>334</v>
      </c>
      <c r="AY109" s="193" t="s">
        <v>335</v>
      </c>
      <c r="AZ10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10" spans="1:52" ht="20.100000000000001" customHeight="1" x14ac:dyDescent="0.3">
      <c r="A110" s="176" t="s">
        <v>585</v>
      </c>
      <c r="B110" s="182" t="s">
        <v>139</v>
      </c>
      <c r="C110" s="190">
        <v>32096</v>
      </c>
      <c r="D110" s="161">
        <f ca="1">DATEDIF(C110,TODAY(),"y")</f>
        <v>26</v>
      </c>
      <c r="E110" s="182" t="s">
        <v>69</v>
      </c>
      <c r="F110" s="182" t="s">
        <v>102</v>
      </c>
      <c r="G110" s="182"/>
      <c r="H110" s="163"/>
      <c r="I110" s="177"/>
      <c r="J110" s="179">
        <v>42643</v>
      </c>
      <c r="K110" s="190">
        <v>42643</v>
      </c>
      <c r="L110" s="177">
        <v>41000</v>
      </c>
      <c r="M110" s="180" t="s">
        <v>322</v>
      </c>
      <c r="N110" s="357" t="str">
        <f t="shared" ca="1" si="1"/>
        <v>2 années  5 mois  19 jours  </v>
      </c>
      <c r="O110" s="162" t="s">
        <v>64</v>
      </c>
      <c r="P110" s="162"/>
      <c r="Q110" s="181"/>
      <c r="R110" s="162"/>
      <c r="S110" s="162"/>
      <c r="T110" s="182"/>
      <c r="U110" s="182"/>
      <c r="V110" s="182"/>
      <c r="W110" s="182"/>
      <c r="X110" s="162" t="s">
        <v>323</v>
      </c>
      <c r="Y110" s="182"/>
      <c r="Z110" s="195"/>
      <c r="AA110" s="162">
        <f ca="1">IF(M110="Présent",(DATEDIF(L110,TODAY(),"m")),(DATEDIF(L110,M110,"m")))</f>
        <v>29</v>
      </c>
      <c r="AB110" s="192" t="s">
        <v>64</v>
      </c>
      <c r="AC110" s="192"/>
      <c r="AD110" s="182"/>
      <c r="AE110" s="192"/>
      <c r="AF110" s="184" t="s">
        <v>327</v>
      </c>
      <c r="AG110" s="184" t="s">
        <v>141</v>
      </c>
      <c r="AH110" s="162" t="s">
        <v>120</v>
      </c>
      <c r="AI110" s="162"/>
      <c r="AJ110" s="188" t="s">
        <v>328</v>
      </c>
      <c r="AK110" s="188" t="s">
        <v>331</v>
      </c>
      <c r="AL110" s="162" t="s">
        <v>330</v>
      </c>
      <c r="AM110" s="162" t="s">
        <v>120</v>
      </c>
      <c r="AN110" s="162"/>
      <c r="AO110" s="162" t="s">
        <v>120</v>
      </c>
      <c r="AP110" s="162" t="s">
        <v>120</v>
      </c>
      <c r="AQ110" s="162"/>
      <c r="AR110" s="162"/>
      <c r="AS110" s="162"/>
      <c r="AT110" s="162"/>
      <c r="AU110" s="162"/>
      <c r="AV110" s="173" t="s">
        <v>333</v>
      </c>
      <c r="AW110" s="162"/>
      <c r="AX110" s="173" t="s">
        <v>334</v>
      </c>
      <c r="AY110" s="193" t="s">
        <v>335</v>
      </c>
      <c r="AZ11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11" spans="1:52" ht="20.100000000000001" customHeight="1" x14ac:dyDescent="0.3">
      <c r="A111" s="176" t="s">
        <v>585</v>
      </c>
      <c r="B111" s="163" t="s">
        <v>171</v>
      </c>
      <c r="C111" s="190">
        <v>20483</v>
      </c>
      <c r="D111" s="161">
        <f ca="1">DATEDIF(C111,TODAY(),"y")</f>
        <v>58</v>
      </c>
      <c r="E111" s="182" t="s">
        <v>69</v>
      </c>
      <c r="F111" s="182" t="s">
        <v>94</v>
      </c>
      <c r="G111" s="182"/>
      <c r="H111" s="163"/>
      <c r="I111" s="177"/>
      <c r="J111" s="179">
        <v>42886</v>
      </c>
      <c r="K111" s="177">
        <v>42886</v>
      </c>
      <c r="L111" s="177">
        <v>31670</v>
      </c>
      <c r="M111" s="180" t="s">
        <v>322</v>
      </c>
      <c r="N111" s="357" t="str">
        <f t="shared" ca="1" si="1"/>
        <v>28 années  0 mois  5 jours  </v>
      </c>
      <c r="O111" s="162" t="s">
        <v>64</v>
      </c>
      <c r="P111" s="162"/>
      <c r="Q111" s="181"/>
      <c r="R111" s="162"/>
      <c r="S111" s="162"/>
      <c r="T111" s="182"/>
      <c r="U111" s="182"/>
      <c r="V111" s="182"/>
      <c r="W111" s="182"/>
      <c r="X111" s="162" t="s">
        <v>323</v>
      </c>
      <c r="Y111" s="182"/>
      <c r="Z111" s="195"/>
      <c r="AA111" s="162">
        <f ca="1">IF(M111="Présent",(DATEDIF(L111,TODAY(),"m")),(DATEDIF(L111,M111,"m")))</f>
        <v>336</v>
      </c>
      <c r="AB111" s="182" t="s">
        <v>94</v>
      </c>
      <c r="AC111" s="182"/>
      <c r="AD111" s="192"/>
      <c r="AE111" s="192"/>
      <c r="AF111" s="184" t="s">
        <v>491</v>
      </c>
      <c r="AG111" s="184" t="s">
        <v>450</v>
      </c>
      <c r="AH111" s="162" t="s">
        <v>422</v>
      </c>
      <c r="AI111" s="162"/>
      <c r="AJ111" s="188" t="s">
        <v>341</v>
      </c>
      <c r="AK111" s="188" t="s">
        <v>357</v>
      </c>
      <c r="AL111" s="162" t="s">
        <v>325</v>
      </c>
      <c r="AM111" s="162" t="s">
        <v>492</v>
      </c>
      <c r="AN111" s="162"/>
      <c r="AO111" s="162" t="s">
        <v>332</v>
      </c>
      <c r="AP111" s="162" t="s">
        <v>424</v>
      </c>
      <c r="AQ111" s="162"/>
      <c r="AR111" s="162"/>
      <c r="AS111" s="162"/>
      <c r="AT111" s="162"/>
      <c r="AU111" s="162"/>
      <c r="AV111" s="173" t="s">
        <v>344</v>
      </c>
      <c r="AW111" s="162" t="s">
        <v>64</v>
      </c>
      <c r="AX111" s="193"/>
      <c r="AY111" s="193" t="s">
        <v>353</v>
      </c>
      <c r="AZ11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12" spans="1:52" ht="20.100000000000001" customHeight="1" x14ac:dyDescent="0.3">
      <c r="A112" s="176" t="s">
        <v>585</v>
      </c>
      <c r="B112" s="163" t="s">
        <v>140</v>
      </c>
      <c r="C112" s="177">
        <v>33948</v>
      </c>
      <c r="D112" s="161">
        <f ca="1">DATEDIF(C112,TODAY(),"y")</f>
        <v>21</v>
      </c>
      <c r="E112" s="162" t="s">
        <v>69</v>
      </c>
      <c r="F112" s="163" t="s">
        <v>94</v>
      </c>
      <c r="G112" s="163"/>
      <c r="H112" s="163"/>
      <c r="I112" s="177"/>
      <c r="J112" s="179">
        <v>42460</v>
      </c>
      <c r="K112" s="177"/>
      <c r="L112" s="177">
        <v>41671</v>
      </c>
      <c r="M112" s="180" t="s">
        <v>365</v>
      </c>
      <c r="N112" s="357" t="str">
        <f t="shared" ca="1" si="1"/>
        <v>0 années  7 mois  19 jours  </v>
      </c>
      <c r="O112" s="162" t="s">
        <v>64</v>
      </c>
      <c r="P112" s="162"/>
      <c r="Q112" s="181"/>
      <c r="R112" s="162"/>
      <c r="S112" s="162"/>
      <c r="T112" s="182"/>
      <c r="U112" s="182"/>
      <c r="V112" s="182"/>
      <c r="W112" s="182"/>
      <c r="X112" s="162" t="s">
        <v>323</v>
      </c>
      <c r="Y112" s="162"/>
      <c r="Z112" s="195"/>
      <c r="AA112" s="175">
        <f ca="1">IF(M112="Présent",(DATEDIF(L112,TODAY(),"m")),(DATEDIF(L112,M112,"m")))</f>
        <v>7</v>
      </c>
      <c r="AB112" s="182" t="s">
        <v>64</v>
      </c>
      <c r="AC112" s="162"/>
      <c r="AD112" s="162"/>
      <c r="AE112" s="162"/>
      <c r="AF112" s="183" t="s">
        <v>64</v>
      </c>
      <c r="AG112" s="184" t="s">
        <v>141</v>
      </c>
      <c r="AH112" s="162" t="s">
        <v>415</v>
      </c>
      <c r="AI112" s="162"/>
      <c r="AJ112" s="162" t="s">
        <v>356</v>
      </c>
      <c r="AK112" s="162" t="s">
        <v>357</v>
      </c>
      <c r="AL112" s="185" t="s">
        <v>330</v>
      </c>
      <c r="AM112" s="162" t="s">
        <v>343</v>
      </c>
      <c r="AN112" s="162"/>
      <c r="AO112" s="162" t="s">
        <v>120</v>
      </c>
      <c r="AP112" s="162"/>
      <c r="AQ112" s="162"/>
      <c r="AR112" s="162"/>
      <c r="AS112" s="162"/>
      <c r="AT112" s="162"/>
      <c r="AU112" s="162"/>
      <c r="AV112" s="173" t="s">
        <v>344</v>
      </c>
      <c r="AW112" s="162" t="s">
        <v>64</v>
      </c>
      <c r="AX112" s="173" t="s">
        <v>64</v>
      </c>
      <c r="AY112" s="173" t="s">
        <v>64</v>
      </c>
      <c r="AZ11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232</v>
      </c>
    </row>
    <row r="113" spans="1:52" ht="20.100000000000001" customHeight="1" x14ac:dyDescent="0.3">
      <c r="A113" s="176" t="s">
        <v>585</v>
      </c>
      <c r="B113" s="230" t="s">
        <v>140</v>
      </c>
      <c r="C113" s="231">
        <v>33948</v>
      </c>
      <c r="D113" s="232">
        <f ca="1">DATEDIF(C113,TODAY(),"y")</f>
        <v>21</v>
      </c>
      <c r="E113" s="230" t="s">
        <v>69</v>
      </c>
      <c r="F113" s="230" t="s">
        <v>94</v>
      </c>
      <c r="G113" s="230"/>
      <c r="H113" s="230"/>
      <c r="I113" s="231" t="s">
        <v>363</v>
      </c>
      <c r="J113" s="179">
        <v>41670</v>
      </c>
      <c r="K113" s="231"/>
      <c r="L113" s="231">
        <v>40909</v>
      </c>
      <c r="M113" s="234">
        <v>41670</v>
      </c>
      <c r="N113" s="360" t="b">
        <f t="shared" ca="1" si="1"/>
        <v>0</v>
      </c>
      <c r="O113" s="162" t="s">
        <v>64</v>
      </c>
      <c r="P113" s="162"/>
      <c r="Q113" s="181"/>
      <c r="R113" s="162"/>
      <c r="S113" s="162"/>
      <c r="T113" s="182"/>
      <c r="U113" s="182"/>
      <c r="V113" s="182"/>
      <c r="W113" s="182"/>
      <c r="X113" s="235" t="s">
        <v>373</v>
      </c>
      <c r="Y113" s="230"/>
      <c r="Z113" s="230"/>
      <c r="AA113" s="261">
        <f ca="1">IF(M113="Présent",(DATEDIF(L113,TODAY(),"m")),(DATEDIF(L113,M113,"m")))</f>
        <v>24</v>
      </c>
      <c r="AB113" s="230"/>
      <c r="AC113" s="267"/>
      <c r="AD113" s="268"/>
      <c r="AE113" s="268"/>
      <c r="AF113" s="236"/>
      <c r="AG113" s="236" t="s">
        <v>141</v>
      </c>
      <c r="AH113" s="235"/>
      <c r="AI113" s="235"/>
      <c r="AJ113" s="188" t="s">
        <v>356</v>
      </c>
      <c r="AK113" s="188" t="s">
        <v>357</v>
      </c>
      <c r="AL113" s="235" t="s">
        <v>330</v>
      </c>
      <c r="AM113" s="235"/>
      <c r="AN113" s="235"/>
      <c r="AO113" s="162" t="s">
        <v>120</v>
      </c>
      <c r="AP113" s="162"/>
      <c r="AQ113" s="162"/>
      <c r="AR113" s="162"/>
      <c r="AS113" s="162"/>
      <c r="AT113" s="162"/>
      <c r="AU113" s="162"/>
      <c r="AV113" s="173" t="s">
        <v>344</v>
      </c>
      <c r="AW113" s="162"/>
      <c r="AX113" s="193"/>
      <c r="AY113" s="193"/>
      <c r="AZ113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14" spans="1:52" ht="20.100000000000001" customHeight="1" x14ac:dyDescent="0.3">
      <c r="A114" s="176" t="s">
        <v>585</v>
      </c>
      <c r="B114" s="233" t="s">
        <v>493</v>
      </c>
      <c r="C114" s="241">
        <v>34531</v>
      </c>
      <c r="D114" s="232">
        <f ca="1">DATEDIF(C114,TODAY(),"y")</f>
        <v>20</v>
      </c>
      <c r="E114" s="233" t="s">
        <v>61</v>
      </c>
      <c r="F114" s="233" t="s">
        <v>86</v>
      </c>
      <c r="G114" s="233"/>
      <c r="H114" s="230"/>
      <c r="I114" s="231"/>
      <c r="J114" s="179">
        <v>41882</v>
      </c>
      <c r="K114" s="231"/>
      <c r="L114" s="231">
        <v>41699</v>
      </c>
      <c r="M114" s="234">
        <v>41882</v>
      </c>
      <c r="N114" s="360" t="b">
        <f t="shared" ca="1" si="1"/>
        <v>0</v>
      </c>
      <c r="O114" s="162" t="s">
        <v>64</v>
      </c>
      <c r="P114" s="162"/>
      <c r="Q114" s="181"/>
      <c r="R114" s="162"/>
      <c r="S114" s="162"/>
      <c r="T114" s="182"/>
      <c r="U114" s="182"/>
      <c r="V114" s="182"/>
      <c r="W114" s="182"/>
      <c r="X114" s="235" t="s">
        <v>373</v>
      </c>
      <c r="Y114" s="233"/>
      <c r="Z114" s="242"/>
      <c r="AA114" s="235">
        <f ca="1">IF(M114="Présent",(DATEDIF(L114,TODAY(),"m")),(DATEDIF(L114,M114,"m")))</f>
        <v>5</v>
      </c>
      <c r="AB114" s="233"/>
      <c r="AC114" s="182"/>
      <c r="AD114" s="233"/>
      <c r="AE114" s="233"/>
      <c r="AF114" s="243"/>
      <c r="AG114" s="243" t="s">
        <v>141</v>
      </c>
      <c r="AH114" s="235"/>
      <c r="AI114" s="235"/>
      <c r="AJ114" s="239"/>
      <c r="AK114" s="239" t="s">
        <v>357</v>
      </c>
      <c r="AL114" s="235"/>
      <c r="AM114" s="235"/>
      <c r="AN114" s="235"/>
      <c r="AO114" s="162"/>
      <c r="AP114" s="235"/>
      <c r="AQ114" s="235"/>
      <c r="AR114" s="235"/>
      <c r="AS114" s="235"/>
      <c r="AT114" s="235"/>
      <c r="AU114" s="235"/>
      <c r="AV114" s="173"/>
      <c r="AW114" s="235"/>
      <c r="AX114" s="173"/>
      <c r="AY114" s="193"/>
      <c r="AZ114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15" spans="1:52" ht="20.100000000000001" customHeight="1" x14ac:dyDescent="0.3">
      <c r="A115" s="176" t="s">
        <v>585</v>
      </c>
      <c r="B115" s="163" t="s">
        <v>312</v>
      </c>
      <c r="C115" s="177">
        <v>27558</v>
      </c>
      <c r="D115" s="161">
        <f ca="1">DATEDIF(C115,TODAY(),"y")</f>
        <v>39</v>
      </c>
      <c r="E115" s="162" t="s">
        <v>69</v>
      </c>
      <c r="F115" s="163" t="s">
        <v>86</v>
      </c>
      <c r="G115" s="163"/>
      <c r="H115" s="163"/>
      <c r="I115" s="177"/>
      <c r="J115" s="179">
        <v>42674</v>
      </c>
      <c r="K115" s="177">
        <v>42674</v>
      </c>
      <c r="L115" s="177">
        <v>41550</v>
      </c>
      <c r="M115" s="180" t="s">
        <v>322</v>
      </c>
      <c r="N115" s="357" t="str">
        <f t="shared" ca="1" si="1"/>
        <v>0 années  11 mois  17 jours  </v>
      </c>
      <c r="O115" s="162" t="s">
        <v>64</v>
      </c>
      <c r="P115" s="162"/>
      <c r="Q115" s="181"/>
      <c r="R115" s="162"/>
      <c r="S115" s="162"/>
      <c r="T115" s="182"/>
      <c r="U115" s="182"/>
      <c r="V115" s="182"/>
      <c r="W115" s="182"/>
      <c r="X115" s="162" t="s">
        <v>323</v>
      </c>
      <c r="Y115" s="162"/>
      <c r="Z115" s="182"/>
      <c r="AA115" s="175">
        <f ca="1">IF(M115="Présent",(DATEDIF(L115,TODAY(),"m")),(DATEDIF(L115,M115,"m")))</f>
        <v>11</v>
      </c>
      <c r="AB115" s="182"/>
      <c r="AC115" s="162"/>
      <c r="AD115" s="162"/>
      <c r="AE115" s="162"/>
      <c r="AF115" s="183" t="s">
        <v>494</v>
      </c>
      <c r="AG115" s="184" t="s">
        <v>141</v>
      </c>
      <c r="AH115" s="162" t="s">
        <v>110</v>
      </c>
      <c r="AI115" s="162"/>
      <c r="AJ115" s="162" t="s">
        <v>356</v>
      </c>
      <c r="AK115" s="162" t="s">
        <v>357</v>
      </c>
      <c r="AL115" s="185" t="s">
        <v>325</v>
      </c>
      <c r="AM115" s="162" t="s">
        <v>7</v>
      </c>
      <c r="AN115" s="162"/>
      <c r="AO115" s="162" t="s">
        <v>332</v>
      </c>
      <c r="AP115" s="162" t="s">
        <v>332</v>
      </c>
      <c r="AQ115" s="162"/>
      <c r="AR115" s="162"/>
      <c r="AS115" s="162"/>
      <c r="AT115" s="162"/>
      <c r="AU115" s="162">
        <v>1</v>
      </c>
      <c r="AV115" s="173" t="s">
        <v>344</v>
      </c>
      <c r="AW115" s="162">
        <v>800</v>
      </c>
      <c r="AX115" s="193" t="s">
        <v>334</v>
      </c>
      <c r="AY115" s="193" t="s">
        <v>353</v>
      </c>
      <c r="AZ11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16" spans="1:52" ht="20.100000000000001" customHeight="1" x14ac:dyDescent="0.3">
      <c r="A116" s="176" t="s">
        <v>585</v>
      </c>
      <c r="B116" s="163" t="s">
        <v>485</v>
      </c>
      <c r="C116" s="177">
        <v>33139</v>
      </c>
      <c r="D116" s="161">
        <f ca="1">DATEDIF(C116,TODAY(),"y")</f>
        <v>23</v>
      </c>
      <c r="E116" s="162" t="s">
        <v>69</v>
      </c>
      <c r="F116" s="163" t="s">
        <v>86</v>
      </c>
      <c r="G116" s="163"/>
      <c r="H116" s="163"/>
      <c r="I116" s="178"/>
      <c r="J116" s="179">
        <v>42505</v>
      </c>
      <c r="K116" s="178"/>
      <c r="L116" s="177">
        <v>41791</v>
      </c>
      <c r="M116" s="180" t="s">
        <v>322</v>
      </c>
      <c r="N116" s="357" t="str">
        <f t="shared" ca="1" si="1"/>
        <v>0 années  3 mois  19 jours  </v>
      </c>
      <c r="O116" s="162" t="s">
        <v>64</v>
      </c>
      <c r="P116" s="162"/>
      <c r="Q116" s="181"/>
      <c r="R116" s="162"/>
      <c r="S116" s="162"/>
      <c r="T116" s="182"/>
      <c r="U116" s="182"/>
      <c r="V116" s="182"/>
      <c r="W116" s="182"/>
      <c r="X116" s="162" t="s">
        <v>323</v>
      </c>
      <c r="Y116" s="162"/>
      <c r="Z116" s="195"/>
      <c r="AA116" s="175">
        <f ca="1">IF(M116="Présent",(DATEDIF(L116,TODAY(),"m")),(DATEDIF(L116,M116,"m")))</f>
        <v>3</v>
      </c>
      <c r="AB116" s="182" t="s">
        <v>64</v>
      </c>
      <c r="AC116" s="162"/>
      <c r="AD116" s="162"/>
      <c r="AE116" s="162"/>
      <c r="AF116" s="183" t="s">
        <v>64</v>
      </c>
      <c r="AG116" s="184" t="s">
        <v>141</v>
      </c>
      <c r="AH116" s="162" t="s">
        <v>64</v>
      </c>
      <c r="AI116" s="162"/>
      <c r="AJ116" s="162" t="s">
        <v>328</v>
      </c>
      <c r="AK116" s="162" t="s">
        <v>329</v>
      </c>
      <c r="AL116" s="185" t="s">
        <v>330</v>
      </c>
      <c r="AM116" s="162" t="s">
        <v>64</v>
      </c>
      <c r="AN116" s="162"/>
      <c r="AO116" s="162" t="s">
        <v>210</v>
      </c>
      <c r="AP116" s="162"/>
      <c r="AQ116" s="162"/>
      <c r="AR116" s="162"/>
      <c r="AS116" s="162"/>
      <c r="AT116" s="162"/>
      <c r="AU116" s="162"/>
      <c r="AV116" s="173" t="s">
        <v>344</v>
      </c>
      <c r="AW116" s="162" t="s">
        <v>372</v>
      </c>
      <c r="AX116" s="173" t="s">
        <v>334</v>
      </c>
      <c r="AY116" s="173" t="s">
        <v>64</v>
      </c>
      <c r="AZ11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112</v>
      </c>
    </row>
    <row r="117" spans="1:52" ht="20.100000000000001" customHeight="1" x14ac:dyDescent="0.3">
      <c r="A117" s="176" t="s">
        <v>585</v>
      </c>
      <c r="B117" s="230" t="s">
        <v>485</v>
      </c>
      <c r="C117" s="231">
        <v>33139</v>
      </c>
      <c r="D117" s="232">
        <f ca="1">DATEDIF(C117,TODAY(),"y")</f>
        <v>23</v>
      </c>
      <c r="E117" s="230" t="s">
        <v>69</v>
      </c>
      <c r="F117" s="230" t="s">
        <v>86</v>
      </c>
      <c r="G117" s="230"/>
      <c r="H117" s="230"/>
      <c r="I117" s="231"/>
      <c r="J117" s="179">
        <v>41912</v>
      </c>
      <c r="K117" s="231"/>
      <c r="L117" s="231">
        <v>41365</v>
      </c>
      <c r="M117" s="234">
        <v>41790</v>
      </c>
      <c r="N117" s="360" t="b">
        <f t="shared" ca="1" si="1"/>
        <v>0</v>
      </c>
      <c r="O117" s="162" t="s">
        <v>64</v>
      </c>
      <c r="P117" s="162"/>
      <c r="Q117" s="181"/>
      <c r="R117" s="162"/>
      <c r="S117" s="162"/>
      <c r="T117" s="182"/>
      <c r="U117" s="182"/>
      <c r="V117" s="182"/>
      <c r="W117" s="182"/>
      <c r="X117" s="235" t="s">
        <v>373</v>
      </c>
      <c r="Y117" s="230"/>
      <c r="Z117" s="230"/>
      <c r="AA117" s="261">
        <f ca="1">IF(M117="Présent",(DATEDIF(L117,TODAY(),"m")),(DATEDIF(L117,M117,"m")))</f>
        <v>13</v>
      </c>
      <c r="AB117" s="230"/>
      <c r="AC117" s="267"/>
      <c r="AD117" s="268"/>
      <c r="AE117" s="268"/>
      <c r="AF117" s="236"/>
      <c r="AG117" s="236" t="s">
        <v>141</v>
      </c>
      <c r="AH117" s="235"/>
      <c r="AI117" s="235"/>
      <c r="AJ117" s="188" t="s">
        <v>328</v>
      </c>
      <c r="AK117" s="188" t="s">
        <v>329</v>
      </c>
      <c r="AL117" s="235" t="s">
        <v>330</v>
      </c>
      <c r="AM117" s="235"/>
      <c r="AN117" s="235"/>
      <c r="AO117" s="162" t="s">
        <v>210</v>
      </c>
      <c r="AP117" s="162" t="s">
        <v>120</v>
      </c>
      <c r="AQ117" s="162"/>
      <c r="AR117" s="162"/>
      <c r="AS117" s="162"/>
      <c r="AT117" s="162"/>
      <c r="AU117" s="162"/>
      <c r="AV117" s="173" t="s">
        <v>344</v>
      </c>
      <c r="AW117" s="162">
        <v>800</v>
      </c>
      <c r="AX117" s="193" t="s">
        <v>334</v>
      </c>
      <c r="AY117" s="193"/>
      <c r="AZ117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18" spans="1:52" ht="20.100000000000001" customHeight="1" x14ac:dyDescent="0.3">
      <c r="A118" s="176" t="s">
        <v>585</v>
      </c>
      <c r="B118" s="247" t="s">
        <v>257</v>
      </c>
      <c r="C118" s="248">
        <v>23112</v>
      </c>
      <c r="D118" s="161">
        <f ca="1">DATEDIF(C118,TODAY(),"y")</f>
        <v>51</v>
      </c>
      <c r="E118" s="247" t="s">
        <v>61</v>
      </c>
      <c r="F118" s="247" t="s">
        <v>102</v>
      </c>
      <c r="G118" s="182"/>
      <c r="H118" s="163"/>
      <c r="I118" s="177"/>
      <c r="J118" s="179">
        <v>42490</v>
      </c>
      <c r="K118" s="249">
        <v>42490</v>
      </c>
      <c r="L118" s="249">
        <v>40466</v>
      </c>
      <c r="M118" s="180" t="s">
        <v>322</v>
      </c>
      <c r="N118" s="357" t="str">
        <f t="shared" ca="1" si="1"/>
        <v>3 années  11 mois  5 jours  </v>
      </c>
      <c r="O118" s="162" t="s">
        <v>64</v>
      </c>
      <c r="P118" s="162"/>
      <c r="Q118" s="181"/>
      <c r="R118" s="162"/>
      <c r="S118" s="162"/>
      <c r="T118" s="182"/>
      <c r="U118" s="182"/>
      <c r="V118" s="182"/>
      <c r="W118" s="182"/>
      <c r="X118" s="162" t="s">
        <v>419</v>
      </c>
      <c r="Y118" s="247"/>
      <c r="Z118" s="250"/>
      <c r="AA118" s="162">
        <f ca="1">IF(M118="Présent",(DATEDIF(L118,TODAY(),"m")),(DATEDIF(L118,M118,"m")))</f>
        <v>47</v>
      </c>
      <c r="AB118" s="251" t="s">
        <v>64</v>
      </c>
      <c r="AC118" s="252"/>
      <c r="AD118" s="253"/>
      <c r="AE118" s="252"/>
      <c r="AF118" s="254" t="s">
        <v>64</v>
      </c>
      <c r="AG118" s="254" t="s">
        <v>141</v>
      </c>
      <c r="AH118" s="162" t="s">
        <v>155</v>
      </c>
      <c r="AI118" s="162"/>
      <c r="AJ118" s="188" t="s">
        <v>352</v>
      </c>
      <c r="AK118" s="188" t="s">
        <v>357</v>
      </c>
      <c r="AL118" s="162" t="s">
        <v>495</v>
      </c>
      <c r="AM118" s="162" t="s">
        <v>496</v>
      </c>
      <c r="AN118" s="162"/>
      <c r="AO118" s="162" t="s">
        <v>332</v>
      </c>
      <c r="AP118" s="162" t="s">
        <v>332</v>
      </c>
      <c r="AQ118" s="162"/>
      <c r="AR118" s="162"/>
      <c r="AS118" s="162"/>
      <c r="AT118" s="162"/>
      <c r="AU118" s="162"/>
      <c r="AV118" s="173" t="s">
        <v>344</v>
      </c>
      <c r="AW118" s="162"/>
      <c r="AX118" s="193"/>
      <c r="AY118" s="193" t="s">
        <v>353</v>
      </c>
      <c r="AZ11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19" spans="1:52" ht="20.100000000000001" customHeight="1" x14ac:dyDescent="0.3">
      <c r="A119" s="176" t="s">
        <v>585</v>
      </c>
      <c r="B119" s="182" t="s">
        <v>266</v>
      </c>
      <c r="C119" s="190">
        <v>30315</v>
      </c>
      <c r="D119" s="161">
        <f ca="1">DATEDIF(C119,TODAY(),"y")</f>
        <v>31</v>
      </c>
      <c r="E119" s="163" t="s">
        <v>61</v>
      </c>
      <c r="F119" s="163" t="s">
        <v>71</v>
      </c>
      <c r="G119" s="182"/>
      <c r="H119" s="163"/>
      <c r="I119" s="177" t="s">
        <v>363</v>
      </c>
      <c r="J119" s="179">
        <v>41820</v>
      </c>
      <c r="K119" s="177">
        <v>41090</v>
      </c>
      <c r="L119" s="177">
        <v>39205</v>
      </c>
      <c r="M119" s="180">
        <v>41670</v>
      </c>
      <c r="N119" s="357" t="b">
        <f t="shared" ca="1" si="1"/>
        <v>0</v>
      </c>
      <c r="O119" s="162" t="s">
        <v>64</v>
      </c>
      <c r="P119" s="162"/>
      <c r="Q119" s="181"/>
      <c r="R119" s="162"/>
      <c r="S119" s="162"/>
      <c r="T119" s="182"/>
      <c r="U119" s="182"/>
      <c r="V119" s="182"/>
      <c r="W119" s="182"/>
      <c r="X119" s="162" t="s">
        <v>367</v>
      </c>
      <c r="Y119" s="182"/>
      <c r="Z119" s="226"/>
      <c r="AA119" s="162">
        <f ca="1">IF(M119="Présent",(DATEDIF(L119,TODAY(),"m")),(DATEDIF(L119,M119,"m")))</f>
        <v>80</v>
      </c>
      <c r="AB119" s="226" t="s">
        <v>497</v>
      </c>
      <c r="AC119" s="227"/>
      <c r="AD119" s="269"/>
      <c r="AE119" s="269"/>
      <c r="AF119" s="228" t="s">
        <v>327</v>
      </c>
      <c r="AG119" s="228" t="s">
        <v>141</v>
      </c>
      <c r="AH119" s="162" t="s">
        <v>415</v>
      </c>
      <c r="AI119" s="162"/>
      <c r="AJ119" s="188" t="s">
        <v>356</v>
      </c>
      <c r="AK119" s="188" t="s">
        <v>357</v>
      </c>
      <c r="AL119" s="162" t="s">
        <v>325</v>
      </c>
      <c r="AM119" s="162" t="s">
        <v>343</v>
      </c>
      <c r="AN119" s="162"/>
      <c r="AO119" s="162" t="s">
        <v>332</v>
      </c>
      <c r="AP119" s="162" t="s">
        <v>120</v>
      </c>
      <c r="AQ119" s="162"/>
      <c r="AR119" s="162"/>
      <c r="AS119" s="162"/>
      <c r="AT119" s="162"/>
      <c r="AU119" s="162"/>
      <c r="AV119" s="173" t="s">
        <v>344</v>
      </c>
      <c r="AW119" s="162">
        <v>800</v>
      </c>
      <c r="AX119" s="193"/>
      <c r="AY119" s="193" t="s">
        <v>353</v>
      </c>
      <c r="AZ119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20" spans="1:52" ht="20.100000000000001" customHeight="1" x14ac:dyDescent="0.3">
      <c r="A120" s="176" t="s">
        <v>585</v>
      </c>
      <c r="B120" s="163" t="s">
        <v>498</v>
      </c>
      <c r="C120" s="177">
        <v>24697</v>
      </c>
      <c r="D120" s="161">
        <f ca="1">DATEDIF(C120,TODAY(),"y")</f>
        <v>47</v>
      </c>
      <c r="E120" s="163" t="s">
        <v>61</v>
      </c>
      <c r="F120" s="163" t="s">
        <v>82</v>
      </c>
      <c r="G120" s="182"/>
      <c r="H120" s="163"/>
      <c r="I120" s="270" t="s">
        <v>363</v>
      </c>
      <c r="J120" s="179">
        <v>41823</v>
      </c>
      <c r="K120" s="177">
        <v>41258</v>
      </c>
      <c r="L120" s="177">
        <v>40527</v>
      </c>
      <c r="M120" s="180">
        <v>41820</v>
      </c>
      <c r="N120" s="357" t="b">
        <f t="shared" ca="1" si="1"/>
        <v>0</v>
      </c>
      <c r="O120" s="162" t="s">
        <v>64</v>
      </c>
      <c r="P120" s="162"/>
      <c r="Q120" s="181"/>
      <c r="R120" s="162"/>
      <c r="S120" s="162"/>
      <c r="T120" s="182"/>
      <c r="U120" s="182"/>
      <c r="V120" s="182"/>
      <c r="W120" s="182"/>
      <c r="X120" s="162" t="s">
        <v>323</v>
      </c>
      <c r="Y120" s="163"/>
      <c r="Z120" s="198"/>
      <c r="AA120" s="162">
        <f ca="1">IF(M120="Présent",(DATEDIF(L120,TODAY(),"m")),(DATEDIF(L120,M120,"m")))</f>
        <v>42</v>
      </c>
      <c r="AB120" s="163" t="s">
        <v>64</v>
      </c>
      <c r="AC120" s="197"/>
      <c r="AD120" s="271"/>
      <c r="AE120" s="163"/>
      <c r="AF120" s="183" t="s">
        <v>64</v>
      </c>
      <c r="AG120" s="183" t="s">
        <v>141</v>
      </c>
      <c r="AH120" s="162" t="s">
        <v>20</v>
      </c>
      <c r="AI120" s="162"/>
      <c r="AJ120" s="188" t="s">
        <v>328</v>
      </c>
      <c r="AK120" s="188" t="s">
        <v>358</v>
      </c>
      <c r="AL120" s="162" t="s">
        <v>330</v>
      </c>
      <c r="AM120" s="162" t="s">
        <v>78</v>
      </c>
      <c r="AN120" s="162"/>
      <c r="AO120" s="162" t="s">
        <v>332</v>
      </c>
      <c r="AP120" s="162" t="s">
        <v>332</v>
      </c>
      <c r="AQ120" s="162"/>
      <c r="AR120" s="162"/>
      <c r="AS120" s="162"/>
      <c r="AT120" s="162"/>
      <c r="AU120" s="162"/>
      <c r="AV120" s="173" t="s">
        <v>333</v>
      </c>
      <c r="AW120" s="162" t="s">
        <v>64</v>
      </c>
      <c r="AX120" s="193" t="s">
        <v>334</v>
      </c>
      <c r="AY120" s="193" t="s">
        <v>335</v>
      </c>
      <c r="AZ12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181</v>
      </c>
    </row>
    <row r="121" spans="1:52" ht="20.100000000000001" customHeight="1" x14ac:dyDescent="0.3">
      <c r="A121" s="176" t="s">
        <v>585</v>
      </c>
      <c r="B121" s="182" t="s">
        <v>499</v>
      </c>
      <c r="C121" s="190">
        <v>21323</v>
      </c>
      <c r="D121" s="161">
        <f ca="1">DATEDIF(C121,TODAY(),"y")</f>
        <v>56</v>
      </c>
      <c r="E121" s="182" t="s">
        <v>61</v>
      </c>
      <c r="F121" s="182" t="s">
        <v>102</v>
      </c>
      <c r="G121" s="182"/>
      <c r="H121" s="163"/>
      <c r="I121" s="177"/>
      <c r="J121" s="179">
        <v>42582</v>
      </c>
      <c r="K121" s="177">
        <v>42582</v>
      </c>
      <c r="L121" s="177">
        <v>39091</v>
      </c>
      <c r="M121" s="180" t="s">
        <v>322</v>
      </c>
      <c r="N121" s="357" t="str">
        <f t="shared" ca="1" si="1"/>
        <v>7 années  8 mois  11 jours  </v>
      </c>
      <c r="O121" s="162" t="s">
        <v>64</v>
      </c>
      <c r="P121" s="162"/>
      <c r="Q121" s="181"/>
      <c r="R121" s="162"/>
      <c r="S121" s="162"/>
      <c r="T121" s="182"/>
      <c r="U121" s="182"/>
      <c r="V121" s="182"/>
      <c r="W121" s="182"/>
      <c r="X121" s="162" t="s">
        <v>323</v>
      </c>
      <c r="Y121" s="182"/>
      <c r="Z121" s="195"/>
      <c r="AA121" s="162">
        <f ca="1">IF(M121="Présent",(DATEDIF(L121,TODAY(),"m")),(DATEDIF(L121,M121,"m")))</f>
        <v>92</v>
      </c>
      <c r="AB121" s="182" t="s">
        <v>64</v>
      </c>
      <c r="AC121" s="192"/>
      <c r="AD121" s="182"/>
      <c r="AE121" s="184"/>
      <c r="AF121" s="184" t="s">
        <v>64</v>
      </c>
      <c r="AG121" s="184" t="s">
        <v>141</v>
      </c>
      <c r="AH121" s="162" t="s">
        <v>20</v>
      </c>
      <c r="AI121" s="162"/>
      <c r="AJ121" s="188" t="s">
        <v>341</v>
      </c>
      <c r="AK121" s="188" t="s">
        <v>357</v>
      </c>
      <c r="AL121" s="162" t="s">
        <v>330</v>
      </c>
      <c r="AM121" s="162" t="s">
        <v>103</v>
      </c>
      <c r="AN121" s="162"/>
      <c r="AO121" s="162" t="s">
        <v>332</v>
      </c>
      <c r="AP121" s="162" t="s">
        <v>120</v>
      </c>
      <c r="AQ121" s="162"/>
      <c r="AR121" s="272"/>
      <c r="AS121" s="162"/>
      <c r="AT121" s="162"/>
      <c r="AU121" s="162"/>
      <c r="AV121" s="173" t="s">
        <v>344</v>
      </c>
      <c r="AW121" s="162">
        <v>800</v>
      </c>
      <c r="AX121" s="193" t="s">
        <v>334</v>
      </c>
      <c r="AY121" s="193" t="s">
        <v>353</v>
      </c>
      <c r="AZ12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22" spans="1:52" ht="20.100000000000001" customHeight="1" x14ac:dyDescent="0.3">
      <c r="A122" s="176" t="s">
        <v>585</v>
      </c>
      <c r="B122" s="182" t="s">
        <v>185</v>
      </c>
      <c r="C122" s="190">
        <v>29930</v>
      </c>
      <c r="D122" s="161">
        <f ca="1">DATEDIF(C122,TODAY(),"y")</f>
        <v>32</v>
      </c>
      <c r="E122" s="182" t="s">
        <v>69</v>
      </c>
      <c r="F122" s="182" t="s">
        <v>94</v>
      </c>
      <c r="G122" s="182"/>
      <c r="H122" s="163"/>
      <c r="I122" s="177"/>
      <c r="J122" s="179">
        <v>42035</v>
      </c>
      <c r="K122" s="177">
        <v>42035</v>
      </c>
      <c r="L122" s="177">
        <v>38336</v>
      </c>
      <c r="M122" s="180">
        <v>41820</v>
      </c>
      <c r="N122" s="357" t="b">
        <f t="shared" ca="1" si="1"/>
        <v>0</v>
      </c>
      <c r="O122" s="162" t="s">
        <v>64</v>
      </c>
      <c r="P122" s="162"/>
      <c r="Q122" s="181"/>
      <c r="R122" s="162"/>
      <c r="S122" s="162"/>
      <c r="T122" s="182"/>
      <c r="U122" s="182"/>
      <c r="V122" s="182"/>
      <c r="W122" s="182"/>
      <c r="X122" s="162" t="s">
        <v>323</v>
      </c>
      <c r="Y122" s="182"/>
      <c r="Z122" s="195"/>
      <c r="AA122" s="162">
        <f ca="1">IF(M122="Présent",(DATEDIF(L122,TODAY(),"m")),(DATEDIF(L122,M122,"m")))</f>
        <v>114</v>
      </c>
      <c r="AB122" s="182" t="s">
        <v>94</v>
      </c>
      <c r="AC122" s="192"/>
      <c r="AD122" s="182"/>
      <c r="AE122" s="184"/>
      <c r="AF122" s="184" t="s">
        <v>327</v>
      </c>
      <c r="AG122" s="184" t="s">
        <v>402</v>
      </c>
      <c r="AH122" s="162" t="s">
        <v>64</v>
      </c>
      <c r="AI122" s="162"/>
      <c r="AJ122" s="188" t="s">
        <v>328</v>
      </c>
      <c r="AK122" s="188" t="s">
        <v>329</v>
      </c>
      <c r="AL122" s="162" t="s">
        <v>325</v>
      </c>
      <c r="AM122" s="162" t="s">
        <v>64</v>
      </c>
      <c r="AN122" s="162"/>
      <c r="AO122" s="162" t="s">
        <v>332</v>
      </c>
      <c r="AP122" s="162"/>
      <c r="AQ122" s="162"/>
      <c r="AR122" s="162"/>
      <c r="AS122" s="162"/>
      <c r="AT122" s="162"/>
      <c r="AU122" s="162">
        <v>1</v>
      </c>
      <c r="AV122" s="173"/>
      <c r="AW122" s="162"/>
      <c r="AX122" s="193"/>
      <c r="AY122" s="193"/>
      <c r="AZ12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181</v>
      </c>
    </row>
    <row r="123" spans="1:52" ht="20.100000000000001" customHeight="1" x14ac:dyDescent="0.3">
      <c r="A123" s="176" t="s">
        <v>585</v>
      </c>
      <c r="B123" s="182" t="s">
        <v>126</v>
      </c>
      <c r="C123" s="190">
        <v>26416</v>
      </c>
      <c r="D123" s="161">
        <f ca="1">DATEDIF(C123,TODAY(),"y")</f>
        <v>42</v>
      </c>
      <c r="E123" s="182" t="s">
        <v>61</v>
      </c>
      <c r="F123" s="182" t="s">
        <v>102</v>
      </c>
      <c r="G123" s="182"/>
      <c r="H123" s="163"/>
      <c r="I123" s="177"/>
      <c r="J123" s="179">
        <v>42035</v>
      </c>
      <c r="K123" s="177">
        <v>42035</v>
      </c>
      <c r="L123" s="177">
        <v>41310</v>
      </c>
      <c r="M123" s="180" t="s">
        <v>322</v>
      </c>
      <c r="N123" s="357" t="str">
        <f t="shared" ca="1" si="1"/>
        <v>1 années  7 mois  15 jours  </v>
      </c>
      <c r="O123" s="162" t="s">
        <v>64</v>
      </c>
      <c r="P123" s="162"/>
      <c r="Q123" s="181"/>
      <c r="R123" s="162"/>
      <c r="S123" s="162"/>
      <c r="T123" s="182"/>
      <c r="U123" s="182"/>
      <c r="V123" s="182"/>
      <c r="W123" s="182"/>
      <c r="X123" s="162" t="s">
        <v>323</v>
      </c>
      <c r="Y123" s="182"/>
      <c r="Z123" s="195"/>
      <c r="AA123" s="162">
        <f ca="1">IF(M123="Présent",(DATEDIF(L123,TODAY(),"m")),(DATEDIF(L123,M123,"m")))</f>
        <v>19</v>
      </c>
      <c r="AB123" s="182" t="s">
        <v>64</v>
      </c>
      <c r="AC123" s="192"/>
      <c r="AD123" s="182"/>
      <c r="AE123" s="192"/>
      <c r="AF123" s="184" t="s">
        <v>327</v>
      </c>
      <c r="AG123" s="184" t="s">
        <v>141</v>
      </c>
      <c r="AH123" s="162" t="s">
        <v>24</v>
      </c>
      <c r="AI123" s="162"/>
      <c r="AJ123" s="188" t="s">
        <v>328</v>
      </c>
      <c r="AK123" s="188" t="s">
        <v>500</v>
      </c>
      <c r="AL123" s="162" t="s">
        <v>330</v>
      </c>
      <c r="AM123" s="162" t="s">
        <v>501</v>
      </c>
      <c r="AN123" s="162"/>
      <c r="AO123" s="162" t="s">
        <v>120</v>
      </c>
      <c r="AP123" s="162" t="s">
        <v>120</v>
      </c>
      <c r="AQ123" s="162"/>
      <c r="AR123" s="162"/>
      <c r="AS123" s="162"/>
      <c r="AT123" s="162"/>
      <c r="AU123" s="162"/>
      <c r="AV123" s="173" t="s">
        <v>333</v>
      </c>
      <c r="AW123" s="162"/>
      <c r="AX123" s="173" t="s">
        <v>334</v>
      </c>
      <c r="AY123" s="193" t="s">
        <v>335</v>
      </c>
      <c r="AZ12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24" spans="1:52" ht="20.100000000000001" customHeight="1" x14ac:dyDescent="0.3">
      <c r="A124" s="176" t="s">
        <v>585</v>
      </c>
      <c r="B124" s="163" t="s">
        <v>126</v>
      </c>
      <c r="C124" s="190">
        <v>24938</v>
      </c>
      <c r="D124" s="161">
        <f ca="1">DATEDIF(C124,TODAY(),"y")</f>
        <v>46</v>
      </c>
      <c r="E124" s="182" t="s">
        <v>61</v>
      </c>
      <c r="F124" s="182" t="s">
        <v>94</v>
      </c>
      <c r="G124" s="182"/>
      <c r="H124" s="163"/>
      <c r="I124" s="177"/>
      <c r="J124" s="179">
        <v>42124</v>
      </c>
      <c r="K124" s="177">
        <v>42124</v>
      </c>
      <c r="L124" s="177">
        <v>33329</v>
      </c>
      <c r="M124" s="180" t="s">
        <v>322</v>
      </c>
      <c r="N124" s="357" t="str">
        <f t="shared" ca="1" si="1"/>
        <v>23 années  5 mois  19 jours  </v>
      </c>
      <c r="O124" s="162" t="s">
        <v>64</v>
      </c>
      <c r="P124" s="162"/>
      <c r="Q124" s="181"/>
      <c r="R124" s="162"/>
      <c r="S124" s="162"/>
      <c r="T124" s="182"/>
      <c r="U124" s="182"/>
      <c r="V124" s="182"/>
      <c r="W124" s="182"/>
      <c r="X124" s="162" t="s">
        <v>323</v>
      </c>
      <c r="Y124" s="182"/>
      <c r="Z124" s="195"/>
      <c r="AA124" s="162">
        <f ca="1">IF(M124="Présent",(DATEDIF(L124,TODAY(),"m")),(DATEDIF(L124,M124,"m")))</f>
        <v>281</v>
      </c>
      <c r="AB124" s="182" t="s">
        <v>94</v>
      </c>
      <c r="AC124" s="182"/>
      <c r="AD124" s="192"/>
      <c r="AE124" s="273"/>
      <c r="AF124" s="184" t="s">
        <v>327</v>
      </c>
      <c r="AG124" s="184" t="s">
        <v>141</v>
      </c>
      <c r="AH124" s="162" t="s">
        <v>422</v>
      </c>
      <c r="AI124" s="162"/>
      <c r="AJ124" s="188" t="s">
        <v>328</v>
      </c>
      <c r="AK124" s="188" t="s">
        <v>329</v>
      </c>
      <c r="AL124" s="162" t="s">
        <v>330</v>
      </c>
      <c r="AM124" s="162" t="s">
        <v>444</v>
      </c>
      <c r="AN124" s="162"/>
      <c r="AO124" s="162" t="s">
        <v>332</v>
      </c>
      <c r="AP124" s="162"/>
      <c r="AQ124" s="162"/>
      <c r="AR124" s="162"/>
      <c r="AS124" s="162"/>
      <c r="AT124" s="162"/>
      <c r="AU124" s="162"/>
      <c r="AV124" s="173"/>
      <c r="AW124" s="162" t="s">
        <v>64</v>
      </c>
      <c r="AX124" s="193"/>
      <c r="AY124" s="193"/>
      <c r="AZ12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25" spans="1:52" ht="20.100000000000001" customHeight="1" x14ac:dyDescent="0.3">
      <c r="A125" s="176" t="s">
        <v>585</v>
      </c>
      <c r="B125" s="163" t="s">
        <v>224</v>
      </c>
      <c r="C125" s="177">
        <v>33978</v>
      </c>
      <c r="D125" s="161">
        <f ca="1">DATEDIF(C125,TODAY(),"y")</f>
        <v>21</v>
      </c>
      <c r="E125" s="182" t="s">
        <v>61</v>
      </c>
      <c r="F125" s="163" t="s">
        <v>86</v>
      </c>
      <c r="G125" s="163"/>
      <c r="H125" s="163"/>
      <c r="I125" s="177"/>
      <c r="J125" s="179">
        <v>42613</v>
      </c>
      <c r="K125" s="177">
        <v>42613</v>
      </c>
      <c r="L125" s="177">
        <v>41396</v>
      </c>
      <c r="M125" s="180" t="s">
        <v>322</v>
      </c>
      <c r="N125" s="357" t="str">
        <f t="shared" ca="1" si="1"/>
        <v>1 années  4 mois  18 jours  </v>
      </c>
      <c r="O125" s="162" t="s">
        <v>64</v>
      </c>
      <c r="P125" s="162"/>
      <c r="Q125" s="181"/>
      <c r="R125" s="162"/>
      <c r="S125" s="162"/>
      <c r="T125" s="182"/>
      <c r="U125" s="182"/>
      <c r="V125" s="182"/>
      <c r="W125" s="182"/>
      <c r="X125" s="162" t="s">
        <v>323</v>
      </c>
      <c r="Y125" s="182"/>
      <c r="Z125" s="195"/>
      <c r="AA125" s="175">
        <f ca="1">IF(M125="Présent",(DATEDIF(L125,TODAY(),"m")),(DATEDIF(L125,M125,"m")))</f>
        <v>16</v>
      </c>
      <c r="AB125" s="182" t="s">
        <v>64</v>
      </c>
      <c r="AC125" s="162"/>
      <c r="AD125" s="185"/>
      <c r="AE125" s="185"/>
      <c r="AF125" s="183" t="s">
        <v>327</v>
      </c>
      <c r="AG125" s="184" t="s">
        <v>141</v>
      </c>
      <c r="AH125" s="162" t="s">
        <v>324</v>
      </c>
      <c r="AI125" s="162"/>
      <c r="AJ125" s="188" t="s">
        <v>356</v>
      </c>
      <c r="AK125" s="188" t="s">
        <v>357</v>
      </c>
      <c r="AL125" s="162" t="s">
        <v>330</v>
      </c>
      <c r="AM125" s="162" t="s">
        <v>502</v>
      </c>
      <c r="AN125" s="162"/>
      <c r="AO125" s="162" t="s">
        <v>332</v>
      </c>
      <c r="AP125" s="162" t="s">
        <v>483</v>
      </c>
      <c r="AQ125" s="162"/>
      <c r="AR125" s="162"/>
      <c r="AS125" s="162"/>
      <c r="AT125" s="162"/>
      <c r="AU125" s="162"/>
      <c r="AV125" s="173" t="s">
        <v>326</v>
      </c>
      <c r="AW125" s="162" t="s">
        <v>64</v>
      </c>
      <c r="AX125" s="193" t="s">
        <v>334</v>
      </c>
      <c r="AY125" s="193" t="s">
        <v>64</v>
      </c>
      <c r="AZ12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26" spans="1:52" s="199" customFormat="1" ht="20.100000000000001" customHeight="1" x14ac:dyDescent="0.3">
      <c r="A126" s="176" t="s">
        <v>585</v>
      </c>
      <c r="B126" s="182" t="s">
        <v>503</v>
      </c>
      <c r="C126" s="190">
        <v>29422</v>
      </c>
      <c r="D126" s="161">
        <f ca="1">DATEDIF(C126,TODAY(),"y")</f>
        <v>34</v>
      </c>
      <c r="E126" s="182" t="s">
        <v>61</v>
      </c>
      <c r="F126" s="182" t="s">
        <v>82</v>
      </c>
      <c r="G126" s="182"/>
      <c r="H126" s="163"/>
      <c r="I126" s="177"/>
      <c r="J126" s="179">
        <v>42643</v>
      </c>
      <c r="K126" s="177">
        <v>42643</v>
      </c>
      <c r="L126" s="177">
        <v>37271</v>
      </c>
      <c r="M126" s="180" t="s">
        <v>322</v>
      </c>
      <c r="N126" s="357" t="str">
        <f t="shared" ca="1" si="1"/>
        <v>12 années  8 mois  5 jours  </v>
      </c>
      <c r="O126" s="162" t="s">
        <v>64</v>
      </c>
      <c r="P126" s="162"/>
      <c r="Q126" s="181"/>
      <c r="R126" s="162"/>
      <c r="S126" s="162"/>
      <c r="T126" s="182"/>
      <c r="U126" s="182"/>
      <c r="V126" s="182"/>
      <c r="W126" s="182"/>
      <c r="X126" s="162" t="s">
        <v>323</v>
      </c>
      <c r="Y126" s="182"/>
      <c r="Z126" s="195"/>
      <c r="AA126" s="162">
        <f ca="1">IF(M126="Présent",(DATEDIF(L126,TODAY(),"m")),(DATEDIF(L126,M126,"m")))</f>
        <v>152</v>
      </c>
      <c r="AB126" s="182" t="s">
        <v>86</v>
      </c>
      <c r="AC126" s="192"/>
      <c r="AD126" s="182"/>
      <c r="AE126" s="184"/>
      <c r="AF126" s="182" t="s">
        <v>64</v>
      </c>
      <c r="AG126" s="182" t="s">
        <v>402</v>
      </c>
      <c r="AH126" s="162" t="s">
        <v>24</v>
      </c>
      <c r="AI126" s="162" t="s">
        <v>64</v>
      </c>
      <c r="AJ126" s="188" t="s">
        <v>328</v>
      </c>
      <c r="AK126" s="188" t="s">
        <v>385</v>
      </c>
      <c r="AL126" s="162" t="s">
        <v>330</v>
      </c>
      <c r="AM126" s="162" t="s">
        <v>477</v>
      </c>
      <c r="AN126" s="162"/>
      <c r="AO126" s="162" t="s">
        <v>332</v>
      </c>
      <c r="AP126" s="162" t="s">
        <v>332</v>
      </c>
      <c r="AQ126" s="162"/>
      <c r="AR126" s="162"/>
      <c r="AS126" s="162"/>
      <c r="AT126" s="162"/>
      <c r="AU126" s="162">
        <v>2</v>
      </c>
      <c r="AV126" s="173" t="s">
        <v>333</v>
      </c>
      <c r="AW126" s="162"/>
      <c r="AX126" s="193" t="s">
        <v>334</v>
      </c>
      <c r="AY126" s="193" t="s">
        <v>353</v>
      </c>
      <c r="AZ12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27" spans="1:52" ht="20.100000000000001" customHeight="1" x14ac:dyDescent="0.3">
      <c r="A127" s="176" t="s">
        <v>585</v>
      </c>
      <c r="B127" s="163" t="s">
        <v>504</v>
      </c>
      <c r="C127" s="190">
        <v>19474</v>
      </c>
      <c r="D127" s="161">
        <f ca="1">DATEDIF(C127,TODAY(),"y")</f>
        <v>61</v>
      </c>
      <c r="E127" s="182" t="s">
        <v>69</v>
      </c>
      <c r="F127" s="182" t="s">
        <v>86</v>
      </c>
      <c r="G127" s="182"/>
      <c r="H127" s="163"/>
      <c r="I127" s="177"/>
      <c r="J127" s="179">
        <v>42044</v>
      </c>
      <c r="K127" s="177">
        <v>42044</v>
      </c>
      <c r="L127" s="177">
        <v>41169</v>
      </c>
      <c r="M127" s="180">
        <v>41395</v>
      </c>
      <c r="N127" s="357" t="b">
        <f t="shared" ca="1" si="1"/>
        <v>0</v>
      </c>
      <c r="O127" s="162" t="s">
        <v>64</v>
      </c>
      <c r="P127" s="162"/>
      <c r="Q127" s="181"/>
      <c r="R127" s="162"/>
      <c r="S127" s="162"/>
      <c r="T127" s="182"/>
      <c r="U127" s="182"/>
      <c r="V127" s="182"/>
      <c r="W127" s="182"/>
      <c r="X127" s="162" t="s">
        <v>323</v>
      </c>
      <c r="Y127" s="182"/>
      <c r="Z127" s="195"/>
      <c r="AA127" s="162">
        <f ca="1">IF(M127="Présent",(DATEDIF(L127,TODAY(),"m")),(DATEDIF(L127,M127,"m")))</f>
        <v>7</v>
      </c>
      <c r="AB127" s="182" t="s">
        <v>64</v>
      </c>
      <c r="AC127" s="182"/>
      <c r="AD127" s="192"/>
      <c r="AE127" s="273"/>
      <c r="AF127" s="184" t="s">
        <v>64</v>
      </c>
      <c r="AG127" s="184" t="s">
        <v>64</v>
      </c>
      <c r="AH127" s="162" t="s">
        <v>64</v>
      </c>
      <c r="AI127" s="162"/>
      <c r="AJ127" s="188" t="s">
        <v>352</v>
      </c>
      <c r="AK127" s="188" t="s">
        <v>357</v>
      </c>
      <c r="AL127" s="185" t="s">
        <v>325</v>
      </c>
      <c r="AM127" s="162" t="s">
        <v>64</v>
      </c>
      <c r="AN127" s="162"/>
      <c r="AO127" s="162" t="s">
        <v>64</v>
      </c>
      <c r="AP127" s="162"/>
      <c r="AQ127" s="162"/>
      <c r="AR127" s="162"/>
      <c r="AS127" s="162"/>
      <c r="AT127" s="162"/>
      <c r="AU127" s="162"/>
      <c r="AV127" s="173"/>
      <c r="AW127" s="162" t="s">
        <v>64</v>
      </c>
      <c r="AX127" s="193"/>
      <c r="AY127" s="193"/>
      <c r="AZ127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28" spans="1:52" ht="20.100000000000001" customHeight="1" x14ac:dyDescent="0.3">
      <c r="A128" s="176" t="s">
        <v>585</v>
      </c>
      <c r="B128" s="163" t="s">
        <v>389</v>
      </c>
      <c r="C128" s="190">
        <v>21365</v>
      </c>
      <c r="D128" s="161">
        <f ca="1">DATEDIF(C128,TODAY(),"y")</f>
        <v>56</v>
      </c>
      <c r="E128" s="182" t="s">
        <v>61</v>
      </c>
      <c r="F128" s="182" t="s">
        <v>86</v>
      </c>
      <c r="G128" s="182"/>
      <c r="H128" s="163"/>
      <c r="I128" s="177"/>
      <c r="J128" s="179">
        <v>42162</v>
      </c>
      <c r="K128" s="177">
        <v>42162</v>
      </c>
      <c r="L128" s="177">
        <v>39241</v>
      </c>
      <c r="M128" s="180">
        <v>41820</v>
      </c>
      <c r="N128" s="357" t="b">
        <f t="shared" ca="1" si="1"/>
        <v>0</v>
      </c>
      <c r="O128" s="162" t="s">
        <v>64</v>
      </c>
      <c r="P128" s="162"/>
      <c r="Q128" s="181"/>
      <c r="R128" s="162"/>
      <c r="S128" s="162"/>
      <c r="T128" s="182"/>
      <c r="U128" s="182"/>
      <c r="V128" s="182"/>
      <c r="W128" s="182"/>
      <c r="X128" s="162" t="s">
        <v>323</v>
      </c>
      <c r="Y128" s="182"/>
      <c r="Z128" s="182"/>
      <c r="AA128" s="162">
        <f ca="1">IF(M128="Présent",(DATEDIF(L128,TODAY(),"m")),(DATEDIF(L128,M128,"m")))</f>
        <v>84</v>
      </c>
      <c r="AB128" s="182"/>
      <c r="AC128" s="182"/>
      <c r="AD128" s="192"/>
      <c r="AE128" s="273"/>
      <c r="AF128" s="184" t="s">
        <v>327</v>
      </c>
      <c r="AG128" s="184" t="s">
        <v>141</v>
      </c>
      <c r="AH128" s="162" t="s">
        <v>120</v>
      </c>
      <c r="AI128" s="162"/>
      <c r="AJ128" s="188" t="s">
        <v>328</v>
      </c>
      <c r="AK128" s="188" t="s">
        <v>358</v>
      </c>
      <c r="AL128" s="185" t="s">
        <v>330</v>
      </c>
      <c r="AM128" s="162" t="s">
        <v>120</v>
      </c>
      <c r="AN128" s="162"/>
      <c r="AO128" s="162" t="s">
        <v>339</v>
      </c>
      <c r="AP128" s="162" t="s">
        <v>376</v>
      </c>
      <c r="AQ128" s="162"/>
      <c r="AR128" s="162"/>
      <c r="AS128" s="162"/>
      <c r="AT128" s="162"/>
      <c r="AU128" s="162"/>
      <c r="AV128" s="173" t="s">
        <v>333</v>
      </c>
      <c r="AW128" s="162"/>
      <c r="AX128" s="173" t="s">
        <v>334</v>
      </c>
      <c r="AY128" s="193" t="s">
        <v>353</v>
      </c>
      <c r="AZ12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181</v>
      </c>
    </row>
    <row r="129" spans="1:52" ht="20.100000000000001" customHeight="1" x14ac:dyDescent="0.3">
      <c r="A129" s="176" t="s">
        <v>585</v>
      </c>
      <c r="B129" s="215" t="s">
        <v>130</v>
      </c>
      <c r="C129" s="274">
        <v>23629</v>
      </c>
      <c r="D129" s="217">
        <f ca="1">DATEDIF(C129,TODAY(),"y")</f>
        <v>50</v>
      </c>
      <c r="E129" s="194" t="s">
        <v>69</v>
      </c>
      <c r="F129" s="215" t="s">
        <v>86</v>
      </c>
      <c r="G129" s="215"/>
      <c r="H129" s="215"/>
      <c r="I129" s="274"/>
      <c r="J129" s="218">
        <v>42252</v>
      </c>
      <c r="K129" s="274">
        <v>42855</v>
      </c>
      <c r="L129" s="216">
        <v>41787</v>
      </c>
      <c r="M129" s="219" t="s">
        <v>322</v>
      </c>
      <c r="N129" s="359" t="str">
        <f t="shared" ca="1" si="1"/>
        <v>0 années  3 mois  23 jours  </v>
      </c>
      <c r="O129" s="162" t="s">
        <v>64</v>
      </c>
      <c r="P129" s="162"/>
      <c r="Q129" s="181"/>
      <c r="R129" s="162"/>
      <c r="S129" s="162"/>
      <c r="T129" s="182"/>
      <c r="U129" s="182"/>
      <c r="V129" s="182"/>
      <c r="W129" s="182"/>
      <c r="X129" s="194" t="s">
        <v>323</v>
      </c>
      <c r="Y129" s="194"/>
      <c r="Z129" s="220"/>
      <c r="AA129" s="221">
        <f ca="1">IF(M129="Présent",(DATEDIF(L129,TODAY(),"m")),(DATEDIF(L129,M129,"m")))</f>
        <v>3</v>
      </c>
      <c r="AB129" s="220" t="s">
        <v>86</v>
      </c>
      <c r="AC129" s="194"/>
      <c r="AD129" s="194"/>
      <c r="AE129" s="194"/>
      <c r="AF129" s="222" t="s">
        <v>327</v>
      </c>
      <c r="AG129" s="223" t="s">
        <v>141</v>
      </c>
      <c r="AH129" s="194" t="s">
        <v>20</v>
      </c>
      <c r="AI129" s="194"/>
      <c r="AJ129" s="194" t="s">
        <v>341</v>
      </c>
      <c r="AK129" s="194" t="s">
        <v>357</v>
      </c>
      <c r="AL129" s="162" t="s">
        <v>325</v>
      </c>
      <c r="AM129" s="194" t="s">
        <v>78</v>
      </c>
      <c r="AN129" s="194"/>
      <c r="AO129" s="194" t="s">
        <v>332</v>
      </c>
      <c r="AP129" s="194" t="s">
        <v>332</v>
      </c>
      <c r="AQ129" s="194"/>
      <c r="AR129" s="194"/>
      <c r="AS129" s="194"/>
      <c r="AT129" s="194"/>
      <c r="AU129" s="194"/>
      <c r="AV129" s="193" t="s">
        <v>344</v>
      </c>
      <c r="AW129" s="194"/>
      <c r="AX129" s="193"/>
      <c r="AY129" s="193" t="s">
        <v>335</v>
      </c>
      <c r="AZ12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116</v>
      </c>
    </row>
    <row r="130" spans="1:52" ht="20.100000000000001" customHeight="1" x14ac:dyDescent="0.3">
      <c r="A130" s="176" t="s">
        <v>585</v>
      </c>
      <c r="B130" s="163" t="s">
        <v>505</v>
      </c>
      <c r="C130" s="190">
        <v>33259</v>
      </c>
      <c r="D130" s="161">
        <f ca="1">DATEDIF(C130,TODAY(),"y")</f>
        <v>23</v>
      </c>
      <c r="E130" s="182" t="s">
        <v>61</v>
      </c>
      <c r="F130" s="182" t="s">
        <v>71</v>
      </c>
      <c r="G130" s="182"/>
      <c r="H130" s="163"/>
      <c r="I130" s="177"/>
      <c r="J130" s="179">
        <v>42551</v>
      </c>
      <c r="K130" s="177">
        <v>42551</v>
      </c>
      <c r="L130" s="177">
        <v>40892</v>
      </c>
      <c r="M130" s="180" t="s">
        <v>322</v>
      </c>
      <c r="N130" s="357" t="str">
        <f t="shared" ref="N130:N193" ca="1" si="2">IF(M130="Présent",(DATEDIF(L130,TODAY(),"Y")&amp;" années  "&amp;DATEDIF(L130,TODAY(),"YM")&amp;" mois  "&amp;DATEDIF(L130,TODAY(),"MD")&amp;" jours  "))</f>
        <v>2 années  9 mois  5 jours  </v>
      </c>
      <c r="O130" s="162" t="s">
        <v>64</v>
      </c>
      <c r="P130" s="162"/>
      <c r="Q130" s="181"/>
      <c r="R130" s="162"/>
      <c r="S130" s="162"/>
      <c r="T130" s="182"/>
      <c r="U130" s="182"/>
      <c r="V130" s="182"/>
      <c r="W130" s="182"/>
      <c r="X130" s="162" t="s">
        <v>323</v>
      </c>
      <c r="Y130" s="182"/>
      <c r="Z130" s="195"/>
      <c r="AA130" s="162">
        <f ca="1">IF(M130="Présent",(DATEDIF(L130,TODAY(),"m")),(DATEDIF(L130,M130,"m")))</f>
        <v>33</v>
      </c>
      <c r="AB130" s="182" t="s">
        <v>86</v>
      </c>
      <c r="AC130" s="182"/>
      <c r="AD130" s="192"/>
      <c r="AE130" s="273"/>
      <c r="AF130" s="184" t="s">
        <v>327</v>
      </c>
      <c r="AG130" s="184" t="s">
        <v>141</v>
      </c>
      <c r="AH130" s="162" t="s">
        <v>415</v>
      </c>
      <c r="AI130" s="162"/>
      <c r="AJ130" s="188" t="s">
        <v>356</v>
      </c>
      <c r="AK130" s="188" t="s">
        <v>357</v>
      </c>
      <c r="AL130" s="162" t="s">
        <v>330</v>
      </c>
      <c r="AM130" s="162" t="s">
        <v>343</v>
      </c>
      <c r="AN130" s="162"/>
      <c r="AO130" s="162" t="s">
        <v>120</v>
      </c>
      <c r="AP130" s="162" t="s">
        <v>120</v>
      </c>
      <c r="AQ130" s="162"/>
      <c r="AR130" s="162"/>
      <c r="AS130" s="162"/>
      <c r="AT130" s="162"/>
      <c r="AU130" s="162"/>
      <c r="AV130" s="173" t="s">
        <v>326</v>
      </c>
      <c r="AW130" s="162" t="s">
        <v>64</v>
      </c>
      <c r="AX130" s="193" t="s">
        <v>334</v>
      </c>
      <c r="AY130" s="193" t="s">
        <v>506</v>
      </c>
      <c r="AZ13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31" spans="1:52" ht="20.100000000000001" customHeight="1" x14ac:dyDescent="0.3">
      <c r="A131" s="176" t="s">
        <v>585</v>
      </c>
      <c r="B131" s="163" t="s">
        <v>507</v>
      </c>
      <c r="C131" s="177">
        <v>33590</v>
      </c>
      <c r="D131" s="161">
        <f ca="1">DATEDIF(C131,TODAY(),"y")</f>
        <v>22</v>
      </c>
      <c r="E131" s="162" t="s">
        <v>61</v>
      </c>
      <c r="F131" s="163" t="s">
        <v>94</v>
      </c>
      <c r="G131" s="163"/>
      <c r="H131" s="163"/>
      <c r="I131" s="178"/>
      <c r="J131" s="179">
        <v>43465</v>
      </c>
      <c r="K131" s="178"/>
      <c r="L131" s="177">
        <v>41791</v>
      </c>
      <c r="M131" s="180" t="s">
        <v>365</v>
      </c>
      <c r="N131" s="357" t="str">
        <f t="shared" ca="1" si="2"/>
        <v>0 années  3 mois  19 jours  </v>
      </c>
      <c r="O131" s="162" t="s">
        <v>64</v>
      </c>
      <c r="P131" s="162"/>
      <c r="Q131" s="181"/>
      <c r="R131" s="162"/>
      <c r="S131" s="162"/>
      <c r="T131" s="182"/>
      <c r="U131" s="182"/>
      <c r="V131" s="182"/>
      <c r="W131" s="182"/>
      <c r="X131" s="162" t="s">
        <v>323</v>
      </c>
      <c r="Y131" s="162"/>
      <c r="Z131" s="195"/>
      <c r="AA131" s="175">
        <f ca="1">IF(M131="Présent",(DATEDIF(L131,TODAY(),"m")),(DATEDIF(L131,M131,"m")))</f>
        <v>3</v>
      </c>
      <c r="AB131" s="182" t="s">
        <v>64</v>
      </c>
      <c r="AC131" s="162"/>
      <c r="AD131" s="162"/>
      <c r="AE131" s="162"/>
      <c r="AF131" s="183" t="s">
        <v>64</v>
      </c>
      <c r="AG131" s="184" t="s">
        <v>141</v>
      </c>
      <c r="AH131" s="162" t="s">
        <v>296</v>
      </c>
      <c r="AI131" s="162"/>
      <c r="AJ131" s="162" t="s">
        <v>356</v>
      </c>
      <c r="AK131" s="162" t="s">
        <v>357</v>
      </c>
      <c r="AL131" s="185" t="s">
        <v>330</v>
      </c>
      <c r="AM131" s="162" t="s">
        <v>64</v>
      </c>
      <c r="AN131" s="162"/>
      <c r="AO131" s="162" t="s">
        <v>120</v>
      </c>
      <c r="AP131" s="162"/>
      <c r="AQ131" s="162"/>
      <c r="AR131" s="162"/>
      <c r="AS131" s="162"/>
      <c r="AT131" s="162"/>
      <c r="AU131" s="162"/>
      <c r="AV131" s="173" t="s">
        <v>344</v>
      </c>
      <c r="AW131" s="162" t="s">
        <v>508</v>
      </c>
      <c r="AX131" s="173" t="s">
        <v>334</v>
      </c>
      <c r="AY131" s="173" t="s">
        <v>353</v>
      </c>
      <c r="AZ13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112</v>
      </c>
    </row>
    <row r="132" spans="1:52" ht="20.100000000000001" customHeight="1" x14ac:dyDescent="0.3">
      <c r="A132" s="176" t="s">
        <v>585</v>
      </c>
      <c r="B132" s="163" t="s">
        <v>507</v>
      </c>
      <c r="C132" s="177">
        <v>33590</v>
      </c>
      <c r="D132" s="161">
        <f ca="1">DATEDIF(C132,TODAY(),"y")</f>
        <v>22</v>
      </c>
      <c r="E132" s="163" t="s">
        <v>61</v>
      </c>
      <c r="F132" s="163" t="s">
        <v>94</v>
      </c>
      <c r="G132" s="182"/>
      <c r="H132" s="163"/>
      <c r="I132" s="177" t="s">
        <v>363</v>
      </c>
      <c r="J132" s="179">
        <v>41820</v>
      </c>
      <c r="K132" s="177"/>
      <c r="L132" s="177">
        <v>41306</v>
      </c>
      <c r="M132" s="180">
        <v>41790</v>
      </c>
      <c r="N132" s="357" t="b">
        <f t="shared" ca="1" si="2"/>
        <v>0</v>
      </c>
      <c r="O132" s="162" t="s">
        <v>64</v>
      </c>
      <c r="P132" s="162"/>
      <c r="Q132" s="181"/>
      <c r="R132" s="162"/>
      <c r="S132" s="162"/>
      <c r="T132" s="182"/>
      <c r="U132" s="182"/>
      <c r="V132" s="182"/>
      <c r="W132" s="182"/>
      <c r="X132" s="162" t="s">
        <v>373</v>
      </c>
      <c r="Y132" s="163"/>
      <c r="Z132" s="263"/>
      <c r="AA132" s="162">
        <f ca="1">IF(M132="Présent",(DATEDIF(L132,TODAY(),"m")),(DATEDIF(L132,M132,"m")))</f>
        <v>15</v>
      </c>
      <c r="AB132" s="264" t="s">
        <v>64</v>
      </c>
      <c r="AC132" s="264"/>
      <c r="AD132" s="265"/>
      <c r="AE132" s="265"/>
      <c r="AF132" s="266" t="s">
        <v>64</v>
      </c>
      <c r="AG132" s="266" t="s">
        <v>141</v>
      </c>
      <c r="AH132" s="162" t="s">
        <v>65</v>
      </c>
      <c r="AI132" s="162"/>
      <c r="AJ132" s="188" t="s">
        <v>356</v>
      </c>
      <c r="AK132" s="188" t="s">
        <v>357</v>
      </c>
      <c r="AL132" s="162" t="s">
        <v>330</v>
      </c>
      <c r="AM132" s="162" t="s">
        <v>343</v>
      </c>
      <c r="AN132" s="162"/>
      <c r="AO132" s="162" t="s">
        <v>120</v>
      </c>
      <c r="AP132" s="162"/>
      <c r="AQ132" s="162"/>
      <c r="AR132" s="162"/>
      <c r="AS132" s="162"/>
      <c r="AT132" s="162"/>
      <c r="AU132" s="162"/>
      <c r="AV132" s="173" t="s">
        <v>344</v>
      </c>
      <c r="AW132" s="162" t="s">
        <v>508</v>
      </c>
      <c r="AX132" s="173" t="s">
        <v>334</v>
      </c>
      <c r="AY132" s="193" t="s">
        <v>353</v>
      </c>
      <c r="AZ132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33" spans="1:52" ht="20.100000000000001" customHeight="1" x14ac:dyDescent="0.3">
      <c r="A133" s="176" t="s">
        <v>585</v>
      </c>
      <c r="B133" s="182" t="s">
        <v>437</v>
      </c>
      <c r="C133" s="190">
        <v>21693</v>
      </c>
      <c r="D133" s="161">
        <f ca="1">DATEDIF(C133,TODAY(),"y")</f>
        <v>55</v>
      </c>
      <c r="E133" s="182" t="s">
        <v>69</v>
      </c>
      <c r="F133" s="182" t="s">
        <v>102</v>
      </c>
      <c r="G133" s="182"/>
      <c r="H133" s="163"/>
      <c r="I133" s="177" t="s">
        <v>363</v>
      </c>
      <c r="J133" s="179">
        <v>42813</v>
      </c>
      <c r="K133" s="177">
        <v>42813</v>
      </c>
      <c r="L133" s="177">
        <v>39891</v>
      </c>
      <c r="M133" s="180">
        <v>41646</v>
      </c>
      <c r="N133" s="357" t="b">
        <f t="shared" ca="1" si="2"/>
        <v>0</v>
      </c>
      <c r="O133" s="162" t="s">
        <v>64</v>
      </c>
      <c r="P133" s="162"/>
      <c r="Q133" s="181"/>
      <c r="R133" s="162"/>
      <c r="S133" s="162"/>
      <c r="T133" s="182"/>
      <c r="U133" s="182"/>
      <c r="V133" s="182"/>
      <c r="W133" s="182"/>
      <c r="X133" s="162" t="s">
        <v>323</v>
      </c>
      <c r="Y133" s="182"/>
      <c r="Z133" s="195"/>
      <c r="AA133" s="162">
        <f ca="1">IF(M133="Présent",(DATEDIF(L133,TODAY(),"m")),(DATEDIF(L133,M133,"m")))</f>
        <v>57</v>
      </c>
      <c r="AB133" s="182" t="s">
        <v>64</v>
      </c>
      <c r="AC133" s="192"/>
      <c r="AD133" s="182"/>
      <c r="AE133" s="184"/>
      <c r="AF133" s="184" t="s">
        <v>327</v>
      </c>
      <c r="AG133" s="184" t="s">
        <v>141</v>
      </c>
      <c r="AH133" s="162" t="s">
        <v>155</v>
      </c>
      <c r="AI133" s="162"/>
      <c r="AJ133" s="188" t="s">
        <v>356</v>
      </c>
      <c r="AK133" s="188" t="s">
        <v>357</v>
      </c>
      <c r="AL133" s="162" t="s">
        <v>325</v>
      </c>
      <c r="AM133" s="162" t="s">
        <v>155</v>
      </c>
      <c r="AN133" s="162"/>
      <c r="AO133" s="162" t="s">
        <v>332</v>
      </c>
      <c r="AP133" s="162" t="s">
        <v>332</v>
      </c>
      <c r="AQ133" s="162"/>
      <c r="AR133" s="162"/>
      <c r="AS133" s="162"/>
      <c r="AT133" s="162"/>
      <c r="AU133" s="162"/>
      <c r="AV133" s="173"/>
      <c r="AW133" s="162" t="s">
        <v>64</v>
      </c>
      <c r="AX133" s="173" t="s">
        <v>334</v>
      </c>
      <c r="AY133" s="193" t="s">
        <v>353</v>
      </c>
      <c r="AZ13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7</v>
      </c>
    </row>
    <row r="134" spans="1:52" ht="20.100000000000001" customHeight="1" x14ac:dyDescent="0.3">
      <c r="A134" s="176" t="s">
        <v>585</v>
      </c>
      <c r="B134" s="163" t="s">
        <v>68</v>
      </c>
      <c r="C134" s="177">
        <v>34061</v>
      </c>
      <c r="D134" s="161">
        <f ca="1">DATEDIF(C134,TODAY(),"y")</f>
        <v>21</v>
      </c>
      <c r="E134" s="162" t="s">
        <v>69</v>
      </c>
      <c r="F134" s="163" t="s">
        <v>70</v>
      </c>
      <c r="G134" s="163"/>
      <c r="H134" s="163"/>
      <c r="I134" s="178"/>
      <c r="J134" s="179">
        <v>42555</v>
      </c>
      <c r="K134" s="178"/>
      <c r="L134" s="177">
        <v>41791</v>
      </c>
      <c r="M134" s="180" t="s">
        <v>322</v>
      </c>
      <c r="N134" s="357" t="str">
        <f t="shared" ca="1" si="2"/>
        <v>0 années  3 mois  19 jours  </v>
      </c>
      <c r="O134" s="162" t="s">
        <v>64</v>
      </c>
      <c r="P134" s="162"/>
      <c r="Q134" s="181"/>
      <c r="R134" s="162"/>
      <c r="S134" s="162"/>
      <c r="T134" s="182"/>
      <c r="U134" s="182"/>
      <c r="V134" s="182"/>
      <c r="W134" s="182"/>
      <c r="X134" s="162" t="s">
        <v>323</v>
      </c>
      <c r="Y134" s="162"/>
      <c r="Z134" s="195"/>
      <c r="AA134" s="175">
        <f ca="1">IF(M134="Présent",(DATEDIF(L134,TODAY(),"m")),(DATEDIF(L134,M134,"m")))</f>
        <v>3</v>
      </c>
      <c r="AB134" s="182" t="s">
        <v>64</v>
      </c>
      <c r="AC134" s="162"/>
      <c r="AD134" s="162"/>
      <c r="AE134" s="162"/>
      <c r="AF134" s="183" t="s">
        <v>64</v>
      </c>
      <c r="AG134" s="184" t="s">
        <v>141</v>
      </c>
      <c r="AH134" s="162" t="s">
        <v>296</v>
      </c>
      <c r="AI134" s="162"/>
      <c r="AJ134" s="162" t="s">
        <v>356</v>
      </c>
      <c r="AK134" s="162" t="s">
        <v>357</v>
      </c>
      <c r="AL134" s="185" t="s">
        <v>330</v>
      </c>
      <c r="AM134" s="162" t="s">
        <v>64</v>
      </c>
      <c r="AN134" s="162"/>
      <c r="AO134" s="162" t="s">
        <v>120</v>
      </c>
      <c r="AP134" s="162"/>
      <c r="AQ134" s="162"/>
      <c r="AR134" s="162"/>
      <c r="AS134" s="162"/>
      <c r="AT134" s="162"/>
      <c r="AU134" s="162"/>
      <c r="AV134" s="173" t="s">
        <v>344</v>
      </c>
      <c r="AW134" s="162" t="s">
        <v>64</v>
      </c>
      <c r="AX134" s="173" t="s">
        <v>334</v>
      </c>
      <c r="AY134" s="173" t="s">
        <v>335</v>
      </c>
      <c r="AZ13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112</v>
      </c>
    </row>
    <row r="135" spans="1:52" ht="20.100000000000001" customHeight="1" x14ac:dyDescent="0.3">
      <c r="A135" s="176" t="s">
        <v>585</v>
      </c>
      <c r="B135" s="230" t="s">
        <v>68</v>
      </c>
      <c r="C135" s="241">
        <v>34061</v>
      </c>
      <c r="D135" s="232">
        <f ca="1">DATEDIF(C135,TODAY(),"y")</f>
        <v>21</v>
      </c>
      <c r="E135" s="233" t="s">
        <v>69</v>
      </c>
      <c r="F135" s="230" t="s">
        <v>70</v>
      </c>
      <c r="G135" s="230"/>
      <c r="H135" s="230"/>
      <c r="I135" s="231" t="s">
        <v>363</v>
      </c>
      <c r="J135" s="179">
        <v>41912</v>
      </c>
      <c r="K135" s="231"/>
      <c r="L135" s="231">
        <v>41365</v>
      </c>
      <c r="M135" s="234">
        <v>41790</v>
      </c>
      <c r="N135" s="360" t="b">
        <f t="shared" ca="1" si="2"/>
        <v>0</v>
      </c>
      <c r="O135" s="162" t="s">
        <v>64</v>
      </c>
      <c r="P135" s="162"/>
      <c r="Q135" s="181"/>
      <c r="R135" s="162"/>
      <c r="S135" s="162"/>
      <c r="T135" s="182"/>
      <c r="U135" s="182"/>
      <c r="V135" s="182"/>
      <c r="W135" s="182"/>
      <c r="X135" s="235" t="s">
        <v>373</v>
      </c>
      <c r="Y135" s="233"/>
      <c r="Z135" s="233"/>
      <c r="AA135" s="261">
        <f ca="1">IF(M135="Présent",(DATEDIF(L135,TODAY(),"m")),(DATEDIF(L135,M135,"m")))</f>
        <v>13</v>
      </c>
      <c r="AB135" s="233"/>
      <c r="AC135" s="275"/>
      <c r="AD135" s="235"/>
      <c r="AE135" s="235"/>
      <c r="AF135" s="236"/>
      <c r="AG135" s="236" t="s">
        <v>141</v>
      </c>
      <c r="AH135" s="235"/>
      <c r="AI135" s="235"/>
      <c r="AJ135" s="239" t="s">
        <v>356</v>
      </c>
      <c r="AK135" s="239" t="s">
        <v>357</v>
      </c>
      <c r="AL135" s="162" t="s">
        <v>330</v>
      </c>
      <c r="AM135" s="235"/>
      <c r="AN135" s="235"/>
      <c r="AO135" s="235" t="s">
        <v>120</v>
      </c>
      <c r="AP135" s="235" t="s">
        <v>120</v>
      </c>
      <c r="AQ135" s="235"/>
      <c r="AR135" s="235"/>
      <c r="AS135" s="235"/>
      <c r="AT135" s="235"/>
      <c r="AU135" s="235"/>
      <c r="AV135" s="173" t="s">
        <v>344</v>
      </c>
      <c r="AW135" s="235"/>
      <c r="AX135" s="193" t="s">
        <v>334</v>
      </c>
      <c r="AY135" s="193" t="s">
        <v>335</v>
      </c>
      <c r="AZ135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36" spans="1:52" ht="20.100000000000001" customHeight="1" x14ac:dyDescent="0.3">
      <c r="A136" s="176" t="s">
        <v>585</v>
      </c>
      <c r="B136" s="182" t="s">
        <v>272</v>
      </c>
      <c r="C136" s="190">
        <v>32817</v>
      </c>
      <c r="D136" s="161">
        <f ca="1">DATEDIF(C136,TODAY(),"y")</f>
        <v>24</v>
      </c>
      <c r="E136" s="182" t="s">
        <v>61</v>
      </c>
      <c r="F136" s="182" t="s">
        <v>70</v>
      </c>
      <c r="G136" s="182"/>
      <c r="H136" s="163"/>
      <c r="I136" s="177" t="s">
        <v>363</v>
      </c>
      <c r="J136" s="179">
        <v>41573</v>
      </c>
      <c r="K136" s="177">
        <v>41573</v>
      </c>
      <c r="L136" s="177">
        <v>39748</v>
      </c>
      <c r="M136" s="180">
        <v>41548</v>
      </c>
      <c r="N136" s="357" t="b">
        <f t="shared" ca="1" si="2"/>
        <v>0</v>
      </c>
      <c r="O136" s="162" t="s">
        <v>64</v>
      </c>
      <c r="P136" s="162"/>
      <c r="Q136" s="181"/>
      <c r="R136" s="162"/>
      <c r="S136" s="162"/>
      <c r="T136" s="182"/>
      <c r="U136" s="182"/>
      <c r="V136" s="182"/>
      <c r="W136" s="182"/>
      <c r="X136" s="162" t="s">
        <v>323</v>
      </c>
      <c r="Y136" s="182"/>
      <c r="Z136" s="195"/>
      <c r="AA136" s="162">
        <f ca="1">IF(M136="Présent",(DATEDIF(L136,TODAY(),"m")),(DATEDIF(L136,M136,"m")))</f>
        <v>59</v>
      </c>
      <c r="AB136" s="192" t="s">
        <v>421</v>
      </c>
      <c r="AC136" s="192"/>
      <c r="AD136" s="182"/>
      <c r="AE136" s="184"/>
      <c r="AF136" s="184" t="s">
        <v>327</v>
      </c>
      <c r="AG136" s="184" t="s">
        <v>64</v>
      </c>
      <c r="AH136" s="162" t="s">
        <v>64</v>
      </c>
      <c r="AI136" s="162"/>
      <c r="AJ136" s="188" t="s">
        <v>64</v>
      </c>
      <c r="AK136" s="188" t="s">
        <v>358</v>
      </c>
      <c r="AL136" s="162" t="s">
        <v>330</v>
      </c>
      <c r="AM136" s="162" t="s">
        <v>64</v>
      </c>
      <c r="AN136" s="162"/>
      <c r="AO136" s="162" t="s">
        <v>332</v>
      </c>
      <c r="AP136" s="162" t="s">
        <v>120</v>
      </c>
      <c r="AQ136" s="162"/>
      <c r="AR136" s="162"/>
      <c r="AS136" s="162"/>
      <c r="AT136" s="162"/>
      <c r="AU136" s="162"/>
      <c r="AV136" s="173"/>
      <c r="AW136" s="162"/>
      <c r="AX136" s="193" t="s">
        <v>334</v>
      </c>
      <c r="AY136" s="193"/>
      <c r="AZ136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37" spans="1:52" ht="20.100000000000001" customHeight="1" x14ac:dyDescent="0.3">
      <c r="A137" s="176" t="s">
        <v>585</v>
      </c>
      <c r="B137" s="182" t="s">
        <v>509</v>
      </c>
      <c r="C137" s="190">
        <v>31943</v>
      </c>
      <c r="D137" s="161">
        <f ca="1">DATEDIF(C137,TODAY(),"y")</f>
        <v>27</v>
      </c>
      <c r="E137" s="182" t="s">
        <v>61</v>
      </c>
      <c r="F137" s="182" t="s">
        <v>94</v>
      </c>
      <c r="G137" s="182"/>
      <c r="H137" s="163"/>
      <c r="I137" s="177"/>
      <c r="J137" s="179">
        <v>42185</v>
      </c>
      <c r="K137" s="177">
        <v>42185</v>
      </c>
      <c r="L137" s="177">
        <v>40466</v>
      </c>
      <c r="M137" s="180" t="str">
        <f>IF(Tableau1[[#This Row],[Nom]]&lt;&gt;"","Présent","")</f>
        <v>Présent</v>
      </c>
      <c r="N137" s="357" t="str">
        <f t="shared" ca="1" si="2"/>
        <v>3 années  11 mois  5 jours  </v>
      </c>
      <c r="O137" s="162" t="s">
        <v>64</v>
      </c>
      <c r="P137" s="162"/>
      <c r="Q137" s="181"/>
      <c r="R137" s="162"/>
      <c r="S137" s="162"/>
      <c r="T137" s="182"/>
      <c r="U137" s="182"/>
      <c r="V137" s="182"/>
      <c r="W137" s="182"/>
      <c r="X137" s="162" t="s">
        <v>323</v>
      </c>
      <c r="Y137" s="182"/>
      <c r="Z137" s="182"/>
      <c r="AA137" s="162">
        <f ca="1">IF(M137="Présent",(DATEDIF(L137,TODAY(),"m")),(DATEDIF(L137,M137,"m")))</f>
        <v>47</v>
      </c>
      <c r="AB137" s="192" t="s">
        <v>94</v>
      </c>
      <c r="AC137" s="192"/>
      <c r="AD137" s="182"/>
      <c r="AE137" s="184"/>
      <c r="AF137" s="184" t="s">
        <v>510</v>
      </c>
      <c r="AG137" s="184" t="s">
        <v>141</v>
      </c>
      <c r="AH137" s="162" t="s">
        <v>415</v>
      </c>
      <c r="AI137" s="162"/>
      <c r="AJ137" s="188" t="s">
        <v>356</v>
      </c>
      <c r="AK137" s="188" t="s">
        <v>357</v>
      </c>
      <c r="AL137" s="162" t="s">
        <v>462</v>
      </c>
      <c r="AM137" s="162" t="s">
        <v>343</v>
      </c>
      <c r="AN137" s="162"/>
      <c r="AO137" s="162" t="s">
        <v>332</v>
      </c>
      <c r="AP137" s="162" t="s">
        <v>332</v>
      </c>
      <c r="AQ137" s="162"/>
      <c r="AR137" s="162"/>
      <c r="AS137" s="162"/>
      <c r="AT137" s="162"/>
      <c r="AU137" s="162">
        <v>1</v>
      </c>
      <c r="AV137" s="173" t="s">
        <v>344</v>
      </c>
      <c r="AW137" s="162"/>
      <c r="AX137" s="193"/>
      <c r="AY137" s="193" t="s">
        <v>506</v>
      </c>
      <c r="AZ13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38" spans="1:52" ht="20.100000000000001" customHeight="1" x14ac:dyDescent="0.3">
      <c r="A138" s="176" t="s">
        <v>585</v>
      </c>
      <c r="B138" s="163" t="s">
        <v>511</v>
      </c>
      <c r="C138" s="177">
        <v>31126</v>
      </c>
      <c r="D138" s="161">
        <f ca="1">DATEDIF(C138,TODAY(),"y")</f>
        <v>29</v>
      </c>
      <c r="E138" s="163" t="s">
        <v>69</v>
      </c>
      <c r="F138" s="163" t="s">
        <v>86</v>
      </c>
      <c r="G138" s="182"/>
      <c r="H138" s="163"/>
      <c r="I138" s="177"/>
      <c r="J138" s="179">
        <v>41820</v>
      </c>
      <c r="K138" s="177">
        <v>41100</v>
      </c>
      <c r="L138" s="177">
        <v>38474</v>
      </c>
      <c r="M138" s="180">
        <v>41486</v>
      </c>
      <c r="N138" s="357" t="b">
        <f t="shared" ca="1" si="2"/>
        <v>0</v>
      </c>
      <c r="O138" s="162" t="s">
        <v>64</v>
      </c>
      <c r="P138" s="162"/>
      <c r="Q138" s="181"/>
      <c r="R138" s="162"/>
      <c r="S138" s="162"/>
      <c r="T138" s="182"/>
      <c r="U138" s="182"/>
      <c r="V138" s="182"/>
      <c r="W138" s="182"/>
      <c r="X138" s="162" t="s">
        <v>323</v>
      </c>
      <c r="Y138" s="182"/>
      <c r="Z138" s="163"/>
      <c r="AA138" s="162">
        <f ca="1">IF(M138="Présent",(DATEDIF(L138,TODAY(),"m")),(DATEDIF(L138,M138,"m")))</f>
        <v>98</v>
      </c>
      <c r="AB138" s="163" t="s">
        <v>102</v>
      </c>
      <c r="AC138" s="197"/>
      <c r="AD138" s="163"/>
      <c r="AE138" s="183"/>
      <c r="AF138" s="183" t="s">
        <v>327</v>
      </c>
      <c r="AG138" s="183" t="s">
        <v>402</v>
      </c>
      <c r="AH138" s="162"/>
      <c r="AI138" s="162"/>
      <c r="AJ138" s="188" t="s">
        <v>328</v>
      </c>
      <c r="AK138" s="188" t="s">
        <v>329</v>
      </c>
      <c r="AL138" s="162" t="s">
        <v>330</v>
      </c>
      <c r="AM138" s="162"/>
      <c r="AN138" s="162"/>
      <c r="AO138" s="162" t="s">
        <v>332</v>
      </c>
      <c r="AP138" s="162" t="s">
        <v>332</v>
      </c>
      <c r="AQ138" s="162"/>
      <c r="AR138" s="162"/>
      <c r="AS138" s="162"/>
      <c r="AT138" s="162"/>
      <c r="AU138" s="162"/>
      <c r="AV138" s="173"/>
      <c r="AW138" s="162"/>
      <c r="AX138" s="193" t="s">
        <v>334</v>
      </c>
      <c r="AY138" s="193"/>
      <c r="AZ138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39" spans="1:52" ht="20.100000000000001" customHeight="1" x14ac:dyDescent="0.3">
      <c r="A139" s="176" t="s">
        <v>585</v>
      </c>
      <c r="B139" s="163" t="s">
        <v>277</v>
      </c>
      <c r="C139" s="177">
        <v>26759</v>
      </c>
      <c r="D139" s="161">
        <f ca="1">DATEDIF(C139,TODAY(),"y")</f>
        <v>41</v>
      </c>
      <c r="E139" s="163" t="s">
        <v>69</v>
      </c>
      <c r="F139" s="163" t="s">
        <v>86</v>
      </c>
      <c r="G139" s="182"/>
      <c r="H139" s="163"/>
      <c r="I139" s="177"/>
      <c r="J139" s="179">
        <v>43069</v>
      </c>
      <c r="K139" s="177">
        <v>43069</v>
      </c>
      <c r="L139" s="177">
        <v>41193</v>
      </c>
      <c r="M139" s="180" t="s">
        <v>322</v>
      </c>
      <c r="N139" s="357" t="str">
        <f t="shared" ca="1" si="2"/>
        <v>1 années  11 mois  9 jours  </v>
      </c>
      <c r="O139" s="162" t="s">
        <v>64</v>
      </c>
      <c r="P139" s="162"/>
      <c r="Q139" s="181"/>
      <c r="R139" s="162"/>
      <c r="S139" s="162"/>
      <c r="T139" s="182"/>
      <c r="U139" s="182"/>
      <c r="V139" s="182"/>
      <c r="W139" s="182"/>
      <c r="X139" s="162" t="s">
        <v>323</v>
      </c>
      <c r="Y139" s="163"/>
      <c r="Z139" s="198"/>
      <c r="AA139" s="162">
        <f ca="1">IF(M139="Présent",(DATEDIF(L139,TODAY(),"m")),(DATEDIF(L139,M139,"m")))</f>
        <v>23</v>
      </c>
      <c r="AB139" s="163" t="s">
        <v>64</v>
      </c>
      <c r="AC139" s="197"/>
      <c r="AD139" s="163"/>
      <c r="AE139" s="183"/>
      <c r="AF139" s="183" t="s">
        <v>327</v>
      </c>
      <c r="AG139" s="183" t="s">
        <v>141</v>
      </c>
      <c r="AH139" s="162" t="s">
        <v>20</v>
      </c>
      <c r="AI139" s="162"/>
      <c r="AJ139" s="188" t="s">
        <v>356</v>
      </c>
      <c r="AK139" s="188" t="s">
        <v>357</v>
      </c>
      <c r="AL139" s="162" t="s">
        <v>325</v>
      </c>
      <c r="AM139" s="162" t="s">
        <v>103</v>
      </c>
      <c r="AN139" s="162"/>
      <c r="AO139" s="162" t="s">
        <v>332</v>
      </c>
      <c r="AP139" s="162" t="s">
        <v>332</v>
      </c>
      <c r="AQ139" s="162"/>
      <c r="AR139" s="162"/>
      <c r="AS139" s="162"/>
      <c r="AT139" s="162"/>
      <c r="AU139" s="162"/>
      <c r="AV139" s="173" t="s">
        <v>344</v>
      </c>
      <c r="AW139" s="162">
        <v>800</v>
      </c>
      <c r="AX139" s="193" t="s">
        <v>334</v>
      </c>
      <c r="AY139" s="193"/>
      <c r="AZ13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40" spans="1:52" ht="20.100000000000001" customHeight="1" x14ac:dyDescent="0.3">
      <c r="A140" s="176" t="s">
        <v>585</v>
      </c>
      <c r="B140" s="182" t="s">
        <v>151</v>
      </c>
      <c r="C140" s="190">
        <v>21243</v>
      </c>
      <c r="D140" s="161">
        <f ca="1">DATEDIF(C140,TODAY(),"y")</f>
        <v>56</v>
      </c>
      <c r="E140" s="182" t="s">
        <v>61</v>
      </c>
      <c r="F140" s="182" t="s">
        <v>102</v>
      </c>
      <c r="G140" s="182"/>
      <c r="H140" s="163"/>
      <c r="I140" s="177"/>
      <c r="J140" s="179">
        <v>42253</v>
      </c>
      <c r="K140" s="177">
        <v>42253</v>
      </c>
      <c r="L140" s="177">
        <v>32035</v>
      </c>
      <c r="M140" s="180" t="s">
        <v>322</v>
      </c>
      <c r="N140" s="357" t="str">
        <f t="shared" ca="1" si="2"/>
        <v>27 années  0 mois  5 jours  </v>
      </c>
      <c r="O140" s="162" t="s">
        <v>64</v>
      </c>
      <c r="P140" s="162"/>
      <c r="Q140" s="181"/>
      <c r="R140" s="162"/>
      <c r="S140" s="162"/>
      <c r="T140" s="182"/>
      <c r="U140" s="182"/>
      <c r="V140" s="182"/>
      <c r="W140" s="182"/>
      <c r="X140" s="162" t="s">
        <v>323</v>
      </c>
      <c r="Y140" s="182"/>
      <c r="Z140" s="195"/>
      <c r="AA140" s="162">
        <f ca="1">IF(M140="Présent",(DATEDIF(L140,TODAY(),"m")),(DATEDIF(L140,M140,"m")))</f>
        <v>324</v>
      </c>
      <c r="AB140" s="182" t="s">
        <v>64</v>
      </c>
      <c r="AC140" s="192"/>
      <c r="AD140" s="182"/>
      <c r="AE140" s="192"/>
      <c r="AF140" s="182" t="s">
        <v>327</v>
      </c>
      <c r="AG140" s="182" t="s">
        <v>141</v>
      </c>
      <c r="AH140" s="162" t="s">
        <v>422</v>
      </c>
      <c r="AI140" s="162"/>
      <c r="AJ140" s="188" t="s">
        <v>341</v>
      </c>
      <c r="AK140" s="188" t="s">
        <v>357</v>
      </c>
      <c r="AL140" s="162" t="s">
        <v>325</v>
      </c>
      <c r="AM140" s="162" t="s">
        <v>444</v>
      </c>
      <c r="AN140" s="162"/>
      <c r="AO140" s="162" t="s">
        <v>332</v>
      </c>
      <c r="AP140" s="162" t="s">
        <v>424</v>
      </c>
      <c r="AQ140" s="162"/>
      <c r="AR140" s="162"/>
      <c r="AS140" s="162"/>
      <c r="AT140" s="162"/>
      <c r="AU140" s="162"/>
      <c r="AV140" s="173" t="s">
        <v>344</v>
      </c>
      <c r="AW140" s="162" t="s">
        <v>64</v>
      </c>
      <c r="AX140" s="173" t="s">
        <v>512</v>
      </c>
      <c r="AY140" s="193" t="s">
        <v>335</v>
      </c>
      <c r="AZ14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41" spans="1:52" ht="20.100000000000001" customHeight="1" x14ac:dyDescent="0.3">
      <c r="A141" s="176" t="s">
        <v>585</v>
      </c>
      <c r="B141" s="182" t="s">
        <v>181</v>
      </c>
      <c r="C141" s="190">
        <v>28372</v>
      </c>
      <c r="D141" s="161">
        <f ca="1">DATEDIF(C141,TODAY(),"y")</f>
        <v>37</v>
      </c>
      <c r="E141" s="182" t="s">
        <v>69</v>
      </c>
      <c r="F141" s="182" t="s">
        <v>82</v>
      </c>
      <c r="G141" s="182"/>
      <c r="H141" s="163"/>
      <c r="I141" s="177">
        <v>41887</v>
      </c>
      <c r="J141" s="179">
        <v>41987</v>
      </c>
      <c r="K141" s="177">
        <v>41987</v>
      </c>
      <c r="L141" s="177">
        <v>36180</v>
      </c>
      <c r="M141" s="180" t="s">
        <v>322</v>
      </c>
      <c r="N141" s="357" t="str">
        <f t="shared" ca="1" si="2"/>
        <v>15 années  8 mois  0 jours  </v>
      </c>
      <c r="O141" s="162" t="s">
        <v>64</v>
      </c>
      <c r="P141" s="162"/>
      <c r="Q141" s="181"/>
      <c r="R141" s="162"/>
      <c r="S141" s="162"/>
      <c r="T141" s="182"/>
      <c r="U141" s="182"/>
      <c r="V141" s="182"/>
      <c r="W141" s="182"/>
      <c r="X141" s="162" t="s">
        <v>323</v>
      </c>
      <c r="Y141" s="182"/>
      <c r="Z141" s="195"/>
      <c r="AA141" s="162">
        <f ca="1">IF(M141="Présent",(DATEDIF(L141,TODAY(),"m")),(DATEDIF(L141,M141,"m")))</f>
        <v>188</v>
      </c>
      <c r="AB141" s="182" t="s">
        <v>64</v>
      </c>
      <c r="AC141" s="192"/>
      <c r="AD141" s="182"/>
      <c r="AE141" s="182"/>
      <c r="AF141" s="182" t="s">
        <v>64</v>
      </c>
      <c r="AG141" s="182" t="s">
        <v>338</v>
      </c>
      <c r="AH141" s="162" t="s">
        <v>24</v>
      </c>
      <c r="AI141" s="162"/>
      <c r="AJ141" s="188" t="s">
        <v>328</v>
      </c>
      <c r="AK141" s="188" t="s">
        <v>329</v>
      </c>
      <c r="AL141" s="162" t="s">
        <v>330</v>
      </c>
      <c r="AM141" s="162" t="s">
        <v>479</v>
      </c>
      <c r="AN141" s="162"/>
      <c r="AO141" s="162" t="s">
        <v>332</v>
      </c>
      <c r="AP141" s="162" t="s">
        <v>120</v>
      </c>
      <c r="AQ141" s="162"/>
      <c r="AR141" s="162"/>
      <c r="AS141" s="162"/>
      <c r="AT141" s="162"/>
      <c r="AU141" s="162">
        <v>1</v>
      </c>
      <c r="AV141" s="173" t="s">
        <v>333</v>
      </c>
      <c r="AW141" s="162"/>
      <c r="AX141" s="193" t="s">
        <v>334</v>
      </c>
      <c r="AY141" s="193" t="s">
        <v>353</v>
      </c>
      <c r="AZ14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42" spans="1:52" ht="20.100000000000001" customHeight="1" x14ac:dyDescent="0.3">
      <c r="A142" s="176" t="s">
        <v>585</v>
      </c>
      <c r="B142" s="182" t="s">
        <v>513</v>
      </c>
      <c r="C142" s="190">
        <v>28693</v>
      </c>
      <c r="D142" s="161">
        <f ca="1">DATEDIF(C142,TODAY(),"y")</f>
        <v>36</v>
      </c>
      <c r="E142" s="182" t="s">
        <v>61</v>
      </c>
      <c r="F142" s="182" t="s">
        <v>82</v>
      </c>
      <c r="G142" s="182"/>
      <c r="H142" s="163"/>
      <c r="I142" s="177"/>
      <c r="J142" s="179">
        <v>43524</v>
      </c>
      <c r="K142" s="177">
        <v>43524</v>
      </c>
      <c r="L142" s="177">
        <v>37977</v>
      </c>
      <c r="M142" s="180" t="str">
        <f>IF(Tableau1[[#This Row],[Nom]]&lt;&gt;"","Présent","")</f>
        <v>Présent</v>
      </c>
      <c r="N142" s="357" t="str">
        <f t="shared" ca="1" si="2"/>
        <v>10 années  8 mois  29 jours  </v>
      </c>
      <c r="O142" s="162" t="s">
        <v>64</v>
      </c>
      <c r="P142" s="162"/>
      <c r="Q142" s="181"/>
      <c r="R142" s="162"/>
      <c r="S142" s="162"/>
      <c r="T142" s="182"/>
      <c r="U142" s="182"/>
      <c r="V142" s="182"/>
      <c r="W142" s="182"/>
      <c r="X142" s="162" t="s">
        <v>323</v>
      </c>
      <c r="Y142" s="182"/>
      <c r="Z142" s="191"/>
      <c r="AA142" s="162">
        <f ca="1">IF(M142="Présent",(DATEDIF(L142,TODAY(),"m")),(DATEDIF(L142,M142,"m")))</f>
        <v>128</v>
      </c>
      <c r="AB142" s="182" t="s">
        <v>64</v>
      </c>
      <c r="AC142" s="192"/>
      <c r="AD142" s="182"/>
      <c r="AE142" s="182"/>
      <c r="AF142" s="182" t="s">
        <v>64</v>
      </c>
      <c r="AG142" s="182" t="s">
        <v>402</v>
      </c>
      <c r="AH142" s="162" t="s">
        <v>24</v>
      </c>
      <c r="AI142" s="162" t="s">
        <v>64</v>
      </c>
      <c r="AJ142" s="188" t="s">
        <v>328</v>
      </c>
      <c r="AK142" s="188" t="s">
        <v>329</v>
      </c>
      <c r="AL142" s="162" t="s">
        <v>330</v>
      </c>
      <c r="AM142" s="162" t="s">
        <v>479</v>
      </c>
      <c r="AN142" s="162"/>
      <c r="AO142" s="162" t="s">
        <v>332</v>
      </c>
      <c r="AP142" s="162" t="s">
        <v>332</v>
      </c>
      <c r="AQ142" s="162"/>
      <c r="AR142" s="162"/>
      <c r="AS142" s="162"/>
      <c r="AT142" s="162"/>
      <c r="AU142" s="162">
        <v>1</v>
      </c>
      <c r="AV142" s="173" t="s">
        <v>333</v>
      </c>
      <c r="AW142" s="162">
        <v>800</v>
      </c>
      <c r="AX142" s="193" t="s">
        <v>334</v>
      </c>
      <c r="AY142" s="193" t="s">
        <v>335</v>
      </c>
      <c r="AZ14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43" spans="1:52" ht="20.100000000000001" customHeight="1" x14ac:dyDescent="0.3">
      <c r="A143" s="176" t="s">
        <v>585</v>
      </c>
      <c r="B143" s="163" t="s">
        <v>514</v>
      </c>
      <c r="C143" s="177">
        <v>33675</v>
      </c>
      <c r="D143" s="161">
        <f ca="1">DATEDIF(C143,TODAY(),"y")</f>
        <v>22</v>
      </c>
      <c r="E143" s="162" t="s">
        <v>69</v>
      </c>
      <c r="F143" s="163" t="s">
        <v>86</v>
      </c>
      <c r="G143" s="163"/>
      <c r="H143" s="163"/>
      <c r="I143" s="177" t="s">
        <v>363</v>
      </c>
      <c r="J143" s="179">
        <v>42035</v>
      </c>
      <c r="K143" s="177">
        <v>41670</v>
      </c>
      <c r="L143" s="177">
        <v>41550</v>
      </c>
      <c r="M143" s="180">
        <v>41747</v>
      </c>
      <c r="N143" s="357" t="b">
        <f t="shared" ca="1" si="2"/>
        <v>0</v>
      </c>
      <c r="O143" s="162" t="s">
        <v>64</v>
      </c>
      <c r="P143" s="162"/>
      <c r="Q143" s="181"/>
      <c r="R143" s="162"/>
      <c r="S143" s="162"/>
      <c r="T143" s="182"/>
      <c r="U143" s="182"/>
      <c r="V143" s="182"/>
      <c r="W143" s="182"/>
      <c r="X143" s="162" t="s">
        <v>323</v>
      </c>
      <c r="Y143" s="162"/>
      <c r="Z143" s="182"/>
      <c r="AA143" s="175">
        <f ca="1">IF(M143="Présent",(DATEDIF(L143,TODAY(),"m")),(DATEDIF(L143,M143,"m")))</f>
        <v>6</v>
      </c>
      <c r="AB143" s="182"/>
      <c r="AC143" s="162"/>
      <c r="AD143" s="162"/>
      <c r="AE143" s="162"/>
      <c r="AF143" s="183"/>
      <c r="AG143" s="184" t="s">
        <v>141</v>
      </c>
      <c r="AH143" s="162" t="s">
        <v>324</v>
      </c>
      <c r="AI143" s="162"/>
      <c r="AJ143" s="162" t="s">
        <v>356</v>
      </c>
      <c r="AK143" s="162" t="s">
        <v>357</v>
      </c>
      <c r="AL143" s="162" t="s">
        <v>325</v>
      </c>
      <c r="AM143" s="162" t="s">
        <v>59</v>
      </c>
      <c r="AN143" s="162"/>
      <c r="AO143" s="162" t="s">
        <v>332</v>
      </c>
      <c r="AP143" s="162" t="s">
        <v>332</v>
      </c>
      <c r="AQ143" s="162"/>
      <c r="AR143" s="162"/>
      <c r="AS143" s="162"/>
      <c r="AT143" s="162"/>
      <c r="AU143" s="162"/>
      <c r="AV143" s="173" t="s">
        <v>344</v>
      </c>
      <c r="AW143" s="162">
        <v>800</v>
      </c>
      <c r="AX143" s="193" t="s">
        <v>334</v>
      </c>
      <c r="AY143" s="193"/>
      <c r="AZ14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108</v>
      </c>
    </row>
    <row r="144" spans="1:52" ht="20.100000000000001" customHeight="1" x14ac:dyDescent="0.3">
      <c r="A144" s="176" t="s">
        <v>585</v>
      </c>
      <c r="B144" s="163" t="s">
        <v>172</v>
      </c>
      <c r="C144" s="177">
        <v>34139</v>
      </c>
      <c r="D144" s="161">
        <f ca="1">DATEDIF(C144,TODAY(),"y")</f>
        <v>21</v>
      </c>
      <c r="E144" s="163" t="s">
        <v>69</v>
      </c>
      <c r="F144" s="163" t="s">
        <v>82</v>
      </c>
      <c r="G144" s="182"/>
      <c r="H144" s="163"/>
      <c r="I144" s="177" t="s">
        <v>363</v>
      </c>
      <c r="J144" s="179">
        <v>41578</v>
      </c>
      <c r="K144" s="177"/>
      <c r="L144" s="177">
        <v>40848</v>
      </c>
      <c r="M144" s="180">
        <v>41578</v>
      </c>
      <c r="N144" s="357" t="b">
        <f t="shared" ca="1" si="2"/>
        <v>0</v>
      </c>
      <c r="O144" s="162" t="s">
        <v>64</v>
      </c>
      <c r="P144" s="162"/>
      <c r="Q144" s="181"/>
      <c r="R144" s="162"/>
      <c r="S144" s="162"/>
      <c r="T144" s="182"/>
      <c r="U144" s="182"/>
      <c r="V144" s="182"/>
      <c r="W144" s="182"/>
      <c r="X144" s="162" t="s">
        <v>373</v>
      </c>
      <c r="Y144" s="163"/>
      <c r="Z144" s="263"/>
      <c r="AA144" s="162">
        <f ca="1">IF(M144="Présent",(DATEDIF(L144,TODAY(),"m")),(DATEDIF(L144,M144,"m")))</f>
        <v>23</v>
      </c>
      <c r="AB144" s="264" t="s">
        <v>64</v>
      </c>
      <c r="AC144" s="264"/>
      <c r="AD144" s="265"/>
      <c r="AE144" s="265"/>
      <c r="AF144" s="266" t="s">
        <v>64</v>
      </c>
      <c r="AG144" s="266" t="s">
        <v>141</v>
      </c>
      <c r="AH144" s="162" t="s">
        <v>64</v>
      </c>
      <c r="AI144" s="162"/>
      <c r="AJ144" s="188" t="s">
        <v>328</v>
      </c>
      <c r="AK144" s="188" t="s">
        <v>358</v>
      </c>
      <c r="AL144" s="162" t="s">
        <v>64</v>
      </c>
      <c r="AM144" s="162" t="s">
        <v>64</v>
      </c>
      <c r="AN144" s="162"/>
      <c r="AO144" s="162" t="s">
        <v>64</v>
      </c>
      <c r="AP144" s="162"/>
      <c r="AQ144" s="162"/>
      <c r="AR144" s="162"/>
      <c r="AS144" s="162"/>
      <c r="AT144" s="162"/>
      <c r="AU144" s="162"/>
      <c r="AV144" s="173"/>
      <c r="AW144" s="162" t="s">
        <v>64</v>
      </c>
      <c r="AX144" s="193" t="s">
        <v>334</v>
      </c>
      <c r="AY144" s="193"/>
      <c r="AZ144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45" spans="1:52" ht="20.100000000000001" customHeight="1" x14ac:dyDescent="0.3">
      <c r="A145" s="176" t="s">
        <v>585</v>
      </c>
      <c r="B145" s="182" t="s">
        <v>515</v>
      </c>
      <c r="C145" s="190">
        <v>20758</v>
      </c>
      <c r="D145" s="161">
        <f ca="1">DATEDIF(C145,TODAY(),"y")</f>
        <v>57</v>
      </c>
      <c r="E145" s="182" t="s">
        <v>61</v>
      </c>
      <c r="F145" s="182" t="s">
        <v>82</v>
      </c>
      <c r="G145" s="182"/>
      <c r="H145" s="163"/>
      <c r="I145" s="177"/>
      <c r="J145" s="179">
        <v>42308</v>
      </c>
      <c r="K145" s="177">
        <v>42308</v>
      </c>
      <c r="L145" s="177">
        <v>37043</v>
      </c>
      <c r="M145" s="180">
        <v>41760</v>
      </c>
      <c r="N145" s="357" t="b">
        <f t="shared" ca="1" si="2"/>
        <v>0</v>
      </c>
      <c r="O145" s="162" t="s">
        <v>64</v>
      </c>
      <c r="P145" s="162"/>
      <c r="Q145" s="181"/>
      <c r="R145" s="162"/>
      <c r="S145" s="162"/>
      <c r="T145" s="182"/>
      <c r="U145" s="182"/>
      <c r="V145" s="182"/>
      <c r="W145" s="182"/>
      <c r="X145" s="162" t="s">
        <v>323</v>
      </c>
      <c r="Y145" s="182"/>
      <c r="Z145" s="195"/>
      <c r="AA145" s="162">
        <f ca="1">IF(M145="Présent",(DATEDIF(L145,TODAY(),"m")),(DATEDIF(L145,M145,"m")))</f>
        <v>155</v>
      </c>
      <c r="AB145" s="182" t="s">
        <v>86</v>
      </c>
      <c r="AC145" s="192"/>
      <c r="AD145" s="182"/>
      <c r="AE145" s="184"/>
      <c r="AF145" s="182" t="s">
        <v>64</v>
      </c>
      <c r="AG145" s="182" t="s">
        <v>141</v>
      </c>
      <c r="AH145" s="162" t="s">
        <v>24</v>
      </c>
      <c r="AI145" s="162"/>
      <c r="AJ145" s="188" t="s">
        <v>352</v>
      </c>
      <c r="AK145" s="188" t="s">
        <v>357</v>
      </c>
      <c r="AL145" s="162" t="s">
        <v>325</v>
      </c>
      <c r="AM145" s="162" t="s">
        <v>517</v>
      </c>
      <c r="AN145" s="162"/>
      <c r="AO145" s="162" t="s">
        <v>339</v>
      </c>
      <c r="AP145" s="162" t="s">
        <v>376</v>
      </c>
      <c r="AQ145" s="162"/>
      <c r="AR145" s="162"/>
      <c r="AS145" s="162"/>
      <c r="AT145" s="162"/>
      <c r="AU145" s="162"/>
      <c r="AV145" s="173" t="s">
        <v>380</v>
      </c>
      <c r="AW145" s="162"/>
      <c r="AX145" s="193" t="s">
        <v>334</v>
      </c>
      <c r="AY145" s="193" t="s">
        <v>353</v>
      </c>
      <c r="AZ14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121</v>
      </c>
    </row>
    <row r="146" spans="1:52" ht="20.100000000000001" customHeight="1" x14ac:dyDescent="0.3">
      <c r="A146" s="176" t="s">
        <v>585</v>
      </c>
      <c r="B146" s="163" t="s">
        <v>437</v>
      </c>
      <c r="C146" s="190">
        <v>19284</v>
      </c>
      <c r="D146" s="161">
        <f ca="1">DATEDIF(C146,TODAY(),"y")</f>
        <v>61</v>
      </c>
      <c r="E146" s="182" t="s">
        <v>69</v>
      </c>
      <c r="F146" s="182" t="s">
        <v>94</v>
      </c>
      <c r="G146" s="182"/>
      <c r="H146" s="163"/>
      <c r="I146" s="177"/>
      <c r="J146" s="179">
        <v>42308</v>
      </c>
      <c r="K146" s="177">
        <v>42308</v>
      </c>
      <c r="L146" s="177">
        <v>33604</v>
      </c>
      <c r="M146" s="180" t="s">
        <v>322</v>
      </c>
      <c r="N146" s="357" t="str">
        <f t="shared" ca="1" si="2"/>
        <v>22 années  8 mois  19 jours  </v>
      </c>
      <c r="O146" s="162" t="s">
        <v>64</v>
      </c>
      <c r="P146" s="162"/>
      <c r="Q146" s="181"/>
      <c r="R146" s="162"/>
      <c r="S146" s="162"/>
      <c r="T146" s="182"/>
      <c r="U146" s="182"/>
      <c r="V146" s="182"/>
      <c r="W146" s="182"/>
      <c r="X146" s="162" t="s">
        <v>323</v>
      </c>
      <c r="Y146" s="182"/>
      <c r="Z146" s="195"/>
      <c r="AA146" s="162">
        <f ca="1">IF(M146="Présent",(DATEDIF(L146,TODAY(),"m")),(DATEDIF(L146,M146,"m")))</f>
        <v>272</v>
      </c>
      <c r="AB146" s="182" t="s">
        <v>94</v>
      </c>
      <c r="AC146" s="182"/>
      <c r="AD146" s="192"/>
      <c r="AE146" s="273"/>
      <c r="AF146" s="183" t="s">
        <v>350</v>
      </c>
      <c r="AG146" s="183" t="s">
        <v>141</v>
      </c>
      <c r="AH146" s="162" t="s">
        <v>20</v>
      </c>
      <c r="AI146" s="162"/>
      <c r="AJ146" s="188" t="s">
        <v>401</v>
      </c>
      <c r="AK146" s="188" t="s">
        <v>357</v>
      </c>
      <c r="AL146" s="162" t="s">
        <v>330</v>
      </c>
      <c r="AM146" s="162" t="s">
        <v>100</v>
      </c>
      <c r="AN146" s="162"/>
      <c r="AO146" s="162" t="s">
        <v>332</v>
      </c>
      <c r="AP146" s="162" t="s">
        <v>424</v>
      </c>
      <c r="AQ146" s="162"/>
      <c r="AR146" s="162"/>
      <c r="AS146" s="162"/>
      <c r="AT146" s="162"/>
      <c r="AU146" s="162"/>
      <c r="AV146" s="173" t="s">
        <v>380</v>
      </c>
      <c r="AW146" s="162"/>
      <c r="AX146" s="193"/>
      <c r="AY146" s="193" t="s">
        <v>353</v>
      </c>
      <c r="AZ14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47" spans="1:52" ht="20.100000000000001" customHeight="1" x14ac:dyDescent="0.3">
      <c r="A147" s="176" t="s">
        <v>585</v>
      </c>
      <c r="B147" s="204" t="s">
        <v>518</v>
      </c>
      <c r="C147" s="276">
        <v>23681</v>
      </c>
      <c r="D147" s="203">
        <f ca="1">DATEDIF(C147,TODAY(),"y")</f>
        <v>49</v>
      </c>
      <c r="E147" s="204" t="s">
        <v>61</v>
      </c>
      <c r="F147" s="204" t="s">
        <v>102</v>
      </c>
      <c r="G147" s="204"/>
      <c r="H147" s="201"/>
      <c r="I147" s="202" t="s">
        <v>363</v>
      </c>
      <c r="J147" s="205">
        <v>41425</v>
      </c>
      <c r="K147" s="202">
        <v>41425</v>
      </c>
      <c r="L147" s="202">
        <v>35521</v>
      </c>
      <c r="M147" s="206">
        <v>41395</v>
      </c>
      <c r="N147" s="358" t="b">
        <f t="shared" ca="1" si="2"/>
        <v>0</v>
      </c>
      <c r="O147" s="162" t="s">
        <v>64</v>
      </c>
      <c r="P147" s="162"/>
      <c r="Q147" s="181"/>
      <c r="R147" s="162"/>
      <c r="S147" s="162"/>
      <c r="T147" s="182"/>
      <c r="U147" s="182"/>
      <c r="V147" s="182"/>
      <c r="W147" s="182"/>
      <c r="X147" s="207" t="s">
        <v>323</v>
      </c>
      <c r="Y147" s="182"/>
      <c r="Z147" s="208"/>
      <c r="AA147" s="207">
        <f ca="1">IF(M147="Présent",(DATEDIF(L147,TODAY(),"m")),(DATEDIF(L147,M147,"m")))</f>
        <v>193</v>
      </c>
      <c r="AB147" s="204" t="s">
        <v>64</v>
      </c>
      <c r="AC147" s="277"/>
      <c r="AD147" s="204"/>
      <c r="AE147" s="204"/>
      <c r="AF147" s="212" t="s">
        <v>516</v>
      </c>
      <c r="AG147" s="212" t="s">
        <v>141</v>
      </c>
      <c r="AH147" s="162" t="s">
        <v>24</v>
      </c>
      <c r="AI147" s="207"/>
      <c r="AJ147" s="213" t="s">
        <v>328</v>
      </c>
      <c r="AK147" s="213" t="s">
        <v>329</v>
      </c>
      <c r="AL147" s="162" t="s">
        <v>330</v>
      </c>
      <c r="AM147" s="207" t="s">
        <v>444</v>
      </c>
      <c r="AN147" s="207"/>
      <c r="AO147" s="207" t="s">
        <v>332</v>
      </c>
      <c r="AP147" s="207" t="s">
        <v>424</v>
      </c>
      <c r="AQ147" s="207"/>
      <c r="AR147" s="207"/>
      <c r="AS147" s="207"/>
      <c r="AT147" s="207"/>
      <c r="AU147" s="207"/>
      <c r="AV147" s="214" t="s">
        <v>333</v>
      </c>
      <c r="AW147" s="207" t="s">
        <v>64</v>
      </c>
      <c r="AX147" s="173" t="s">
        <v>334</v>
      </c>
      <c r="AY147" s="193"/>
      <c r="AZ147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48" spans="1:52" s="199" customFormat="1" ht="20.100000000000001" customHeight="1" x14ac:dyDescent="0.3">
      <c r="A148" s="176" t="s">
        <v>585</v>
      </c>
      <c r="B148" s="182" t="s">
        <v>519</v>
      </c>
      <c r="C148" s="190">
        <v>27884</v>
      </c>
      <c r="D148" s="161">
        <f ca="1">DATEDIF(C148,TODAY(),"y")</f>
        <v>38</v>
      </c>
      <c r="E148" s="182" t="s">
        <v>61</v>
      </c>
      <c r="F148" s="182" t="s">
        <v>102</v>
      </c>
      <c r="G148" s="182"/>
      <c r="H148" s="163"/>
      <c r="I148" s="177"/>
      <c r="J148" s="179">
        <v>42582</v>
      </c>
      <c r="K148" s="177">
        <v>41851</v>
      </c>
      <c r="L148" s="177">
        <v>41122</v>
      </c>
      <c r="M148" s="180" t="s">
        <v>322</v>
      </c>
      <c r="N148" s="357" t="str">
        <f t="shared" ca="1" si="2"/>
        <v>2 années  1 mois  19 jours  </v>
      </c>
      <c r="O148" s="162" t="s">
        <v>64</v>
      </c>
      <c r="P148" s="162"/>
      <c r="Q148" s="181"/>
      <c r="R148" s="162"/>
      <c r="S148" s="162"/>
      <c r="T148" s="182"/>
      <c r="U148" s="182"/>
      <c r="V148" s="182"/>
      <c r="W148" s="182"/>
      <c r="X148" s="162" t="s">
        <v>323</v>
      </c>
      <c r="Y148" s="182"/>
      <c r="Z148" s="195"/>
      <c r="AA148" s="162">
        <f ca="1">IF(M148="Présent",(DATEDIF(L148,TODAY(),"m")),(DATEDIF(L148,M148,"m")))</f>
        <v>25</v>
      </c>
      <c r="AB148" s="182" t="s">
        <v>64</v>
      </c>
      <c r="AC148" s="192"/>
      <c r="AD148" s="182"/>
      <c r="AE148" s="182"/>
      <c r="AF148" s="184" t="s">
        <v>64</v>
      </c>
      <c r="AG148" s="184" t="s">
        <v>141</v>
      </c>
      <c r="AH148" s="162" t="s">
        <v>20</v>
      </c>
      <c r="AI148" s="162"/>
      <c r="AJ148" s="188" t="s">
        <v>328</v>
      </c>
      <c r="AK148" s="188" t="s">
        <v>329</v>
      </c>
      <c r="AL148" s="162" t="s">
        <v>325</v>
      </c>
      <c r="AM148" s="162" t="s">
        <v>103</v>
      </c>
      <c r="AN148" s="162"/>
      <c r="AO148" s="162" t="s">
        <v>332</v>
      </c>
      <c r="AP148" s="162" t="s">
        <v>332</v>
      </c>
      <c r="AQ148" s="162"/>
      <c r="AR148" s="162"/>
      <c r="AS148" s="162"/>
      <c r="AT148" s="162"/>
      <c r="AU148" s="162"/>
      <c r="AV148" s="173" t="s">
        <v>333</v>
      </c>
      <c r="AW148" s="162" t="s">
        <v>64</v>
      </c>
      <c r="AX148" s="193" t="s">
        <v>334</v>
      </c>
      <c r="AY148" s="193" t="s">
        <v>335</v>
      </c>
      <c r="AZ14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49" spans="1:52" ht="20.100000000000001" customHeight="1" x14ac:dyDescent="0.3">
      <c r="A149" s="176" t="s">
        <v>585</v>
      </c>
      <c r="B149" s="233" t="s">
        <v>302</v>
      </c>
      <c r="C149" s="241">
        <v>34092</v>
      </c>
      <c r="D149" s="232">
        <f ca="1">DATEDIF(C149,TODAY(),"y")</f>
        <v>21</v>
      </c>
      <c r="E149" s="233" t="s">
        <v>69</v>
      </c>
      <c r="F149" s="233" t="s">
        <v>86</v>
      </c>
      <c r="G149" s="233"/>
      <c r="H149" s="230"/>
      <c r="I149" s="231"/>
      <c r="J149" s="179">
        <v>41851</v>
      </c>
      <c r="K149" s="231"/>
      <c r="L149" s="231">
        <v>41671</v>
      </c>
      <c r="M149" s="234">
        <v>41790</v>
      </c>
      <c r="N149" s="360" t="b">
        <f t="shared" ca="1" si="2"/>
        <v>0</v>
      </c>
      <c r="O149" s="162" t="s">
        <v>64</v>
      </c>
      <c r="P149" s="162"/>
      <c r="Q149" s="181"/>
      <c r="R149" s="162"/>
      <c r="S149" s="162"/>
      <c r="T149" s="182"/>
      <c r="U149" s="182"/>
      <c r="V149" s="182"/>
      <c r="W149" s="182"/>
      <c r="X149" s="235" t="s">
        <v>373</v>
      </c>
      <c r="Y149" s="233"/>
      <c r="Z149" s="242"/>
      <c r="AA149" s="235">
        <f ca="1">IF(M149="Présent",(DATEDIF(L149,TODAY(),"m")),(DATEDIF(L149,M149,"m")))</f>
        <v>3</v>
      </c>
      <c r="AB149" s="233"/>
      <c r="AC149" s="182"/>
      <c r="AD149" s="233"/>
      <c r="AE149" s="233"/>
      <c r="AF149" s="243"/>
      <c r="AG149" s="243" t="s">
        <v>141</v>
      </c>
      <c r="AH149" s="235"/>
      <c r="AI149" s="235"/>
      <c r="AJ149" s="239"/>
      <c r="AK149" s="239" t="s">
        <v>357</v>
      </c>
      <c r="AL149" s="185" t="s">
        <v>330</v>
      </c>
      <c r="AM149" s="235"/>
      <c r="AN149" s="235"/>
      <c r="AO149" s="235"/>
      <c r="AP149" s="235"/>
      <c r="AQ149" s="235"/>
      <c r="AR149" s="235"/>
      <c r="AS149" s="235"/>
      <c r="AT149" s="235"/>
      <c r="AU149" s="235"/>
      <c r="AV149" s="173"/>
      <c r="AW149" s="235"/>
      <c r="AX149" s="193"/>
      <c r="AY149" s="193"/>
      <c r="AZ149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50" spans="1:52" ht="20.100000000000001" customHeight="1" x14ac:dyDescent="0.3">
      <c r="A150" s="176" t="s">
        <v>585</v>
      </c>
      <c r="B150" s="182" t="s">
        <v>270</v>
      </c>
      <c r="C150" s="190">
        <v>23649</v>
      </c>
      <c r="D150" s="161">
        <f ca="1">DATEDIF(C150,TODAY(),"y")</f>
        <v>49</v>
      </c>
      <c r="E150" s="182" t="s">
        <v>69</v>
      </c>
      <c r="F150" s="182" t="s">
        <v>86</v>
      </c>
      <c r="G150" s="182"/>
      <c r="H150" s="163"/>
      <c r="I150" s="177"/>
      <c r="J150" s="179">
        <v>42735</v>
      </c>
      <c r="K150" s="177">
        <v>42735</v>
      </c>
      <c r="L150" s="177">
        <v>39751</v>
      </c>
      <c r="M150" s="180" t="s">
        <v>322</v>
      </c>
      <c r="N150" s="357" t="str">
        <f t="shared" ca="1" si="2"/>
        <v>5 années  10 mois  21 jours  </v>
      </c>
      <c r="O150" s="162" t="s">
        <v>64</v>
      </c>
      <c r="P150" s="162"/>
      <c r="Q150" s="181"/>
      <c r="R150" s="162"/>
      <c r="S150" s="162"/>
      <c r="T150" s="182"/>
      <c r="U150" s="182"/>
      <c r="V150" s="182"/>
      <c r="W150" s="182"/>
      <c r="X150" s="162" t="s">
        <v>323</v>
      </c>
      <c r="Y150" s="182"/>
      <c r="Z150" s="195"/>
      <c r="AA150" s="162">
        <f ca="1">IF(M150="Présent",(DATEDIF(L150,TODAY(),"m")),(DATEDIF(L150,M150,"m")))</f>
        <v>70</v>
      </c>
      <c r="AB150" s="182" t="s">
        <v>64</v>
      </c>
      <c r="AC150" s="192"/>
      <c r="AD150" s="182"/>
      <c r="AE150" s="182"/>
      <c r="AF150" s="184" t="s">
        <v>64</v>
      </c>
      <c r="AG150" s="184" t="s">
        <v>402</v>
      </c>
      <c r="AH150" s="162" t="s">
        <v>24</v>
      </c>
      <c r="AI150" s="162"/>
      <c r="AJ150" s="188" t="s">
        <v>328</v>
      </c>
      <c r="AK150" s="188" t="s">
        <v>329</v>
      </c>
      <c r="AL150" s="185" t="s">
        <v>330</v>
      </c>
      <c r="AM150" s="162" t="s">
        <v>403</v>
      </c>
      <c r="AN150" s="162"/>
      <c r="AO150" s="162" t="s">
        <v>332</v>
      </c>
      <c r="AP150" s="162" t="s">
        <v>332</v>
      </c>
      <c r="AQ150" s="162"/>
      <c r="AR150" s="162"/>
      <c r="AS150" s="162"/>
      <c r="AT150" s="162"/>
      <c r="AU150" s="162"/>
      <c r="AV150" s="173" t="s">
        <v>333</v>
      </c>
      <c r="AW150" s="162"/>
      <c r="AX150" s="173" t="s">
        <v>334</v>
      </c>
      <c r="AY150" s="193"/>
      <c r="AZ15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51" spans="1:52" ht="20.100000000000001" customHeight="1" x14ac:dyDescent="0.3">
      <c r="A151" s="176" t="s">
        <v>585</v>
      </c>
      <c r="B151" s="182" t="s">
        <v>392</v>
      </c>
      <c r="C151" s="190">
        <v>19847</v>
      </c>
      <c r="D151" s="161">
        <f ca="1">DATEDIF(C151,TODAY(),"y")</f>
        <v>60</v>
      </c>
      <c r="E151" s="182" t="s">
        <v>69</v>
      </c>
      <c r="F151" s="182" t="s">
        <v>102</v>
      </c>
      <c r="G151" s="182"/>
      <c r="H151" s="163"/>
      <c r="I151" s="177"/>
      <c r="J151" s="179">
        <v>41882</v>
      </c>
      <c r="K151" s="177"/>
      <c r="L151" s="177">
        <v>31291</v>
      </c>
      <c r="M151" s="180">
        <v>41820</v>
      </c>
      <c r="N151" s="357" t="b">
        <f t="shared" ca="1" si="2"/>
        <v>0</v>
      </c>
      <c r="O151" s="162" t="s">
        <v>64</v>
      </c>
      <c r="P151" s="162"/>
      <c r="Q151" s="181"/>
      <c r="R151" s="162"/>
      <c r="S151" s="162"/>
      <c r="T151" s="182"/>
      <c r="U151" s="182"/>
      <c r="V151" s="182"/>
      <c r="W151" s="182"/>
      <c r="X151" s="162" t="s">
        <v>323</v>
      </c>
      <c r="Y151" s="182"/>
      <c r="Z151" s="195"/>
      <c r="AA151" s="162">
        <f ca="1">IF(M151="Présent",(DATEDIF(L151,TODAY(),"m")),(DATEDIF(L151,M151,"m")))</f>
        <v>345</v>
      </c>
      <c r="AB151" s="182" t="s">
        <v>64</v>
      </c>
      <c r="AC151" s="192"/>
      <c r="AD151" s="240"/>
      <c r="AE151" s="182"/>
      <c r="AF151" s="182" t="s">
        <v>64</v>
      </c>
      <c r="AG151" s="182" t="s">
        <v>141</v>
      </c>
      <c r="AH151" s="162" t="s">
        <v>24</v>
      </c>
      <c r="AI151" s="162"/>
      <c r="AJ151" s="188" t="s">
        <v>341</v>
      </c>
      <c r="AK151" s="188" t="s">
        <v>357</v>
      </c>
      <c r="AL151" s="162" t="s">
        <v>330</v>
      </c>
      <c r="AM151" s="162" t="s">
        <v>413</v>
      </c>
      <c r="AN151" s="162"/>
      <c r="AO151" s="162" t="s">
        <v>332</v>
      </c>
      <c r="AP151" s="162"/>
      <c r="AQ151" s="162"/>
      <c r="AR151" s="162"/>
      <c r="AS151" s="162"/>
      <c r="AT151" s="162"/>
      <c r="AU151" s="162"/>
      <c r="AV151" s="173" t="s">
        <v>344</v>
      </c>
      <c r="AW151" s="162">
        <v>800</v>
      </c>
      <c r="AX151" s="173" t="s">
        <v>334</v>
      </c>
      <c r="AY151" s="193"/>
      <c r="AZ15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181</v>
      </c>
    </row>
    <row r="152" spans="1:52" ht="20.100000000000001" customHeight="1" x14ac:dyDescent="0.3">
      <c r="A152" s="176" t="s">
        <v>585</v>
      </c>
      <c r="B152" s="182" t="s">
        <v>261</v>
      </c>
      <c r="C152" s="190">
        <v>31854</v>
      </c>
      <c r="D152" s="161">
        <f ca="1">DATEDIF(C152,TODAY(),"y")</f>
        <v>27</v>
      </c>
      <c r="E152" s="182" t="s">
        <v>69</v>
      </c>
      <c r="F152" s="182" t="s">
        <v>94</v>
      </c>
      <c r="G152" s="182"/>
      <c r="H152" s="163"/>
      <c r="I152" s="177"/>
      <c r="J152" s="179">
        <v>43190</v>
      </c>
      <c r="K152" s="177">
        <v>41152</v>
      </c>
      <c r="L152" s="177">
        <v>39324</v>
      </c>
      <c r="M152" s="180" t="s">
        <v>322</v>
      </c>
      <c r="N152" s="357" t="str">
        <f t="shared" ca="1" si="2"/>
        <v>7 années  0 mois  21 jours  </v>
      </c>
      <c r="O152" s="162" t="s">
        <v>64</v>
      </c>
      <c r="P152" s="162"/>
      <c r="Q152" s="181"/>
      <c r="R152" s="162"/>
      <c r="S152" s="162"/>
      <c r="T152" s="182"/>
      <c r="U152" s="182"/>
      <c r="V152" s="182"/>
      <c r="W152" s="182"/>
      <c r="X152" s="162" t="s">
        <v>323</v>
      </c>
      <c r="Y152" s="182"/>
      <c r="Z152" s="195"/>
      <c r="AA152" s="162">
        <f ca="1">IF(M152="Présent",(DATEDIF(L152,TODAY(),"m")),(DATEDIF(L152,M152,"m")))</f>
        <v>84</v>
      </c>
      <c r="AB152" s="182" t="s">
        <v>94</v>
      </c>
      <c r="AC152" s="192"/>
      <c r="AD152" s="240"/>
      <c r="AE152" s="182"/>
      <c r="AF152" s="184" t="s">
        <v>520</v>
      </c>
      <c r="AG152" s="184" t="s">
        <v>141</v>
      </c>
      <c r="AH152" s="162" t="s">
        <v>324</v>
      </c>
      <c r="AI152" s="162"/>
      <c r="AJ152" s="188" t="s">
        <v>356</v>
      </c>
      <c r="AK152" s="188" t="s">
        <v>357</v>
      </c>
      <c r="AL152" s="162" t="s">
        <v>330</v>
      </c>
      <c r="AM152" s="162" t="s">
        <v>502</v>
      </c>
      <c r="AN152" s="162"/>
      <c r="AO152" s="162" t="s">
        <v>332</v>
      </c>
      <c r="AP152" s="162"/>
      <c r="AQ152" s="162"/>
      <c r="AR152" s="162"/>
      <c r="AS152" s="162"/>
      <c r="AT152" s="162"/>
      <c r="AU152" s="162"/>
      <c r="AV152" s="173" t="s">
        <v>344</v>
      </c>
      <c r="AW152" s="162" t="s">
        <v>508</v>
      </c>
      <c r="AX152" s="193" t="s">
        <v>64</v>
      </c>
      <c r="AY152" s="193" t="s">
        <v>335</v>
      </c>
      <c r="AZ15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53" spans="1:52" ht="20.100000000000001" customHeight="1" x14ac:dyDescent="0.3">
      <c r="A153" s="176" t="s">
        <v>585</v>
      </c>
      <c r="B153" s="182" t="s">
        <v>114</v>
      </c>
      <c r="C153" s="190">
        <v>23863</v>
      </c>
      <c r="D153" s="161">
        <f ca="1">DATEDIF(C153,TODAY(),"y")</f>
        <v>49</v>
      </c>
      <c r="E153" s="182" t="s">
        <v>69</v>
      </c>
      <c r="F153" s="182" t="s">
        <v>102</v>
      </c>
      <c r="G153" s="182"/>
      <c r="H153" s="163"/>
      <c r="I153" s="177"/>
      <c r="J153" s="179">
        <v>41759</v>
      </c>
      <c r="K153" s="177">
        <v>42551</v>
      </c>
      <c r="L153" s="177">
        <v>41239</v>
      </c>
      <c r="M153" s="180" t="str">
        <f>IF(Tableau1[[#This Row],[Nom]]&lt;&gt;"","Présent","")</f>
        <v>Présent</v>
      </c>
      <c r="N153" s="357" t="str">
        <f t="shared" ca="1" si="2"/>
        <v>1 années  9 mois  25 jours  </v>
      </c>
      <c r="O153" s="162" t="s">
        <v>64</v>
      </c>
      <c r="P153" s="162"/>
      <c r="Q153" s="181"/>
      <c r="R153" s="162"/>
      <c r="S153" s="162"/>
      <c r="T153" s="182"/>
      <c r="U153" s="182"/>
      <c r="V153" s="182"/>
      <c r="W153" s="182"/>
      <c r="X153" s="162" t="s">
        <v>323</v>
      </c>
      <c r="Y153" s="182"/>
      <c r="Z153" s="182"/>
      <c r="AA153" s="162">
        <f ca="1">IF(M153="Présent",(DATEDIF(L153,TODAY(),"m")),(DATEDIF(L153,M153,"m")))</f>
        <v>21</v>
      </c>
      <c r="AB153" s="182"/>
      <c r="AC153" s="192"/>
      <c r="AD153" s="240"/>
      <c r="AE153" s="182"/>
      <c r="AF153" s="184"/>
      <c r="AG153" s="184" t="s">
        <v>141</v>
      </c>
      <c r="AH153" s="162" t="s">
        <v>110</v>
      </c>
      <c r="AI153" s="162"/>
      <c r="AJ153" s="188" t="s">
        <v>328</v>
      </c>
      <c r="AK153" s="188" t="s">
        <v>329</v>
      </c>
      <c r="AL153" s="162" t="s">
        <v>325</v>
      </c>
      <c r="AM153" s="162" t="s">
        <v>120</v>
      </c>
      <c r="AN153" s="162"/>
      <c r="AO153" s="162" t="s">
        <v>339</v>
      </c>
      <c r="AP153" s="162" t="s">
        <v>376</v>
      </c>
      <c r="AQ153" s="162"/>
      <c r="AR153" s="162"/>
      <c r="AS153" s="162"/>
      <c r="AT153" s="162"/>
      <c r="AU153" s="162"/>
      <c r="AV153" s="173" t="s">
        <v>333</v>
      </c>
      <c r="AW153" s="162"/>
      <c r="AX153" s="173" t="s">
        <v>334</v>
      </c>
      <c r="AY153" s="193"/>
      <c r="AZ15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54" spans="1:52" ht="20.100000000000001" customHeight="1" x14ac:dyDescent="0.3">
      <c r="A154" s="176" t="s">
        <v>585</v>
      </c>
      <c r="B154" s="182" t="s">
        <v>151</v>
      </c>
      <c r="C154" s="190">
        <v>25205</v>
      </c>
      <c r="D154" s="161">
        <f ca="1">DATEDIF(C154,TODAY(),"y")</f>
        <v>45</v>
      </c>
      <c r="E154" s="182" t="s">
        <v>61</v>
      </c>
      <c r="F154" s="163" t="s">
        <v>71</v>
      </c>
      <c r="G154" s="182"/>
      <c r="H154" s="163"/>
      <c r="I154" s="177"/>
      <c r="J154" s="179">
        <v>42035</v>
      </c>
      <c r="K154" s="177">
        <v>42035</v>
      </c>
      <c r="L154" s="177">
        <v>37288</v>
      </c>
      <c r="M154" s="180" t="str">
        <f>IF(Tableau1[[#This Row],[Nom]]&lt;&gt;"","Présent","")</f>
        <v>Présent</v>
      </c>
      <c r="N154" s="357" t="str">
        <f t="shared" ca="1" si="2"/>
        <v>12 années  7 mois  19 jours  </v>
      </c>
      <c r="O154" s="162" t="s">
        <v>64</v>
      </c>
      <c r="P154" s="162"/>
      <c r="Q154" s="181"/>
      <c r="R154" s="162"/>
      <c r="S154" s="162"/>
      <c r="T154" s="182"/>
      <c r="U154" s="182"/>
      <c r="V154" s="182"/>
      <c r="W154" s="182"/>
      <c r="X154" s="162" t="s">
        <v>323</v>
      </c>
      <c r="Y154" s="190"/>
      <c r="Z154" s="182"/>
      <c r="AA154" s="162">
        <f ca="1">IF(M154="Présent",(DATEDIF(L154,TODAY(),"m")),(DATEDIF(L154,M154,"m")))</f>
        <v>151</v>
      </c>
      <c r="AB154" s="182" t="s">
        <v>70</v>
      </c>
      <c r="AC154" s="192"/>
      <c r="AD154" s="184"/>
      <c r="AE154" s="184"/>
      <c r="AF154" s="184" t="s">
        <v>327</v>
      </c>
      <c r="AG154" s="184" t="s">
        <v>141</v>
      </c>
      <c r="AH154" s="162" t="s">
        <v>120</v>
      </c>
      <c r="AI154" s="162"/>
      <c r="AJ154" s="188" t="s">
        <v>328</v>
      </c>
      <c r="AK154" s="188" t="s">
        <v>329</v>
      </c>
      <c r="AL154" s="162" t="s">
        <v>330</v>
      </c>
      <c r="AM154" s="162" t="s">
        <v>120</v>
      </c>
      <c r="AN154" s="162"/>
      <c r="AO154" s="162" t="s">
        <v>332</v>
      </c>
      <c r="AP154" s="162" t="s">
        <v>424</v>
      </c>
      <c r="AQ154" s="162"/>
      <c r="AR154" s="162"/>
      <c r="AS154" s="162"/>
      <c r="AT154" s="162"/>
      <c r="AU154" s="162"/>
      <c r="AV154" s="173" t="s">
        <v>333</v>
      </c>
      <c r="AW154" s="162"/>
      <c r="AX154" s="193" t="s">
        <v>334</v>
      </c>
      <c r="AY154" s="193" t="s">
        <v>353</v>
      </c>
      <c r="AZ15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55" spans="1:52" ht="20.100000000000001" customHeight="1" x14ac:dyDescent="0.3">
      <c r="A155" s="176" t="s">
        <v>585</v>
      </c>
      <c r="B155" s="182" t="s">
        <v>156</v>
      </c>
      <c r="C155" s="190">
        <v>24691</v>
      </c>
      <c r="D155" s="161">
        <f ca="1">DATEDIF(C155,TODAY(),"y")</f>
        <v>47</v>
      </c>
      <c r="E155" s="182" t="s">
        <v>69</v>
      </c>
      <c r="F155" s="182" t="s">
        <v>82</v>
      </c>
      <c r="G155" s="182"/>
      <c r="H155" s="163"/>
      <c r="I155" s="177"/>
      <c r="J155" s="179">
        <v>43251</v>
      </c>
      <c r="K155" s="177">
        <v>43251</v>
      </c>
      <c r="L155" s="177">
        <v>36448</v>
      </c>
      <c r="M155" s="180" t="s">
        <v>322</v>
      </c>
      <c r="N155" s="357" t="str">
        <f t="shared" ca="1" si="2"/>
        <v>14 années  11 mois  5 jours  </v>
      </c>
      <c r="O155" s="162" t="s">
        <v>64</v>
      </c>
      <c r="P155" s="162"/>
      <c r="Q155" s="181"/>
      <c r="R155" s="162"/>
      <c r="S155" s="162"/>
      <c r="T155" s="182"/>
      <c r="U155" s="182"/>
      <c r="V155" s="182"/>
      <c r="W155" s="182"/>
      <c r="X155" s="162" t="s">
        <v>323</v>
      </c>
      <c r="Y155" s="182"/>
      <c r="Z155" s="195"/>
      <c r="AA155" s="162">
        <f ca="1">IF(M155="Présent",(DATEDIF(L155,TODAY(),"m")),(DATEDIF(L155,M155,"m")))</f>
        <v>179</v>
      </c>
      <c r="AB155" s="182" t="s">
        <v>64</v>
      </c>
      <c r="AC155" s="192"/>
      <c r="AD155" s="240"/>
      <c r="AE155" s="182"/>
      <c r="AF155" s="182" t="s">
        <v>64</v>
      </c>
      <c r="AG155" s="182" t="s">
        <v>141</v>
      </c>
      <c r="AH155" s="162" t="s">
        <v>24</v>
      </c>
      <c r="AI155" s="162"/>
      <c r="AJ155" s="188" t="s">
        <v>352</v>
      </c>
      <c r="AK155" s="188" t="s">
        <v>357</v>
      </c>
      <c r="AL155" s="162" t="s">
        <v>325</v>
      </c>
      <c r="AM155" s="162" t="s">
        <v>517</v>
      </c>
      <c r="AN155" s="162"/>
      <c r="AO155" s="162" t="s">
        <v>339</v>
      </c>
      <c r="AP155" s="162" t="s">
        <v>120</v>
      </c>
      <c r="AQ155" s="162"/>
      <c r="AR155" s="162"/>
      <c r="AS155" s="162"/>
      <c r="AT155" s="162"/>
      <c r="AU155" s="162"/>
      <c r="AV155" s="173" t="s">
        <v>380</v>
      </c>
      <c r="AW155" s="162" t="s">
        <v>64</v>
      </c>
      <c r="AX155" s="193" t="s">
        <v>334</v>
      </c>
      <c r="AY155" s="193" t="s">
        <v>353</v>
      </c>
      <c r="AZ15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56" spans="1:52" ht="20.100000000000001" customHeight="1" x14ac:dyDescent="0.3">
      <c r="A156" s="176" t="s">
        <v>585</v>
      </c>
      <c r="B156" s="163" t="s">
        <v>521</v>
      </c>
      <c r="C156" s="177">
        <v>33236</v>
      </c>
      <c r="D156" s="161">
        <f ca="1">DATEDIF(C156,TODAY(),"y")</f>
        <v>23</v>
      </c>
      <c r="E156" s="163" t="s">
        <v>69</v>
      </c>
      <c r="F156" s="163" t="s">
        <v>94</v>
      </c>
      <c r="G156" s="182"/>
      <c r="H156" s="163"/>
      <c r="I156" s="177"/>
      <c r="J156" s="179">
        <v>42185</v>
      </c>
      <c r="K156" s="177">
        <v>42185</v>
      </c>
      <c r="L156" s="177">
        <v>41214</v>
      </c>
      <c r="M156" s="180" t="s">
        <v>322</v>
      </c>
      <c r="N156" s="357" t="str">
        <f t="shared" ca="1" si="2"/>
        <v>1 années  10 mois  19 jours  </v>
      </c>
      <c r="O156" s="162" t="s">
        <v>64</v>
      </c>
      <c r="P156" s="162"/>
      <c r="Q156" s="181"/>
      <c r="R156" s="162"/>
      <c r="S156" s="162"/>
      <c r="T156" s="182"/>
      <c r="U156" s="182"/>
      <c r="V156" s="182"/>
      <c r="W156" s="182"/>
      <c r="X156" s="162" t="s">
        <v>323</v>
      </c>
      <c r="Y156" s="163"/>
      <c r="Z156" s="198"/>
      <c r="AA156" s="162">
        <f ca="1">IF(M156="Présent",(DATEDIF(L156,TODAY(),"m")),(DATEDIF(L156,M156,"m")))</f>
        <v>22</v>
      </c>
      <c r="AB156" s="163" t="s">
        <v>64</v>
      </c>
      <c r="AC156" s="163"/>
      <c r="AD156" s="197"/>
      <c r="AE156" s="197"/>
      <c r="AF156" s="183" t="s">
        <v>64</v>
      </c>
      <c r="AG156" s="183" t="s">
        <v>141</v>
      </c>
      <c r="AH156" s="162" t="s">
        <v>303</v>
      </c>
      <c r="AI156" s="162"/>
      <c r="AJ156" s="188" t="s">
        <v>328</v>
      </c>
      <c r="AK156" s="188" t="s">
        <v>329</v>
      </c>
      <c r="AL156" s="162" t="s">
        <v>330</v>
      </c>
      <c r="AM156" s="162" t="s">
        <v>522</v>
      </c>
      <c r="AN156" s="162"/>
      <c r="AO156" s="162" t="s">
        <v>409</v>
      </c>
      <c r="AP156" s="162"/>
      <c r="AQ156" s="162"/>
      <c r="AR156" s="162"/>
      <c r="AS156" s="162"/>
      <c r="AT156" s="162"/>
      <c r="AU156" s="162"/>
      <c r="AV156" s="173" t="s">
        <v>333</v>
      </c>
      <c r="AW156" s="162" t="s">
        <v>359</v>
      </c>
      <c r="AX156" s="193" t="s">
        <v>64</v>
      </c>
      <c r="AY156" s="193" t="s">
        <v>335</v>
      </c>
      <c r="AZ15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57" spans="1:52" ht="20.100000000000001" customHeight="1" x14ac:dyDescent="0.3">
      <c r="A157" s="176" t="s">
        <v>585</v>
      </c>
      <c r="B157" s="233" t="s">
        <v>523</v>
      </c>
      <c r="C157" s="241">
        <v>31271</v>
      </c>
      <c r="D157" s="232">
        <f ca="1">DATEDIF(C157,TODAY(),"y")</f>
        <v>29</v>
      </c>
      <c r="E157" s="233" t="s">
        <v>69</v>
      </c>
      <c r="F157" s="233" t="s">
        <v>86</v>
      </c>
      <c r="G157" s="233"/>
      <c r="H157" s="230"/>
      <c r="I157" s="231"/>
      <c r="J157" s="179">
        <v>41973</v>
      </c>
      <c r="K157" s="231"/>
      <c r="L157" s="231">
        <v>41625</v>
      </c>
      <c r="M157" s="234" t="s">
        <v>322</v>
      </c>
      <c r="N157" s="360" t="str">
        <f t="shared" ca="1" si="2"/>
        <v>0 années  9 mois  3 jours  </v>
      </c>
      <c r="O157" s="162" t="s">
        <v>64</v>
      </c>
      <c r="P157" s="162"/>
      <c r="Q157" s="181"/>
      <c r="R157" s="162"/>
      <c r="S157" s="162"/>
      <c r="T157" s="182"/>
      <c r="U157" s="182"/>
      <c r="V157" s="182"/>
      <c r="W157" s="182"/>
      <c r="X157" s="235" t="s">
        <v>373</v>
      </c>
      <c r="Y157" s="233"/>
      <c r="Z157" s="242"/>
      <c r="AA157" s="235">
        <f ca="1">IF(M157="Présent",(DATEDIF(L157,TODAY(),"m")),(DATEDIF(L157,M157,"m")))</f>
        <v>9</v>
      </c>
      <c r="AB157" s="233"/>
      <c r="AC157" s="182"/>
      <c r="AD157" s="233"/>
      <c r="AE157" s="233"/>
      <c r="AF157" s="243"/>
      <c r="AG157" s="243" t="s">
        <v>141</v>
      </c>
      <c r="AH157" s="235"/>
      <c r="AI157" s="235"/>
      <c r="AJ157" s="239" t="s">
        <v>341</v>
      </c>
      <c r="AK157" s="239" t="s">
        <v>357</v>
      </c>
      <c r="AL157" s="162" t="s">
        <v>330</v>
      </c>
      <c r="AM157" s="235"/>
      <c r="AN157" s="235"/>
      <c r="AO157" s="162"/>
      <c r="AP157" s="235"/>
      <c r="AQ157" s="235"/>
      <c r="AR157" s="235"/>
      <c r="AS157" s="235"/>
      <c r="AT157" s="235"/>
      <c r="AU157" s="235"/>
      <c r="AV157" s="173" t="s">
        <v>380</v>
      </c>
      <c r="AW157" s="235"/>
      <c r="AX157" s="193" t="s">
        <v>334</v>
      </c>
      <c r="AY157" s="193"/>
      <c r="AZ157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58" spans="1:52" s="245" customFormat="1" ht="20.100000000000001" customHeight="1" x14ac:dyDescent="0.3">
      <c r="A158" s="176" t="s">
        <v>585</v>
      </c>
      <c r="B158" s="163" t="s">
        <v>524</v>
      </c>
      <c r="C158" s="177">
        <v>31102</v>
      </c>
      <c r="D158" s="161">
        <f ca="1">DATEDIF(C158,TODAY(),"y")</f>
        <v>29</v>
      </c>
      <c r="E158" s="163" t="s">
        <v>61</v>
      </c>
      <c r="F158" s="163" t="s">
        <v>86</v>
      </c>
      <c r="G158" s="182"/>
      <c r="H158" s="163"/>
      <c r="I158" s="177"/>
      <c r="J158" s="179">
        <v>42551</v>
      </c>
      <c r="K158" s="177">
        <v>42551</v>
      </c>
      <c r="L158" s="177">
        <v>41193</v>
      </c>
      <c r="M158" s="180" t="str">
        <f>IF(Tableau1[[#This Row],[Nom]]&lt;&gt;"","Présent","")</f>
        <v>Présent</v>
      </c>
      <c r="N158" s="357" t="str">
        <f t="shared" ca="1" si="2"/>
        <v>1 années  11 mois  9 jours  </v>
      </c>
      <c r="O158" s="162" t="s">
        <v>64</v>
      </c>
      <c r="P158" s="162"/>
      <c r="Q158" s="181"/>
      <c r="R158" s="162"/>
      <c r="S158" s="162"/>
      <c r="T158" s="182"/>
      <c r="U158" s="182"/>
      <c r="V158" s="182"/>
      <c r="W158" s="182"/>
      <c r="X158" s="162" t="s">
        <v>323</v>
      </c>
      <c r="Y158" s="163"/>
      <c r="Z158" s="196"/>
      <c r="AA158" s="162">
        <f ca="1">IF(M158="Présent",(DATEDIF(L158,TODAY(),"m")),(DATEDIF(L158,M158,"m")))</f>
        <v>23</v>
      </c>
      <c r="AB158" s="163" t="s">
        <v>64</v>
      </c>
      <c r="AC158" s="163"/>
      <c r="AD158" s="197"/>
      <c r="AE158" s="197"/>
      <c r="AF158" s="183" t="s">
        <v>327</v>
      </c>
      <c r="AG158" s="183" t="s">
        <v>402</v>
      </c>
      <c r="AH158" s="162" t="s">
        <v>20</v>
      </c>
      <c r="AI158" s="162" t="s">
        <v>64</v>
      </c>
      <c r="AJ158" s="188" t="s">
        <v>356</v>
      </c>
      <c r="AK158" s="188" t="s">
        <v>357</v>
      </c>
      <c r="AL158" s="162" t="s">
        <v>325</v>
      </c>
      <c r="AM158" s="162" t="s">
        <v>78</v>
      </c>
      <c r="AN158" s="162"/>
      <c r="AO158" s="162" t="s">
        <v>332</v>
      </c>
      <c r="AP158" s="162" t="s">
        <v>483</v>
      </c>
      <c r="AQ158" s="162"/>
      <c r="AR158" s="278"/>
      <c r="AS158" s="162"/>
      <c r="AT158" s="162"/>
      <c r="AU158" s="162"/>
      <c r="AV158" s="173" t="s">
        <v>344</v>
      </c>
      <c r="AW158" s="162">
        <v>800</v>
      </c>
      <c r="AX158" s="193" t="s">
        <v>334</v>
      </c>
      <c r="AY158" s="193"/>
      <c r="AZ15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59" spans="1:52" ht="20.100000000000001" customHeight="1" x14ac:dyDescent="0.3">
      <c r="A159" s="176" t="s">
        <v>585</v>
      </c>
      <c r="B159" s="163" t="s">
        <v>525</v>
      </c>
      <c r="C159" s="177">
        <v>33235</v>
      </c>
      <c r="D159" s="161">
        <f ca="1">DATEDIF(C159,TODAY(),"y")</f>
        <v>23</v>
      </c>
      <c r="E159" s="163" t="s">
        <v>61</v>
      </c>
      <c r="F159" s="163" t="s">
        <v>86</v>
      </c>
      <c r="G159" s="182"/>
      <c r="H159" s="163"/>
      <c r="I159" s="177" t="s">
        <v>363</v>
      </c>
      <c r="J159" s="179">
        <v>41651</v>
      </c>
      <c r="K159" s="177">
        <v>41651</v>
      </c>
      <c r="L159" s="177">
        <v>41061</v>
      </c>
      <c r="M159" s="180">
        <v>41604</v>
      </c>
      <c r="N159" s="357" t="b">
        <f t="shared" ca="1" si="2"/>
        <v>0</v>
      </c>
      <c r="O159" s="162" t="s">
        <v>64</v>
      </c>
      <c r="P159" s="162"/>
      <c r="Q159" s="181"/>
      <c r="R159" s="162"/>
      <c r="S159" s="162"/>
      <c r="T159" s="182"/>
      <c r="U159" s="182"/>
      <c r="V159" s="182"/>
      <c r="W159" s="182"/>
      <c r="X159" s="162" t="s">
        <v>323</v>
      </c>
      <c r="Y159" s="163"/>
      <c r="Z159" s="198"/>
      <c r="AA159" s="162">
        <f ca="1">IF(M159="Présent",(DATEDIF(L159,TODAY(),"m")),(DATEDIF(L159,M159,"m")))</f>
        <v>17</v>
      </c>
      <c r="AB159" s="163" t="s">
        <v>64</v>
      </c>
      <c r="AC159" s="163"/>
      <c r="AD159" s="197"/>
      <c r="AE159" s="197"/>
      <c r="AF159" s="183" t="s">
        <v>64</v>
      </c>
      <c r="AG159" s="183" t="s">
        <v>141</v>
      </c>
      <c r="AH159" s="162" t="s">
        <v>64</v>
      </c>
      <c r="AI159" s="162"/>
      <c r="AJ159" s="188" t="s">
        <v>356</v>
      </c>
      <c r="AK159" s="188" t="s">
        <v>357</v>
      </c>
      <c r="AL159" s="185" t="s">
        <v>325</v>
      </c>
      <c r="AM159" s="162" t="s">
        <v>64</v>
      </c>
      <c r="AN159" s="162"/>
      <c r="AO159" s="162" t="s">
        <v>64</v>
      </c>
      <c r="AP159" s="162"/>
      <c r="AQ159" s="162"/>
      <c r="AR159" s="162"/>
      <c r="AS159" s="162"/>
      <c r="AT159" s="162"/>
      <c r="AU159" s="162"/>
      <c r="AV159" s="173" t="s">
        <v>64</v>
      </c>
      <c r="AW159" s="162" t="s">
        <v>64</v>
      </c>
      <c r="AX159" s="193" t="s">
        <v>64</v>
      </c>
      <c r="AY159" s="193" t="s">
        <v>64</v>
      </c>
      <c r="AZ159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60" spans="1:52" ht="20.100000000000001" customHeight="1" x14ac:dyDescent="0.3">
      <c r="A160" s="176" t="s">
        <v>585</v>
      </c>
      <c r="B160" s="163" t="s">
        <v>181</v>
      </c>
      <c r="C160" s="177">
        <v>28143</v>
      </c>
      <c r="D160" s="161">
        <f ca="1">DATEDIF(C160,TODAY(),"y")</f>
        <v>37</v>
      </c>
      <c r="E160" s="163" t="s">
        <v>69</v>
      </c>
      <c r="F160" s="163" t="s">
        <v>86</v>
      </c>
      <c r="G160" s="163"/>
      <c r="H160" s="163"/>
      <c r="I160" s="177"/>
      <c r="J160" s="179">
        <v>43018</v>
      </c>
      <c r="K160" s="177">
        <v>41922</v>
      </c>
      <c r="L160" s="177">
        <v>41396</v>
      </c>
      <c r="M160" s="180" t="s">
        <v>322</v>
      </c>
      <c r="N160" s="357" t="str">
        <f t="shared" ca="1" si="2"/>
        <v>1 années  4 mois  18 jours  </v>
      </c>
      <c r="O160" s="162" t="s">
        <v>64</v>
      </c>
      <c r="P160" s="162"/>
      <c r="Q160" s="181"/>
      <c r="R160" s="162"/>
      <c r="S160" s="162"/>
      <c r="T160" s="182"/>
      <c r="U160" s="182"/>
      <c r="V160" s="182"/>
      <c r="W160" s="182"/>
      <c r="X160" s="162" t="s">
        <v>323</v>
      </c>
      <c r="Y160" s="163"/>
      <c r="Z160" s="163"/>
      <c r="AA160" s="175">
        <f ca="1">IF(M160="Présent",(DATEDIF(L160,TODAY(),"m")),(DATEDIF(L160,M160,"m")))</f>
        <v>16</v>
      </c>
      <c r="AB160" s="163"/>
      <c r="AC160" s="184"/>
      <c r="AD160" s="279"/>
      <c r="AE160" s="279"/>
      <c r="AF160" s="183"/>
      <c r="AG160" s="183" t="s">
        <v>141</v>
      </c>
      <c r="AH160" s="162" t="s">
        <v>110</v>
      </c>
      <c r="AI160" s="162"/>
      <c r="AJ160" s="188" t="s">
        <v>356</v>
      </c>
      <c r="AK160" s="188" t="s">
        <v>357</v>
      </c>
      <c r="AL160" s="185" t="s">
        <v>325</v>
      </c>
      <c r="AM160" s="162" t="s">
        <v>110</v>
      </c>
      <c r="AN160" s="162"/>
      <c r="AO160" s="162" t="s">
        <v>332</v>
      </c>
      <c r="AP160" s="162" t="s">
        <v>120</v>
      </c>
      <c r="AQ160" s="162"/>
      <c r="AR160" s="162"/>
      <c r="AS160" s="162"/>
      <c r="AT160" s="162"/>
      <c r="AU160" s="162"/>
      <c r="AV160" s="173" t="s">
        <v>380</v>
      </c>
      <c r="AW160" s="162"/>
      <c r="AX160" s="173" t="s">
        <v>334</v>
      </c>
      <c r="AY160" s="193" t="s">
        <v>335</v>
      </c>
      <c r="AZ16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61" spans="1:52" ht="20.100000000000001" customHeight="1" x14ac:dyDescent="0.3">
      <c r="A161" s="176" t="s">
        <v>585</v>
      </c>
      <c r="B161" s="182" t="s">
        <v>285</v>
      </c>
      <c r="C161" s="190">
        <v>25270</v>
      </c>
      <c r="D161" s="161">
        <f ca="1">DATEDIF(C161,TODAY(),"y")</f>
        <v>45</v>
      </c>
      <c r="E161" s="182" t="s">
        <v>69</v>
      </c>
      <c r="F161" s="182" t="s">
        <v>94</v>
      </c>
      <c r="G161" s="182"/>
      <c r="H161" s="163"/>
      <c r="I161" s="177"/>
      <c r="J161" s="179">
        <v>42369</v>
      </c>
      <c r="K161" s="177">
        <v>42369</v>
      </c>
      <c r="L161" s="190">
        <v>39030</v>
      </c>
      <c r="M161" s="180" t="str">
        <f>IF(Tableau1[[#This Row],[Nom]]&lt;&gt;"","Présent","")</f>
        <v>Présent</v>
      </c>
      <c r="N161" s="357" t="str">
        <f t="shared" ca="1" si="2"/>
        <v>7 années  10 mois  11 jours  </v>
      </c>
      <c r="O161" s="162" t="s">
        <v>64</v>
      </c>
      <c r="P161" s="162"/>
      <c r="Q161" s="181"/>
      <c r="R161" s="162"/>
      <c r="S161" s="162"/>
      <c r="T161" s="182"/>
      <c r="U161" s="182"/>
      <c r="V161" s="182"/>
      <c r="W161" s="182"/>
      <c r="X161" s="162" t="s">
        <v>323</v>
      </c>
      <c r="Y161" s="182"/>
      <c r="Z161" s="182"/>
      <c r="AA161" s="162">
        <f ca="1">IF(M161="Présent",(DATEDIF(L161,TODAY(),"m")),(DATEDIF(L161,M161,"m")))</f>
        <v>94</v>
      </c>
      <c r="AB161" s="182" t="s">
        <v>94</v>
      </c>
      <c r="AC161" s="184"/>
      <c r="AD161" s="182"/>
      <c r="AE161" s="182"/>
      <c r="AF161" s="184" t="s">
        <v>327</v>
      </c>
      <c r="AG161" s="184" t="s">
        <v>141</v>
      </c>
      <c r="AH161" s="162" t="s">
        <v>324</v>
      </c>
      <c r="AI161" s="162"/>
      <c r="AJ161" s="188" t="s">
        <v>328</v>
      </c>
      <c r="AK161" s="188" t="s">
        <v>358</v>
      </c>
      <c r="AL161" s="162" t="s">
        <v>330</v>
      </c>
      <c r="AM161" s="162"/>
      <c r="AN161" s="162"/>
      <c r="AO161" s="162" t="s">
        <v>332</v>
      </c>
      <c r="AP161" s="162" t="s">
        <v>120</v>
      </c>
      <c r="AQ161" s="162"/>
      <c r="AR161" s="162"/>
      <c r="AS161" s="162"/>
      <c r="AT161" s="162"/>
      <c r="AU161" s="162"/>
      <c r="AV161" s="173"/>
      <c r="AW161" s="162"/>
      <c r="AX161" s="193"/>
      <c r="AY161" s="193"/>
      <c r="AZ16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62" spans="1:52" ht="20.100000000000001" customHeight="1" x14ac:dyDescent="0.3">
      <c r="A162" s="176" t="s">
        <v>585</v>
      </c>
      <c r="B162" s="182" t="s">
        <v>526</v>
      </c>
      <c r="C162" s="190">
        <v>24334</v>
      </c>
      <c r="D162" s="161">
        <f ca="1">DATEDIF(C162,TODAY(),"y")</f>
        <v>48</v>
      </c>
      <c r="E162" s="182" t="s">
        <v>69</v>
      </c>
      <c r="F162" s="182" t="s">
        <v>102</v>
      </c>
      <c r="G162" s="182"/>
      <c r="H162" s="163"/>
      <c r="I162" s="177"/>
      <c r="J162" s="179">
        <v>43008</v>
      </c>
      <c r="K162" s="177">
        <v>41943</v>
      </c>
      <c r="L162" s="177">
        <v>40313</v>
      </c>
      <c r="M162" s="180" t="s">
        <v>322</v>
      </c>
      <c r="N162" s="357" t="str">
        <f t="shared" ca="1" si="2"/>
        <v>4 années  4 mois  5 jours  </v>
      </c>
      <c r="O162" s="162" t="s">
        <v>64</v>
      </c>
      <c r="P162" s="162"/>
      <c r="Q162" s="181"/>
      <c r="R162" s="162"/>
      <c r="S162" s="162"/>
      <c r="T162" s="182"/>
      <c r="U162" s="182"/>
      <c r="V162" s="182"/>
      <c r="W162" s="182"/>
      <c r="X162" s="162" t="s">
        <v>323</v>
      </c>
      <c r="Y162" s="182"/>
      <c r="Z162" s="182"/>
      <c r="AA162" s="162">
        <f ca="1">IF(M162="Présent",(DATEDIF(L162,TODAY(),"m")),(DATEDIF(L162,M162,"m")))</f>
        <v>52</v>
      </c>
      <c r="AB162" s="182" t="s">
        <v>64</v>
      </c>
      <c r="AC162" s="184"/>
      <c r="AD162" s="182"/>
      <c r="AE162" s="182"/>
      <c r="AF162" s="184" t="s">
        <v>327</v>
      </c>
      <c r="AG162" s="184" t="s">
        <v>141</v>
      </c>
      <c r="AH162" s="162" t="s">
        <v>422</v>
      </c>
      <c r="AI162" s="162"/>
      <c r="AJ162" s="188" t="s">
        <v>328</v>
      </c>
      <c r="AK162" s="188" t="s">
        <v>329</v>
      </c>
      <c r="AL162" s="162" t="s">
        <v>330</v>
      </c>
      <c r="AM162" s="162" t="s">
        <v>459</v>
      </c>
      <c r="AN162" s="162"/>
      <c r="AO162" s="162" t="s">
        <v>332</v>
      </c>
      <c r="AP162" s="162" t="s">
        <v>460</v>
      </c>
      <c r="AQ162" s="162"/>
      <c r="AR162" s="162"/>
      <c r="AS162" s="162"/>
      <c r="AT162" s="162"/>
      <c r="AU162" s="162"/>
      <c r="AV162" s="173" t="s">
        <v>333</v>
      </c>
      <c r="AW162" s="162" t="s">
        <v>64</v>
      </c>
      <c r="AX162" s="193" t="s">
        <v>334</v>
      </c>
      <c r="AY162" s="193" t="s">
        <v>335</v>
      </c>
      <c r="AZ16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63" spans="1:52" s="199" customFormat="1" ht="20.100000000000001" customHeight="1" x14ac:dyDescent="0.3">
      <c r="A163" s="176" t="s">
        <v>585</v>
      </c>
      <c r="B163" s="247" t="s">
        <v>309</v>
      </c>
      <c r="C163" s="248">
        <v>25051</v>
      </c>
      <c r="D163" s="161">
        <f ca="1">DATEDIF(C163,TODAY(),"y")</f>
        <v>46</v>
      </c>
      <c r="E163" s="247" t="s">
        <v>69</v>
      </c>
      <c r="F163" s="247" t="s">
        <v>102</v>
      </c>
      <c r="G163" s="182"/>
      <c r="H163" s="163"/>
      <c r="I163" s="177">
        <v>41887</v>
      </c>
      <c r="J163" s="179">
        <v>42035</v>
      </c>
      <c r="K163" s="249">
        <v>42035</v>
      </c>
      <c r="L163" s="249">
        <v>40295</v>
      </c>
      <c r="M163" s="180" t="s">
        <v>322</v>
      </c>
      <c r="N163" s="357" t="str">
        <f t="shared" ca="1" si="2"/>
        <v>4 années  4 mois  24 jours  </v>
      </c>
      <c r="O163" s="162" t="s">
        <v>64</v>
      </c>
      <c r="P163" s="162"/>
      <c r="Q163" s="181"/>
      <c r="R163" s="162"/>
      <c r="S163" s="162"/>
      <c r="T163" s="182"/>
      <c r="U163" s="182"/>
      <c r="V163" s="182"/>
      <c r="W163" s="182"/>
      <c r="X163" s="162" t="s">
        <v>419</v>
      </c>
      <c r="Y163" s="247"/>
      <c r="Z163" s="250"/>
      <c r="AA163" s="162">
        <f ca="1">IF(M163="Présent",(DATEDIF(L163,TODAY(),"m")),(DATEDIF(L163,M163,"m")))</f>
        <v>52</v>
      </c>
      <c r="AB163" s="251" t="s">
        <v>64</v>
      </c>
      <c r="AC163" s="252"/>
      <c r="AD163" s="252"/>
      <c r="AE163" s="252"/>
      <c r="AF163" s="254" t="s">
        <v>64</v>
      </c>
      <c r="AG163" s="254" t="s">
        <v>141</v>
      </c>
      <c r="AH163" s="162" t="s">
        <v>324</v>
      </c>
      <c r="AI163" s="162"/>
      <c r="AJ163" s="188" t="s">
        <v>328</v>
      </c>
      <c r="AK163" s="188" t="s">
        <v>329</v>
      </c>
      <c r="AL163" s="162" t="s">
        <v>325</v>
      </c>
      <c r="AM163" s="162" t="s">
        <v>527</v>
      </c>
      <c r="AN163" s="162"/>
      <c r="AO163" s="162" t="s">
        <v>332</v>
      </c>
      <c r="AP163" s="162" t="s">
        <v>528</v>
      </c>
      <c r="AQ163" s="162"/>
      <c r="AR163" s="162"/>
      <c r="AS163" s="162"/>
      <c r="AT163" s="162"/>
      <c r="AU163" s="162"/>
      <c r="AV163" s="173" t="s">
        <v>333</v>
      </c>
      <c r="AW163" s="162" t="s">
        <v>64</v>
      </c>
      <c r="AX163" s="193" t="s">
        <v>334</v>
      </c>
      <c r="AY163" s="193" t="s">
        <v>335</v>
      </c>
      <c r="AZ16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64" spans="1:52" ht="20.100000000000001" customHeight="1" x14ac:dyDescent="0.3">
      <c r="A164" s="176" t="s">
        <v>585</v>
      </c>
      <c r="B164" s="163" t="s">
        <v>529</v>
      </c>
      <c r="C164" s="190">
        <v>21855</v>
      </c>
      <c r="D164" s="161">
        <f ca="1">DATEDIF(C164,TODAY(),"y")</f>
        <v>54</v>
      </c>
      <c r="E164" s="182" t="s">
        <v>69</v>
      </c>
      <c r="F164" s="182" t="s">
        <v>94</v>
      </c>
      <c r="G164" s="182"/>
      <c r="H164" s="163"/>
      <c r="I164" s="177"/>
      <c r="J164" s="179">
        <v>43100</v>
      </c>
      <c r="K164" s="177">
        <v>43100</v>
      </c>
      <c r="L164" s="177">
        <v>31670</v>
      </c>
      <c r="M164" s="180" t="s">
        <v>322</v>
      </c>
      <c r="N164" s="357" t="str">
        <f t="shared" ca="1" si="2"/>
        <v>28 années  0 mois  5 jours  </v>
      </c>
      <c r="O164" s="162" t="s">
        <v>64</v>
      </c>
      <c r="P164" s="162"/>
      <c r="Q164" s="181"/>
      <c r="R164" s="162"/>
      <c r="S164" s="162"/>
      <c r="T164" s="182"/>
      <c r="U164" s="182"/>
      <c r="V164" s="182"/>
      <c r="W164" s="182"/>
      <c r="X164" s="162" t="s">
        <v>323</v>
      </c>
      <c r="Y164" s="182"/>
      <c r="Z164" s="195"/>
      <c r="AA164" s="162">
        <f ca="1">IF(M164="Présent",(DATEDIF(L164,TODAY(),"m")),(DATEDIF(L164,M164,"m")))</f>
        <v>336</v>
      </c>
      <c r="AB164" s="182" t="s">
        <v>94</v>
      </c>
      <c r="AC164" s="182"/>
      <c r="AD164" s="192"/>
      <c r="AE164" s="192"/>
      <c r="AF164" s="184" t="s">
        <v>350</v>
      </c>
      <c r="AG164" s="184" t="s">
        <v>141</v>
      </c>
      <c r="AH164" s="162" t="s">
        <v>422</v>
      </c>
      <c r="AI164" s="162"/>
      <c r="AJ164" s="188" t="s">
        <v>328</v>
      </c>
      <c r="AK164" s="188" t="s">
        <v>329</v>
      </c>
      <c r="AL164" s="162" t="s">
        <v>330</v>
      </c>
      <c r="AM164" s="162" t="s">
        <v>530</v>
      </c>
      <c r="AN164" s="162"/>
      <c r="AO164" s="162" t="s">
        <v>332</v>
      </c>
      <c r="AP164" s="162" t="s">
        <v>424</v>
      </c>
      <c r="AQ164" s="162"/>
      <c r="AR164" s="162"/>
      <c r="AS164" s="162"/>
      <c r="AT164" s="162"/>
      <c r="AU164" s="162"/>
      <c r="AV164" s="173" t="s">
        <v>333</v>
      </c>
      <c r="AW164" s="162"/>
      <c r="AX164" s="193"/>
      <c r="AY164" s="193" t="s">
        <v>353</v>
      </c>
      <c r="AZ16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65" spans="1:52" ht="20.100000000000001" customHeight="1" x14ac:dyDescent="0.3">
      <c r="A165" s="176" t="s">
        <v>585</v>
      </c>
      <c r="B165" s="163" t="s">
        <v>76</v>
      </c>
      <c r="C165" s="190">
        <v>21099</v>
      </c>
      <c r="D165" s="161">
        <f ca="1">DATEDIF(C165,TODAY(),"y")</f>
        <v>56</v>
      </c>
      <c r="E165" s="182" t="s">
        <v>61</v>
      </c>
      <c r="F165" s="182" t="s">
        <v>82</v>
      </c>
      <c r="G165" s="182"/>
      <c r="H165" s="163"/>
      <c r="I165" s="177"/>
      <c r="J165" s="179">
        <v>42559</v>
      </c>
      <c r="K165" s="177">
        <v>42559</v>
      </c>
      <c r="L165" s="177">
        <v>41010</v>
      </c>
      <c r="M165" s="180" t="s">
        <v>322</v>
      </c>
      <c r="N165" s="357" t="str">
        <f t="shared" ca="1" si="2"/>
        <v>2 années  5 mois  9 jours  </v>
      </c>
      <c r="O165" s="162" t="s">
        <v>64</v>
      </c>
      <c r="P165" s="162"/>
      <c r="Q165" s="181"/>
      <c r="R165" s="162"/>
      <c r="S165" s="162"/>
      <c r="T165" s="182"/>
      <c r="U165" s="182"/>
      <c r="V165" s="182"/>
      <c r="W165" s="182"/>
      <c r="X165" s="162" t="s">
        <v>323</v>
      </c>
      <c r="Y165" s="182"/>
      <c r="Z165" s="195"/>
      <c r="AA165" s="162">
        <f ca="1">IF(M165="Présent",(DATEDIF(L165,TODAY(),"m")),(DATEDIF(L165,M165,"m")))</f>
        <v>29</v>
      </c>
      <c r="AB165" s="182" t="s">
        <v>64</v>
      </c>
      <c r="AC165" s="182"/>
      <c r="AD165" s="192"/>
      <c r="AE165" s="192"/>
      <c r="AF165" s="184" t="s">
        <v>64</v>
      </c>
      <c r="AG165" s="184" t="s">
        <v>141</v>
      </c>
      <c r="AH165" s="162" t="s">
        <v>120</v>
      </c>
      <c r="AI165" s="162"/>
      <c r="AJ165" s="188" t="s">
        <v>328</v>
      </c>
      <c r="AK165" s="188" t="s">
        <v>329</v>
      </c>
      <c r="AL165" s="162" t="s">
        <v>330</v>
      </c>
      <c r="AM165" s="162" t="s">
        <v>120</v>
      </c>
      <c r="AN165" s="162"/>
      <c r="AO165" s="162" t="s">
        <v>339</v>
      </c>
      <c r="AP165" s="162" t="s">
        <v>332</v>
      </c>
      <c r="AQ165" s="162"/>
      <c r="AR165" s="162"/>
      <c r="AS165" s="162"/>
      <c r="AT165" s="162"/>
      <c r="AU165" s="162"/>
      <c r="AV165" s="173" t="s">
        <v>333</v>
      </c>
      <c r="AW165" s="162" t="s">
        <v>64</v>
      </c>
      <c r="AX165" s="193" t="s">
        <v>334</v>
      </c>
      <c r="AY165" s="193" t="s">
        <v>353</v>
      </c>
      <c r="AZ16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66" spans="1:52" ht="20.100000000000001" customHeight="1" x14ac:dyDescent="0.3">
      <c r="A166" s="176" t="s">
        <v>585</v>
      </c>
      <c r="B166" s="163" t="s">
        <v>531</v>
      </c>
      <c r="C166" s="190">
        <v>25663</v>
      </c>
      <c r="D166" s="161">
        <f ca="1">DATEDIF(C166,TODAY(),"y")</f>
        <v>44</v>
      </c>
      <c r="E166" s="182" t="s">
        <v>61</v>
      </c>
      <c r="F166" s="182" t="s">
        <v>94</v>
      </c>
      <c r="G166" s="182"/>
      <c r="H166" s="163"/>
      <c r="I166" s="177"/>
      <c r="J166" s="179">
        <v>41913</v>
      </c>
      <c r="K166" s="177">
        <v>41912</v>
      </c>
      <c r="L166" s="177">
        <v>36434</v>
      </c>
      <c r="M166" s="180" t="s">
        <v>322</v>
      </c>
      <c r="N166" s="357" t="str">
        <f t="shared" ca="1" si="2"/>
        <v>14 années  11 mois  19 jours  </v>
      </c>
      <c r="O166" s="162" t="s">
        <v>64</v>
      </c>
      <c r="P166" s="162"/>
      <c r="Q166" s="181"/>
      <c r="R166" s="162"/>
      <c r="S166" s="162"/>
      <c r="T166" s="182"/>
      <c r="U166" s="182"/>
      <c r="V166" s="182"/>
      <c r="W166" s="182"/>
      <c r="X166" s="162" t="s">
        <v>323</v>
      </c>
      <c r="Y166" s="182"/>
      <c r="Z166" s="195"/>
      <c r="AA166" s="162">
        <f ca="1">IF(M166="Présent",(DATEDIF(L166,TODAY(),"m")),(DATEDIF(L166,M166,"m")))</f>
        <v>179</v>
      </c>
      <c r="AB166" s="182" t="s">
        <v>94</v>
      </c>
      <c r="AC166" s="182"/>
      <c r="AD166" s="192"/>
      <c r="AE166" s="192"/>
      <c r="AF166" s="184" t="s">
        <v>350</v>
      </c>
      <c r="AG166" s="184" t="s">
        <v>141</v>
      </c>
      <c r="AH166" s="162" t="s">
        <v>422</v>
      </c>
      <c r="AI166" s="162"/>
      <c r="AJ166" s="188" t="s">
        <v>328</v>
      </c>
      <c r="AK166" s="188" t="s">
        <v>329</v>
      </c>
      <c r="AL166" s="162" t="s">
        <v>325</v>
      </c>
      <c r="AM166" s="162" t="s">
        <v>530</v>
      </c>
      <c r="AN166" s="162"/>
      <c r="AO166" s="162" t="s">
        <v>332</v>
      </c>
      <c r="AP166" s="162"/>
      <c r="AQ166" s="162"/>
      <c r="AR166" s="162"/>
      <c r="AS166" s="162"/>
      <c r="AT166" s="162"/>
      <c r="AU166" s="162"/>
      <c r="AV166" s="173" t="s">
        <v>333</v>
      </c>
      <c r="AW166" s="162" t="s">
        <v>532</v>
      </c>
      <c r="AX166" s="173" t="s">
        <v>334</v>
      </c>
      <c r="AY166" s="193" t="s">
        <v>353</v>
      </c>
      <c r="AZ16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67" spans="1:52" s="245" customFormat="1" ht="20.100000000000001" customHeight="1" x14ac:dyDescent="0.3">
      <c r="A167" s="176" t="s">
        <v>585</v>
      </c>
      <c r="B167" s="182" t="s">
        <v>387</v>
      </c>
      <c r="C167" s="177">
        <v>32482</v>
      </c>
      <c r="D167" s="161">
        <f ca="1">DATEDIF(C167,TODAY(),"y")</f>
        <v>25</v>
      </c>
      <c r="E167" s="182" t="s">
        <v>61</v>
      </c>
      <c r="F167" s="182" t="s">
        <v>94</v>
      </c>
      <c r="G167" s="182"/>
      <c r="H167" s="163"/>
      <c r="I167" s="177"/>
      <c r="J167" s="179">
        <v>42190</v>
      </c>
      <c r="K167" s="177">
        <v>42190</v>
      </c>
      <c r="L167" s="177">
        <v>39748</v>
      </c>
      <c r="M167" s="180" t="s">
        <v>322</v>
      </c>
      <c r="N167" s="357" t="str">
        <f t="shared" ca="1" si="2"/>
        <v>5 années  10 mois  24 jours  </v>
      </c>
      <c r="O167" s="162" t="s">
        <v>64</v>
      </c>
      <c r="P167" s="162"/>
      <c r="Q167" s="181"/>
      <c r="R167" s="162"/>
      <c r="S167" s="162"/>
      <c r="T167" s="182"/>
      <c r="U167" s="182"/>
      <c r="V167" s="182"/>
      <c r="W167" s="182"/>
      <c r="X167" s="162" t="s">
        <v>323</v>
      </c>
      <c r="Y167" s="182"/>
      <c r="Z167" s="195"/>
      <c r="AA167" s="162">
        <f ca="1">IF(M167="Présent",(DATEDIF(L167,TODAY(),"m")),(DATEDIF(L167,M167,"m")))</f>
        <v>70</v>
      </c>
      <c r="AB167" s="182" t="s">
        <v>94</v>
      </c>
      <c r="AC167" s="192"/>
      <c r="AD167" s="182"/>
      <c r="AE167" s="182"/>
      <c r="AF167" s="184" t="s">
        <v>64</v>
      </c>
      <c r="AG167" s="184" t="s">
        <v>402</v>
      </c>
      <c r="AH167" s="162" t="s">
        <v>303</v>
      </c>
      <c r="AI167" s="162"/>
      <c r="AJ167" s="188" t="s">
        <v>328</v>
      </c>
      <c r="AK167" s="188" t="s">
        <v>358</v>
      </c>
      <c r="AL167" s="162" t="s">
        <v>330</v>
      </c>
      <c r="AM167" s="162" t="s">
        <v>533</v>
      </c>
      <c r="AN167" s="162"/>
      <c r="AO167" s="162" t="s">
        <v>332</v>
      </c>
      <c r="AP167" s="162"/>
      <c r="AQ167" s="162"/>
      <c r="AR167" s="162"/>
      <c r="AS167" s="162"/>
      <c r="AT167" s="162"/>
      <c r="AU167" s="162">
        <v>1</v>
      </c>
      <c r="AV167" s="173" t="s">
        <v>333</v>
      </c>
      <c r="AW167" s="162" t="s">
        <v>534</v>
      </c>
      <c r="AX167" s="173" t="s">
        <v>334</v>
      </c>
      <c r="AY167" s="193" t="s">
        <v>335</v>
      </c>
      <c r="AZ16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68" spans="1:52" ht="20.100000000000001" customHeight="1" x14ac:dyDescent="0.3">
      <c r="A168" s="176" t="s">
        <v>585</v>
      </c>
      <c r="B168" s="182" t="s">
        <v>535</v>
      </c>
      <c r="C168" s="190">
        <v>16947</v>
      </c>
      <c r="D168" s="161">
        <f ca="1">DATEDIF(C168,TODAY(),"y")</f>
        <v>68</v>
      </c>
      <c r="E168" s="182" t="s">
        <v>69</v>
      </c>
      <c r="F168" s="182" t="s">
        <v>82</v>
      </c>
      <c r="G168" s="182"/>
      <c r="H168" s="163"/>
      <c r="I168" s="177"/>
      <c r="J168" s="179">
        <v>42061</v>
      </c>
      <c r="K168" s="177">
        <v>42061</v>
      </c>
      <c r="L168" s="177">
        <v>31291</v>
      </c>
      <c r="M168" s="180" t="s">
        <v>322</v>
      </c>
      <c r="N168" s="357" t="str">
        <f t="shared" ca="1" si="2"/>
        <v>29 années  0 mois  19 jours  </v>
      </c>
      <c r="O168" s="162" t="s">
        <v>64</v>
      </c>
      <c r="P168" s="162"/>
      <c r="Q168" s="181"/>
      <c r="R168" s="162"/>
      <c r="S168" s="162"/>
      <c r="T168" s="182"/>
      <c r="U168" s="182"/>
      <c r="V168" s="182"/>
      <c r="W168" s="182"/>
      <c r="X168" s="162" t="s">
        <v>323</v>
      </c>
      <c r="Y168" s="182"/>
      <c r="Z168" s="195"/>
      <c r="AA168" s="162">
        <f ca="1">IF(M168="Présent",(DATEDIF(L168,TODAY(),"m")),(DATEDIF(L168,M168,"m")))</f>
        <v>348</v>
      </c>
      <c r="AB168" s="182" t="s">
        <v>64</v>
      </c>
      <c r="AC168" s="192"/>
      <c r="AD168" s="182"/>
      <c r="AE168" s="182"/>
      <c r="AF168" s="184" t="s">
        <v>327</v>
      </c>
      <c r="AG168" s="184" t="s">
        <v>402</v>
      </c>
      <c r="AH168" s="162" t="s">
        <v>24</v>
      </c>
      <c r="AI168" s="162"/>
      <c r="AJ168" s="188" t="s">
        <v>401</v>
      </c>
      <c r="AK168" s="188" t="s">
        <v>357</v>
      </c>
      <c r="AL168" s="194" t="s">
        <v>325</v>
      </c>
      <c r="AM168" s="162" t="s">
        <v>413</v>
      </c>
      <c r="AN168" s="162"/>
      <c r="AO168" s="162" t="s">
        <v>339</v>
      </c>
      <c r="AP168" s="162" t="s">
        <v>332</v>
      </c>
      <c r="AQ168" s="162"/>
      <c r="AR168" s="162"/>
      <c r="AS168" s="162"/>
      <c r="AT168" s="162"/>
      <c r="AU168" s="162"/>
      <c r="AV168" s="173" t="s">
        <v>380</v>
      </c>
      <c r="AW168" s="162"/>
      <c r="AX168" s="193" t="s">
        <v>334</v>
      </c>
      <c r="AY168" s="193" t="s">
        <v>353</v>
      </c>
      <c r="AZ16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69" spans="1:52" ht="20.100000000000001" customHeight="1" x14ac:dyDescent="0.3">
      <c r="A169" s="176" t="s">
        <v>585</v>
      </c>
      <c r="B169" s="163" t="s">
        <v>536</v>
      </c>
      <c r="C169" s="177">
        <v>24484</v>
      </c>
      <c r="D169" s="161">
        <f ca="1">DATEDIF(C169,TODAY(),"y")</f>
        <v>47</v>
      </c>
      <c r="E169" s="182" t="s">
        <v>61</v>
      </c>
      <c r="F169" s="163" t="s">
        <v>82</v>
      </c>
      <c r="G169" s="163"/>
      <c r="H169" s="163"/>
      <c r="I169" s="177"/>
      <c r="J169" s="179">
        <v>42766</v>
      </c>
      <c r="K169" s="177">
        <v>42766</v>
      </c>
      <c r="L169" s="177">
        <v>32448</v>
      </c>
      <c r="M169" s="180" t="s">
        <v>322</v>
      </c>
      <c r="N169" s="357" t="str">
        <f t="shared" ca="1" si="2"/>
        <v>25 années  10 mois  19 jours  </v>
      </c>
      <c r="O169" s="162" t="s">
        <v>64</v>
      </c>
      <c r="P169" s="162"/>
      <c r="Q169" s="181"/>
      <c r="R169" s="162"/>
      <c r="S169" s="162"/>
      <c r="T169" s="182"/>
      <c r="U169" s="182"/>
      <c r="V169" s="182"/>
      <c r="W169" s="182"/>
      <c r="X169" s="162" t="s">
        <v>323</v>
      </c>
      <c r="Y169" s="182"/>
      <c r="Z169" s="195"/>
      <c r="AA169" s="175">
        <f ca="1">IF(M169="Présent",(DATEDIF(L169,TODAY(),"m")),(DATEDIF(L169,M169,"m")))</f>
        <v>310</v>
      </c>
      <c r="AB169" s="182" t="s">
        <v>64</v>
      </c>
      <c r="AC169" s="185"/>
      <c r="AD169" s="162"/>
      <c r="AE169" s="162"/>
      <c r="AF169" s="183" t="s">
        <v>327</v>
      </c>
      <c r="AG169" s="184" t="s">
        <v>402</v>
      </c>
      <c r="AH169" s="162" t="s">
        <v>24</v>
      </c>
      <c r="AI169" s="162" t="s">
        <v>64</v>
      </c>
      <c r="AJ169" s="188" t="s">
        <v>328</v>
      </c>
      <c r="AK169" s="188" t="s">
        <v>329</v>
      </c>
      <c r="AL169" s="162" t="s">
        <v>330</v>
      </c>
      <c r="AM169" s="162" t="s">
        <v>413</v>
      </c>
      <c r="AN169" s="162"/>
      <c r="AO169" s="162" t="s">
        <v>339</v>
      </c>
      <c r="AP169" s="162" t="s">
        <v>332</v>
      </c>
      <c r="AQ169" s="162"/>
      <c r="AR169" s="162"/>
      <c r="AS169" s="162"/>
      <c r="AT169" s="162"/>
      <c r="AU169" s="162"/>
      <c r="AV169" s="173" t="s">
        <v>333</v>
      </c>
      <c r="AW169" s="162" t="s">
        <v>64</v>
      </c>
      <c r="AX169" s="193" t="s">
        <v>334</v>
      </c>
      <c r="AY169" s="193" t="s">
        <v>335</v>
      </c>
      <c r="AZ16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70" spans="1:52" ht="20.100000000000001" customHeight="1" x14ac:dyDescent="0.3">
      <c r="A170" s="176" t="s">
        <v>585</v>
      </c>
      <c r="B170" s="247" t="s">
        <v>537</v>
      </c>
      <c r="C170" s="248">
        <v>27525</v>
      </c>
      <c r="D170" s="161">
        <f ca="1">DATEDIF(C170,TODAY(),"y")</f>
        <v>39</v>
      </c>
      <c r="E170" s="247" t="s">
        <v>61</v>
      </c>
      <c r="F170" s="247" t="s">
        <v>102</v>
      </c>
      <c r="G170" s="182"/>
      <c r="H170" s="163"/>
      <c r="I170" s="177"/>
      <c r="J170" s="179">
        <v>43159</v>
      </c>
      <c r="K170" s="249">
        <v>43159</v>
      </c>
      <c r="L170" s="249">
        <v>40182</v>
      </c>
      <c r="M170" s="180" t="s">
        <v>322</v>
      </c>
      <c r="N170" s="357" t="str">
        <f t="shared" ca="1" si="2"/>
        <v>4 années  8 mois  16 jours  </v>
      </c>
      <c r="O170" s="162" t="s">
        <v>64</v>
      </c>
      <c r="P170" s="162"/>
      <c r="Q170" s="181"/>
      <c r="R170" s="162"/>
      <c r="S170" s="162"/>
      <c r="T170" s="182"/>
      <c r="U170" s="182"/>
      <c r="V170" s="182"/>
      <c r="W170" s="182"/>
      <c r="X170" s="162" t="s">
        <v>419</v>
      </c>
      <c r="Y170" s="182"/>
      <c r="Z170" s="250"/>
      <c r="AA170" s="162">
        <f ca="1">IF(M170="Présent",(DATEDIF(L170,TODAY(),"m")),(DATEDIF(L170,M170,"m")))</f>
        <v>56</v>
      </c>
      <c r="AB170" s="251" t="s">
        <v>64</v>
      </c>
      <c r="AC170" s="252"/>
      <c r="AD170" s="253"/>
      <c r="AE170" s="252"/>
      <c r="AF170" s="254"/>
      <c r="AG170" s="254" t="s">
        <v>141</v>
      </c>
      <c r="AH170" s="162" t="s">
        <v>120</v>
      </c>
      <c r="AI170" s="162"/>
      <c r="AJ170" s="188" t="s">
        <v>328</v>
      </c>
      <c r="AK170" s="188" t="s">
        <v>329</v>
      </c>
      <c r="AL170" s="162" t="s">
        <v>325</v>
      </c>
      <c r="AM170" s="162" t="s">
        <v>120</v>
      </c>
      <c r="AN170" s="162"/>
      <c r="AO170" s="162" t="s">
        <v>332</v>
      </c>
      <c r="AP170" s="162" t="s">
        <v>120</v>
      </c>
      <c r="AQ170" s="162"/>
      <c r="AR170" s="162"/>
      <c r="AS170" s="162"/>
      <c r="AT170" s="162"/>
      <c r="AU170" s="162"/>
      <c r="AV170" s="173" t="s">
        <v>333</v>
      </c>
      <c r="AW170" s="162" t="s">
        <v>64</v>
      </c>
      <c r="AX170" s="173" t="s">
        <v>334</v>
      </c>
      <c r="AY170" s="193" t="s">
        <v>353</v>
      </c>
      <c r="AZ17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71" spans="1:52" ht="20.100000000000001" customHeight="1" x14ac:dyDescent="0.3">
      <c r="A171" s="176" t="s">
        <v>585</v>
      </c>
      <c r="B171" s="182" t="s">
        <v>538</v>
      </c>
      <c r="C171" s="190">
        <v>22729</v>
      </c>
      <c r="D171" s="161">
        <f ca="1">DATEDIF(C171,TODAY(),"y")</f>
        <v>52</v>
      </c>
      <c r="E171" s="182" t="s">
        <v>61</v>
      </c>
      <c r="F171" s="182" t="s">
        <v>82</v>
      </c>
      <c r="G171" s="182"/>
      <c r="H171" s="163"/>
      <c r="I171" s="177"/>
      <c r="J171" s="179">
        <v>42247</v>
      </c>
      <c r="K171" s="177">
        <v>42247</v>
      </c>
      <c r="L171" s="177">
        <v>32964</v>
      </c>
      <c r="M171" s="180" t="s">
        <v>322</v>
      </c>
      <c r="N171" s="357" t="str">
        <f t="shared" ca="1" si="2"/>
        <v>24 années  5 mois  19 jours  </v>
      </c>
      <c r="O171" s="162" t="s">
        <v>64</v>
      </c>
      <c r="P171" s="162"/>
      <c r="Q171" s="181"/>
      <c r="R171" s="162"/>
      <c r="S171" s="162"/>
      <c r="T171" s="182"/>
      <c r="U171" s="182"/>
      <c r="V171" s="182"/>
      <c r="W171" s="182"/>
      <c r="X171" s="162" t="s">
        <v>323</v>
      </c>
      <c r="Y171" s="182"/>
      <c r="Z171" s="195"/>
      <c r="AA171" s="162">
        <f ca="1">IF(M171="Présent",(DATEDIF(L171,TODAY(),"m")),(DATEDIF(L171,M171,"m")))</f>
        <v>293</v>
      </c>
      <c r="AB171" s="182" t="s">
        <v>86</v>
      </c>
      <c r="AC171" s="192"/>
      <c r="AD171" s="182"/>
      <c r="AE171" s="182"/>
      <c r="AF171" s="182"/>
      <c r="AG171" s="182" t="s">
        <v>141</v>
      </c>
      <c r="AH171" s="162" t="s">
        <v>422</v>
      </c>
      <c r="AI171" s="162"/>
      <c r="AJ171" s="188" t="s">
        <v>328</v>
      </c>
      <c r="AK171" s="188" t="s">
        <v>329</v>
      </c>
      <c r="AL171" s="194" t="s">
        <v>325</v>
      </c>
      <c r="AM171" s="162" t="s">
        <v>539</v>
      </c>
      <c r="AN171" s="162"/>
      <c r="AO171" s="162" t="s">
        <v>332</v>
      </c>
      <c r="AP171" s="162" t="s">
        <v>424</v>
      </c>
      <c r="AQ171" s="162"/>
      <c r="AR171" s="162"/>
      <c r="AS171" s="162"/>
      <c r="AT171" s="162"/>
      <c r="AU171" s="162"/>
      <c r="AV171" s="173" t="s">
        <v>333</v>
      </c>
      <c r="AW171" s="162" t="s">
        <v>64</v>
      </c>
      <c r="AX171" s="193" t="s">
        <v>334</v>
      </c>
      <c r="AY171" s="193" t="s">
        <v>353</v>
      </c>
      <c r="AZ17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72" spans="1:52" ht="20.100000000000001" customHeight="1" x14ac:dyDescent="0.3">
      <c r="A172" s="176" t="s">
        <v>585</v>
      </c>
      <c r="B172" s="215" t="s">
        <v>311</v>
      </c>
      <c r="C172" s="216">
        <v>21275</v>
      </c>
      <c r="D172" s="217">
        <f ca="1">DATEDIF(C172,TODAY(),"y")</f>
        <v>56</v>
      </c>
      <c r="E172" s="194" t="s">
        <v>61</v>
      </c>
      <c r="F172" s="215" t="s">
        <v>82</v>
      </c>
      <c r="G172" s="215"/>
      <c r="H172" s="215"/>
      <c r="I172" s="216"/>
      <c r="J172" s="218">
        <v>42643</v>
      </c>
      <c r="K172" s="216">
        <v>42643</v>
      </c>
      <c r="L172" s="216">
        <v>41640</v>
      </c>
      <c r="M172" s="219" t="s">
        <v>322</v>
      </c>
      <c r="N172" s="359" t="str">
        <f t="shared" ca="1" si="2"/>
        <v>0 années  8 mois  19 jours  </v>
      </c>
      <c r="O172" s="162" t="s">
        <v>64</v>
      </c>
      <c r="P172" s="162"/>
      <c r="Q172" s="181"/>
      <c r="R172" s="162"/>
      <c r="S172" s="162"/>
      <c r="T172" s="182"/>
      <c r="U172" s="182"/>
      <c r="V172" s="182"/>
      <c r="W172" s="182"/>
      <c r="X172" s="194" t="s">
        <v>323</v>
      </c>
      <c r="Y172" s="194"/>
      <c r="Z172" s="220"/>
      <c r="AA172" s="221">
        <f ca="1">IF(M172="Présent",(DATEDIF(L172,TODAY(),"m")),(DATEDIF(L172,M172,"m")))</f>
        <v>8</v>
      </c>
      <c r="AB172" s="220"/>
      <c r="AC172" s="194"/>
      <c r="AD172" s="194"/>
      <c r="AE172" s="194"/>
      <c r="AF172" s="222"/>
      <c r="AG172" s="223" t="s">
        <v>141</v>
      </c>
      <c r="AH172" s="194" t="s">
        <v>24</v>
      </c>
      <c r="AI172" s="194"/>
      <c r="AJ172" s="194"/>
      <c r="AK172" s="194" t="s">
        <v>357</v>
      </c>
      <c r="AL172" s="224" t="s">
        <v>325</v>
      </c>
      <c r="AM172" s="194"/>
      <c r="AN172" s="194"/>
      <c r="AO172" s="194"/>
      <c r="AP172" s="194"/>
      <c r="AQ172" s="194"/>
      <c r="AR172" s="194"/>
      <c r="AS172" s="194"/>
      <c r="AT172" s="194"/>
      <c r="AU172" s="194"/>
      <c r="AV172" s="193"/>
      <c r="AW172" s="194"/>
      <c r="AX172" s="193"/>
      <c r="AY172" s="193"/>
      <c r="AZ17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73" spans="1:52" ht="20.100000000000001" customHeight="1" x14ac:dyDescent="0.3">
      <c r="A173" s="176" t="s">
        <v>585</v>
      </c>
      <c r="B173" s="182" t="s">
        <v>540</v>
      </c>
      <c r="C173" s="190">
        <v>19344</v>
      </c>
      <c r="D173" s="161">
        <f ca="1">DATEDIF(C173,TODAY(),"y")</f>
        <v>61</v>
      </c>
      <c r="E173" s="182" t="s">
        <v>61</v>
      </c>
      <c r="F173" s="182" t="s">
        <v>82</v>
      </c>
      <c r="G173" s="182"/>
      <c r="H173" s="163"/>
      <c r="I173" s="177"/>
      <c r="J173" s="179">
        <v>42430</v>
      </c>
      <c r="K173" s="177" t="s">
        <v>541</v>
      </c>
      <c r="L173" s="177">
        <v>37210</v>
      </c>
      <c r="M173" s="180" t="str">
        <f>IF(Tableau1[[#This Row],[Nom]]&lt;&gt;"","Présent","")</f>
        <v>Présent</v>
      </c>
      <c r="N173" s="357" t="str">
        <f t="shared" ca="1" si="2"/>
        <v>12 années  10 mois  5 jours  </v>
      </c>
      <c r="O173" s="162" t="s">
        <v>64</v>
      </c>
      <c r="P173" s="162"/>
      <c r="Q173" s="181"/>
      <c r="R173" s="162"/>
      <c r="S173" s="162"/>
      <c r="T173" s="182"/>
      <c r="U173" s="182"/>
      <c r="V173" s="182"/>
      <c r="W173" s="182"/>
      <c r="X173" s="162" t="s">
        <v>323</v>
      </c>
      <c r="Y173" s="182"/>
      <c r="Z173" s="191"/>
      <c r="AA173" s="162">
        <f ca="1">IF(M173="Présent",(DATEDIF(L173,TODAY(),"m")),(DATEDIF(L173,M173,"m")))</f>
        <v>154</v>
      </c>
      <c r="AB173" s="182" t="s">
        <v>64</v>
      </c>
      <c r="AC173" s="192"/>
      <c r="AD173" s="182"/>
      <c r="AE173" s="182"/>
      <c r="AF173" s="182"/>
      <c r="AG173" s="182" t="s">
        <v>141</v>
      </c>
      <c r="AH173" s="162" t="s">
        <v>155</v>
      </c>
      <c r="AI173" s="162" t="s">
        <v>64</v>
      </c>
      <c r="AJ173" s="188" t="s">
        <v>341</v>
      </c>
      <c r="AK173" s="188" t="s">
        <v>357</v>
      </c>
      <c r="AL173" s="162" t="s">
        <v>330</v>
      </c>
      <c r="AM173" s="162" t="s">
        <v>542</v>
      </c>
      <c r="AN173" s="162"/>
      <c r="AO173" s="162" t="s">
        <v>339</v>
      </c>
      <c r="AP173" s="162" t="s">
        <v>376</v>
      </c>
      <c r="AQ173" s="162"/>
      <c r="AR173" s="162"/>
      <c r="AS173" s="162"/>
      <c r="AT173" s="162"/>
      <c r="AU173" s="162"/>
      <c r="AV173" s="173" t="s">
        <v>344</v>
      </c>
      <c r="AW173" s="162"/>
      <c r="AX173" s="193" t="s">
        <v>334</v>
      </c>
      <c r="AY173" s="193" t="s">
        <v>353</v>
      </c>
      <c r="AZ17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74" spans="1:52" ht="20.100000000000001" customHeight="1" x14ac:dyDescent="0.3">
      <c r="A174" s="176" t="s">
        <v>585</v>
      </c>
      <c r="B174" s="182" t="s">
        <v>312</v>
      </c>
      <c r="C174" s="190">
        <v>30277</v>
      </c>
      <c r="D174" s="161">
        <f ca="1">DATEDIF(C174,TODAY(),"y")</f>
        <v>31</v>
      </c>
      <c r="E174" s="182" t="s">
        <v>69</v>
      </c>
      <c r="F174" s="182" t="s">
        <v>94</v>
      </c>
      <c r="G174" s="182"/>
      <c r="H174" s="163"/>
      <c r="I174" s="177" t="s">
        <v>363</v>
      </c>
      <c r="J174" s="179">
        <v>41981</v>
      </c>
      <c r="K174" s="177">
        <v>41981</v>
      </c>
      <c r="L174" s="177">
        <v>41214</v>
      </c>
      <c r="M174" s="180">
        <v>41572</v>
      </c>
      <c r="N174" s="357" t="b">
        <f t="shared" ca="1" si="2"/>
        <v>0</v>
      </c>
      <c r="O174" s="162" t="s">
        <v>64</v>
      </c>
      <c r="P174" s="162"/>
      <c r="Q174" s="181"/>
      <c r="R174" s="162"/>
      <c r="S174" s="162"/>
      <c r="T174" s="182"/>
      <c r="U174" s="182"/>
      <c r="V174" s="182"/>
      <c r="W174" s="182"/>
      <c r="X174" s="162" t="s">
        <v>323</v>
      </c>
      <c r="Y174" s="182"/>
      <c r="Z174" s="195"/>
      <c r="AA174" s="162">
        <f ca="1">IF(M174="Présent",(DATEDIF(L174,TODAY(),"m")),(DATEDIF(L174,M174,"m")))</f>
        <v>11</v>
      </c>
      <c r="AB174" s="182" t="s">
        <v>64</v>
      </c>
      <c r="AC174" s="273"/>
      <c r="AD174" s="182"/>
      <c r="AE174" s="182"/>
      <c r="AF174" s="182"/>
      <c r="AG174" s="182" t="s">
        <v>64</v>
      </c>
      <c r="AH174" s="162" t="s">
        <v>64</v>
      </c>
      <c r="AI174" s="162"/>
      <c r="AJ174" s="188" t="s">
        <v>328</v>
      </c>
      <c r="AK174" s="188" t="s">
        <v>329</v>
      </c>
      <c r="AL174" s="162" t="s">
        <v>64</v>
      </c>
      <c r="AM174" s="162" t="s">
        <v>64</v>
      </c>
      <c r="AN174" s="162"/>
      <c r="AO174" s="162"/>
      <c r="AP174" s="162"/>
      <c r="AQ174" s="162"/>
      <c r="AR174" s="162"/>
      <c r="AS174" s="162"/>
      <c r="AT174" s="162"/>
      <c r="AU174" s="162"/>
      <c r="AV174" s="173"/>
      <c r="AW174" s="162"/>
      <c r="AX174" s="193"/>
      <c r="AY174" s="193"/>
      <c r="AZ174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75" spans="1:52" ht="20.100000000000001" customHeight="1" x14ac:dyDescent="0.3">
      <c r="A175" s="176" t="s">
        <v>585</v>
      </c>
      <c r="B175" s="163" t="s">
        <v>272</v>
      </c>
      <c r="C175" s="177">
        <v>28699</v>
      </c>
      <c r="D175" s="161">
        <f ca="1">DATEDIF(C175,TODAY(),"y")</f>
        <v>36</v>
      </c>
      <c r="E175" s="162" t="s">
        <v>61</v>
      </c>
      <c r="F175" s="163" t="s">
        <v>94</v>
      </c>
      <c r="G175" s="163"/>
      <c r="H175" s="163"/>
      <c r="I175" s="177"/>
      <c r="J175" s="179">
        <v>42429</v>
      </c>
      <c r="K175" s="177">
        <v>42429</v>
      </c>
      <c r="L175" s="177">
        <v>41730</v>
      </c>
      <c r="M175" s="180" t="s">
        <v>322</v>
      </c>
      <c r="N175" s="357" t="str">
        <f t="shared" ca="1" si="2"/>
        <v>0 années  5 mois  19 jours  </v>
      </c>
      <c r="O175" s="162" t="s">
        <v>64</v>
      </c>
      <c r="P175" s="162"/>
      <c r="Q175" s="181"/>
      <c r="R175" s="162"/>
      <c r="S175" s="162"/>
      <c r="T175" s="182"/>
      <c r="U175" s="182"/>
      <c r="V175" s="182"/>
      <c r="W175" s="182"/>
      <c r="X175" s="162" t="s">
        <v>323</v>
      </c>
      <c r="Y175" s="162"/>
      <c r="Z175" s="195"/>
      <c r="AA175" s="175">
        <f ca="1">IF(M175="Présent",(DATEDIF(L175,TODAY(),"m")),(DATEDIF(L175,M175,"m")))</f>
        <v>5</v>
      </c>
      <c r="AB175" s="182" t="s">
        <v>64</v>
      </c>
      <c r="AC175" s="162"/>
      <c r="AD175" s="162"/>
      <c r="AE175" s="162"/>
      <c r="AF175" s="183"/>
      <c r="AG175" s="184" t="s">
        <v>141</v>
      </c>
      <c r="AH175" s="162" t="s">
        <v>324</v>
      </c>
      <c r="AI175" s="162"/>
      <c r="AJ175" s="162" t="s">
        <v>64</v>
      </c>
      <c r="AK175" s="162" t="s">
        <v>64</v>
      </c>
      <c r="AL175" s="185" t="s">
        <v>330</v>
      </c>
      <c r="AM175" s="162" t="s">
        <v>273</v>
      </c>
      <c r="AN175" s="162"/>
      <c r="AO175" s="162" t="s">
        <v>64</v>
      </c>
      <c r="AP175" s="162"/>
      <c r="AQ175" s="162"/>
      <c r="AR175" s="162"/>
      <c r="AS175" s="162"/>
      <c r="AT175" s="280"/>
      <c r="AU175" s="280"/>
      <c r="AV175" s="173" t="s">
        <v>64</v>
      </c>
      <c r="AW175" s="280" t="s">
        <v>64</v>
      </c>
      <c r="AX175" s="173" t="s">
        <v>64</v>
      </c>
      <c r="AY175" s="173" t="s">
        <v>64</v>
      </c>
      <c r="AZ17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173</v>
      </c>
    </row>
    <row r="176" spans="1:52" ht="20.100000000000001" customHeight="1" x14ac:dyDescent="0.3">
      <c r="A176" s="176" t="s">
        <v>585</v>
      </c>
      <c r="B176" s="163" t="s">
        <v>543</v>
      </c>
      <c r="C176" s="177">
        <v>34114</v>
      </c>
      <c r="D176" s="161">
        <f ca="1">DATEDIF(C176,TODAY(),"y")</f>
        <v>21</v>
      </c>
      <c r="E176" s="162" t="s">
        <v>69</v>
      </c>
      <c r="F176" s="163" t="s">
        <v>71</v>
      </c>
      <c r="G176" s="163"/>
      <c r="H176" s="163"/>
      <c r="I176" s="178"/>
      <c r="J176" s="179">
        <v>42308</v>
      </c>
      <c r="K176" s="178"/>
      <c r="L176" s="177">
        <v>41823</v>
      </c>
      <c r="M176" s="180" t="s">
        <v>365</v>
      </c>
      <c r="N176" s="357" t="str">
        <f t="shared" ca="1" si="2"/>
        <v>0 années  2 mois  17 jours  </v>
      </c>
      <c r="O176" s="162" t="s">
        <v>64</v>
      </c>
      <c r="P176" s="162"/>
      <c r="Q176" s="181"/>
      <c r="R176" s="162"/>
      <c r="S176" s="162"/>
      <c r="T176" s="182"/>
      <c r="U176" s="182"/>
      <c r="V176" s="182"/>
      <c r="W176" s="182"/>
      <c r="X176" s="162" t="s">
        <v>323</v>
      </c>
      <c r="Y176" s="162"/>
      <c r="Z176" s="195"/>
      <c r="AA176" s="175">
        <f ca="1">IF(M176="Présent",(DATEDIF(L176,TODAY(),"m")),(DATEDIF(L176,M176,"m")))</f>
        <v>2</v>
      </c>
      <c r="AB176" s="182" t="s">
        <v>64</v>
      </c>
      <c r="AC176" s="162"/>
      <c r="AD176" s="162"/>
      <c r="AE176" s="162"/>
      <c r="AF176" s="183"/>
      <c r="AG176" s="184" t="s">
        <v>141</v>
      </c>
      <c r="AH176" s="162" t="s">
        <v>296</v>
      </c>
      <c r="AI176" s="162"/>
      <c r="AJ176" s="162" t="s">
        <v>64</v>
      </c>
      <c r="AK176" s="162" t="s">
        <v>357</v>
      </c>
      <c r="AL176" s="185" t="s">
        <v>325</v>
      </c>
      <c r="AM176" s="162" t="s">
        <v>64</v>
      </c>
      <c r="AN176" s="162"/>
      <c r="AO176" s="162" t="s">
        <v>64</v>
      </c>
      <c r="AP176" s="162"/>
      <c r="AQ176" s="162"/>
      <c r="AR176" s="162"/>
      <c r="AS176" s="162"/>
      <c r="AT176" s="162"/>
      <c r="AU176" s="162"/>
      <c r="AV176" s="173" t="s">
        <v>64</v>
      </c>
      <c r="AW176" s="162" t="s">
        <v>64</v>
      </c>
      <c r="AX176" s="173" t="s">
        <v>64</v>
      </c>
      <c r="AY176" s="173" t="s">
        <v>64</v>
      </c>
      <c r="AZ17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80</v>
      </c>
    </row>
    <row r="177" spans="1:52" ht="20.100000000000001" customHeight="1" x14ac:dyDescent="0.3">
      <c r="A177" s="176" t="s">
        <v>585</v>
      </c>
      <c r="B177" s="281" t="s">
        <v>543</v>
      </c>
      <c r="C177" s="282">
        <v>34114</v>
      </c>
      <c r="D177" s="283">
        <f ca="1">DATEDIF(C177,TODAY(),"y")</f>
        <v>21</v>
      </c>
      <c r="E177" s="281" t="s">
        <v>69</v>
      </c>
      <c r="F177" s="281" t="s">
        <v>71</v>
      </c>
      <c r="G177" s="281"/>
      <c r="H177" s="284"/>
      <c r="I177" s="260"/>
      <c r="J177" s="179">
        <v>41820</v>
      </c>
      <c r="K177" s="260"/>
      <c r="L177" s="260">
        <v>41640</v>
      </c>
      <c r="M177" s="285">
        <v>41820</v>
      </c>
      <c r="N177" s="361" t="b">
        <f t="shared" ca="1" si="2"/>
        <v>0</v>
      </c>
      <c r="O177" s="162" t="s">
        <v>64</v>
      </c>
      <c r="P177" s="162"/>
      <c r="Q177" s="181"/>
      <c r="R177" s="162"/>
      <c r="S177" s="162"/>
      <c r="T177" s="182"/>
      <c r="U177" s="182"/>
      <c r="V177" s="182"/>
      <c r="W177" s="182"/>
      <c r="X177" s="286" t="s">
        <v>373</v>
      </c>
      <c r="Y177" s="281"/>
      <c r="Z177" s="288"/>
      <c r="AA177" s="286">
        <f ca="1">IF(M177="Présent",(DATEDIF(L177,TODAY(),"m")),(DATEDIF(L177,M177,"m")))</f>
        <v>5</v>
      </c>
      <c r="AB177" s="281" t="s">
        <v>64</v>
      </c>
      <c r="AC177" s="287"/>
      <c r="AD177" s="281"/>
      <c r="AE177" s="281"/>
      <c r="AF177" s="289"/>
      <c r="AG177" s="289" t="s">
        <v>64</v>
      </c>
      <c r="AH177" s="286" t="s">
        <v>64</v>
      </c>
      <c r="AI177" s="286"/>
      <c r="AJ177" s="290" t="s">
        <v>64</v>
      </c>
      <c r="AK177" s="290" t="s">
        <v>357</v>
      </c>
      <c r="AL177" s="235" t="s">
        <v>64</v>
      </c>
      <c r="AM177" s="286" t="s">
        <v>64</v>
      </c>
      <c r="AN177" s="286"/>
      <c r="AO177" s="286" t="s">
        <v>64</v>
      </c>
      <c r="AP177" s="286"/>
      <c r="AQ177" s="286"/>
      <c r="AR177" s="286"/>
      <c r="AS177" s="286"/>
      <c r="AT177" s="286"/>
      <c r="AU177" s="286"/>
      <c r="AV177" s="173" t="s">
        <v>64</v>
      </c>
      <c r="AW177" s="286" t="s">
        <v>64</v>
      </c>
      <c r="AX177" s="193" t="s">
        <v>64</v>
      </c>
      <c r="AY177" s="193" t="s">
        <v>64</v>
      </c>
      <c r="AZ177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78" spans="1:52" ht="20.100000000000001" customHeight="1" x14ac:dyDescent="0.3">
      <c r="A178" s="176" t="s">
        <v>585</v>
      </c>
      <c r="B178" s="291" t="s">
        <v>156</v>
      </c>
      <c r="C178" s="292">
        <v>28700</v>
      </c>
      <c r="D178" s="293">
        <f ca="1">DATEDIF(C178,TODAY(),"y")</f>
        <v>36</v>
      </c>
      <c r="E178" s="294" t="s">
        <v>69</v>
      </c>
      <c r="F178" s="294" t="s">
        <v>86</v>
      </c>
      <c r="G178" s="294"/>
      <c r="H178" s="291"/>
      <c r="I178" s="205" t="s">
        <v>363</v>
      </c>
      <c r="J178" s="205">
        <v>41486</v>
      </c>
      <c r="K178" s="205">
        <v>41486</v>
      </c>
      <c r="L178" s="205">
        <v>36370</v>
      </c>
      <c r="M178" s="295">
        <v>41486</v>
      </c>
      <c r="N178" s="362" t="b">
        <f t="shared" ca="1" si="2"/>
        <v>0</v>
      </c>
      <c r="O178" s="162" t="s">
        <v>64</v>
      </c>
      <c r="P178" s="162"/>
      <c r="Q178" s="181"/>
      <c r="R178" s="162"/>
      <c r="S178" s="162"/>
      <c r="T178" s="182"/>
      <c r="U178" s="182"/>
      <c r="V178" s="182"/>
      <c r="W178" s="182"/>
      <c r="X178" s="296" t="s">
        <v>323</v>
      </c>
      <c r="Y178" s="204"/>
      <c r="Z178" s="291"/>
      <c r="AA178" s="296">
        <f ca="1">IF(M178="Présent",(DATEDIF(L178,TODAY(),"m")),(DATEDIF(L178,M178,"m")))</f>
        <v>168</v>
      </c>
      <c r="AB178" s="291" t="s">
        <v>94</v>
      </c>
      <c r="AC178" s="294"/>
      <c r="AD178" s="297"/>
      <c r="AE178" s="294"/>
      <c r="AF178" s="298"/>
      <c r="AG178" s="298"/>
      <c r="AH178" s="296"/>
      <c r="AI178" s="296"/>
      <c r="AJ178" s="299"/>
      <c r="AK178" s="299" t="s">
        <v>357</v>
      </c>
      <c r="AL178" s="210"/>
      <c r="AM178" s="296"/>
      <c r="AN178" s="296"/>
      <c r="AO178" s="207"/>
      <c r="AP178" s="296"/>
      <c r="AQ178" s="296"/>
      <c r="AR178" s="296"/>
      <c r="AS178" s="296"/>
      <c r="AT178" s="296"/>
      <c r="AU178" s="296"/>
      <c r="AV178" s="214"/>
      <c r="AW178" s="296"/>
      <c r="AX178" s="193"/>
      <c r="AY178" s="193"/>
      <c r="AZ178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79" spans="1:52" ht="20.100000000000001" customHeight="1" x14ac:dyDescent="0.3">
      <c r="A179" s="176" t="s">
        <v>585</v>
      </c>
      <c r="B179" s="300" t="s">
        <v>167</v>
      </c>
      <c r="C179" s="301">
        <v>24587</v>
      </c>
      <c r="D179" s="302">
        <f ca="1">DATEDIF(C179,TODAY(),"y")</f>
        <v>47</v>
      </c>
      <c r="E179" s="287" t="s">
        <v>69</v>
      </c>
      <c r="F179" s="287" t="s">
        <v>86</v>
      </c>
      <c r="G179" s="287"/>
      <c r="H179" s="300"/>
      <c r="I179" s="179"/>
      <c r="J179" s="179">
        <v>42035</v>
      </c>
      <c r="K179" s="179">
        <v>42035</v>
      </c>
      <c r="L179" s="179">
        <v>39245</v>
      </c>
      <c r="M179" s="303" t="str">
        <f>IF(Tableau1[[#This Row],[Nom]]&lt;&gt;"","Présent","")</f>
        <v>Présent</v>
      </c>
      <c r="N179" s="363" t="str">
        <f t="shared" ca="1" si="2"/>
        <v>7 années  3 mois  8 jours  </v>
      </c>
      <c r="O179" s="162" t="s">
        <v>64</v>
      </c>
      <c r="P179" s="162"/>
      <c r="Q179" s="181"/>
      <c r="R179" s="162"/>
      <c r="S179" s="162"/>
      <c r="T179" s="182"/>
      <c r="U179" s="182"/>
      <c r="V179" s="182"/>
      <c r="W179" s="182"/>
      <c r="X179" s="280" t="s">
        <v>323</v>
      </c>
      <c r="Y179" s="182"/>
      <c r="Z179" s="300"/>
      <c r="AA179" s="280">
        <f ca="1">IF(M179="Présent",(DATEDIF(L179,TODAY(),"m")),(DATEDIF(L179,M179,"m")))</f>
        <v>87</v>
      </c>
      <c r="AB179" s="300" t="s">
        <v>86</v>
      </c>
      <c r="AC179" s="287"/>
      <c r="AD179" s="304"/>
      <c r="AE179" s="287"/>
      <c r="AF179" s="305"/>
      <c r="AG179" s="305" t="s">
        <v>141</v>
      </c>
      <c r="AH179" s="162" t="s">
        <v>120</v>
      </c>
      <c r="AI179" s="280"/>
      <c r="AJ179" s="306" t="s">
        <v>328</v>
      </c>
      <c r="AK179" s="306" t="s">
        <v>358</v>
      </c>
      <c r="AL179" s="280" t="s">
        <v>330</v>
      </c>
      <c r="AM179" s="280" t="s">
        <v>120</v>
      </c>
      <c r="AN179" s="280"/>
      <c r="AO179" s="280" t="s">
        <v>339</v>
      </c>
      <c r="AP179" s="280" t="s">
        <v>376</v>
      </c>
      <c r="AQ179" s="280"/>
      <c r="AR179" s="280"/>
      <c r="AS179" s="280"/>
      <c r="AT179" s="280"/>
      <c r="AU179" s="280"/>
      <c r="AV179" s="173" t="s">
        <v>333</v>
      </c>
      <c r="AW179" s="280"/>
      <c r="AX179" s="193" t="s">
        <v>334</v>
      </c>
      <c r="AY179" s="193"/>
      <c r="AZ17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80" spans="1:52" s="245" customFormat="1" ht="20.100000000000001" customHeight="1" x14ac:dyDescent="0.3">
      <c r="A180" s="176" t="s">
        <v>585</v>
      </c>
      <c r="B180" s="287" t="s">
        <v>544</v>
      </c>
      <c r="C180" s="301">
        <v>20792</v>
      </c>
      <c r="D180" s="302">
        <f ca="1">DATEDIF(C180,TODAY(),"y")</f>
        <v>57</v>
      </c>
      <c r="E180" s="287" t="s">
        <v>69</v>
      </c>
      <c r="F180" s="287" t="s">
        <v>94</v>
      </c>
      <c r="G180" s="287"/>
      <c r="H180" s="300"/>
      <c r="I180" s="179"/>
      <c r="J180" s="179">
        <v>42278</v>
      </c>
      <c r="K180" s="179">
        <v>42277</v>
      </c>
      <c r="L180" s="179">
        <v>38642</v>
      </c>
      <c r="M180" s="303" t="s">
        <v>322</v>
      </c>
      <c r="N180" s="363" t="str">
        <f t="shared" ca="1" si="2"/>
        <v>8 années  11 mois  3 jours  </v>
      </c>
      <c r="O180" s="162" t="s">
        <v>64</v>
      </c>
      <c r="P180" s="162"/>
      <c r="Q180" s="181"/>
      <c r="R180" s="162"/>
      <c r="S180" s="162"/>
      <c r="T180" s="182"/>
      <c r="U180" s="182"/>
      <c r="V180" s="182"/>
      <c r="W180" s="182"/>
      <c r="X180" s="280" t="s">
        <v>323</v>
      </c>
      <c r="Y180" s="287"/>
      <c r="Z180" s="307"/>
      <c r="AA180" s="280">
        <f ca="1">IF(M180="Présent",(DATEDIF(L180,TODAY(),"m")),(DATEDIF(L180,M180,"m")))</f>
        <v>107</v>
      </c>
      <c r="AB180" s="287" t="s">
        <v>94</v>
      </c>
      <c r="AC180" s="304"/>
      <c r="AD180" s="308"/>
      <c r="AE180" s="304"/>
      <c r="AF180" s="305"/>
      <c r="AG180" s="305" t="s">
        <v>402</v>
      </c>
      <c r="AH180" s="280" t="s">
        <v>110</v>
      </c>
      <c r="AI180" s="280"/>
      <c r="AJ180" s="306" t="s">
        <v>328</v>
      </c>
      <c r="AK180" s="306" t="s">
        <v>329</v>
      </c>
      <c r="AL180" s="280" t="s">
        <v>325</v>
      </c>
      <c r="AM180" s="280" t="s">
        <v>110</v>
      </c>
      <c r="AN180" s="280"/>
      <c r="AO180" s="162" t="s">
        <v>339</v>
      </c>
      <c r="AP180" s="280"/>
      <c r="AQ180" s="280"/>
      <c r="AR180" s="280"/>
      <c r="AS180" s="280"/>
      <c r="AT180" s="280"/>
      <c r="AU180" s="280"/>
      <c r="AV180" s="173" t="s">
        <v>333</v>
      </c>
      <c r="AW180" s="280"/>
      <c r="AX180" s="193"/>
      <c r="AY180" s="193" t="s">
        <v>335</v>
      </c>
      <c r="AZ18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81" spans="1:52" ht="20.100000000000001" customHeight="1" x14ac:dyDescent="0.3">
      <c r="A181" s="176" t="s">
        <v>585</v>
      </c>
      <c r="B181" s="287" t="s">
        <v>116</v>
      </c>
      <c r="C181" s="301">
        <v>26386</v>
      </c>
      <c r="D181" s="302">
        <f ca="1">DATEDIF(C181,TODAY(),"y")</f>
        <v>42</v>
      </c>
      <c r="E181" s="287" t="s">
        <v>69</v>
      </c>
      <c r="F181" s="287" t="s">
        <v>86</v>
      </c>
      <c r="G181" s="287"/>
      <c r="H181" s="300"/>
      <c r="I181" s="179" t="s">
        <v>363</v>
      </c>
      <c r="J181" s="179">
        <v>41715</v>
      </c>
      <c r="K181" s="179">
        <v>41715</v>
      </c>
      <c r="L181" s="179">
        <v>40877</v>
      </c>
      <c r="M181" s="303">
        <v>41715</v>
      </c>
      <c r="N181" s="363" t="b">
        <f t="shared" ca="1" si="2"/>
        <v>0</v>
      </c>
      <c r="O181" s="162" t="s">
        <v>64</v>
      </c>
      <c r="P181" s="162"/>
      <c r="Q181" s="181"/>
      <c r="R181" s="162"/>
      <c r="S181" s="162"/>
      <c r="T181" s="182"/>
      <c r="U181" s="182"/>
      <c r="V181" s="182"/>
      <c r="W181" s="182"/>
      <c r="X181" s="280" t="s">
        <v>323</v>
      </c>
      <c r="Y181" s="287"/>
      <c r="Z181" s="304"/>
      <c r="AA181" s="280">
        <f ca="1">IF(M181="Présent",(DATEDIF(L181,TODAY(),"m")),(DATEDIF(L181,M181,"m")))</f>
        <v>27</v>
      </c>
      <c r="AB181" s="287"/>
      <c r="AC181" s="304"/>
      <c r="AD181" s="308"/>
      <c r="AE181" s="304"/>
      <c r="AF181" s="305"/>
      <c r="AG181" s="184" t="s">
        <v>141</v>
      </c>
      <c r="AH181" s="162" t="s">
        <v>20</v>
      </c>
      <c r="AI181" s="280"/>
      <c r="AJ181" s="306" t="s">
        <v>356</v>
      </c>
      <c r="AK181" s="306" t="s">
        <v>357</v>
      </c>
      <c r="AL181" s="185" t="s">
        <v>330</v>
      </c>
      <c r="AM181" s="280" t="s">
        <v>78</v>
      </c>
      <c r="AN181" s="280"/>
      <c r="AO181" s="280" t="s">
        <v>120</v>
      </c>
      <c r="AP181" s="280" t="s">
        <v>120</v>
      </c>
      <c r="AQ181" s="280"/>
      <c r="AR181" s="280"/>
      <c r="AS181" s="280"/>
      <c r="AT181" s="280"/>
      <c r="AU181" s="280"/>
      <c r="AV181" s="173" t="s">
        <v>344</v>
      </c>
      <c r="AW181" s="280"/>
      <c r="AX181" s="173" t="s">
        <v>334</v>
      </c>
      <c r="AY181" s="193" t="s">
        <v>335</v>
      </c>
      <c r="AZ18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76</v>
      </c>
    </row>
    <row r="182" spans="1:52" s="245" customFormat="1" ht="20.100000000000001" customHeight="1" x14ac:dyDescent="0.3">
      <c r="A182" s="176" t="s">
        <v>585</v>
      </c>
      <c r="B182" s="287" t="s">
        <v>256</v>
      </c>
      <c r="C182" s="301">
        <v>25579</v>
      </c>
      <c r="D182" s="302">
        <f ca="1">DATEDIF(C182,TODAY(),"y")</f>
        <v>44</v>
      </c>
      <c r="E182" s="287" t="s">
        <v>69</v>
      </c>
      <c r="F182" s="287" t="s">
        <v>102</v>
      </c>
      <c r="G182" s="287"/>
      <c r="H182" s="300"/>
      <c r="I182" s="179">
        <v>41796</v>
      </c>
      <c r="J182" s="179">
        <v>41973</v>
      </c>
      <c r="K182" s="179">
        <v>41973</v>
      </c>
      <c r="L182" s="179">
        <v>39650</v>
      </c>
      <c r="M182" s="303">
        <v>41882</v>
      </c>
      <c r="N182" s="363" t="b">
        <f t="shared" ca="1" si="2"/>
        <v>0</v>
      </c>
      <c r="O182" s="162" t="s">
        <v>545</v>
      </c>
      <c r="P182" s="162"/>
      <c r="Q182" s="181"/>
      <c r="R182" s="162"/>
      <c r="S182" s="162"/>
      <c r="T182" s="182"/>
      <c r="U182" s="182"/>
      <c r="V182" s="182"/>
      <c r="W182" s="182"/>
      <c r="X182" s="280" t="s">
        <v>323</v>
      </c>
      <c r="Y182" s="287"/>
      <c r="Z182" s="307"/>
      <c r="AA182" s="280">
        <f ca="1">IF(M182="Présent",(DATEDIF(L182,TODAY(),"m")),(DATEDIF(L182,M182,"m")))</f>
        <v>73</v>
      </c>
      <c r="AB182" s="287" t="s">
        <v>64</v>
      </c>
      <c r="AC182" s="304"/>
      <c r="AD182" s="308"/>
      <c r="AE182" s="304"/>
      <c r="AF182" s="305"/>
      <c r="AG182" s="305" t="s">
        <v>141</v>
      </c>
      <c r="AH182" s="280" t="s">
        <v>110</v>
      </c>
      <c r="AI182" s="280" t="s">
        <v>64</v>
      </c>
      <c r="AJ182" s="306" t="s">
        <v>356</v>
      </c>
      <c r="AK182" s="306" t="s">
        <v>357</v>
      </c>
      <c r="AL182" s="162" t="s">
        <v>325</v>
      </c>
      <c r="AM182" s="280" t="s">
        <v>110</v>
      </c>
      <c r="AN182" s="280"/>
      <c r="AO182" s="280" t="s">
        <v>332</v>
      </c>
      <c r="AP182" s="280" t="s">
        <v>332</v>
      </c>
      <c r="AQ182" s="280"/>
      <c r="AR182" s="280"/>
      <c r="AS182" s="280"/>
      <c r="AT182" s="280"/>
      <c r="AU182" s="280"/>
      <c r="AV182" s="173" t="s">
        <v>344</v>
      </c>
      <c r="AW182" s="280" t="s">
        <v>64</v>
      </c>
      <c r="AX182" s="173" t="s">
        <v>334</v>
      </c>
      <c r="AY182" s="193" t="s">
        <v>335</v>
      </c>
      <c r="AZ18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243</v>
      </c>
    </row>
    <row r="183" spans="1:52" s="245" customFormat="1" ht="20.100000000000001" customHeight="1" x14ac:dyDescent="0.3">
      <c r="A183" s="176" t="s">
        <v>585</v>
      </c>
      <c r="B183" s="287" t="s">
        <v>301</v>
      </c>
      <c r="C183" s="301">
        <v>24304</v>
      </c>
      <c r="D183" s="302">
        <f ca="1">DATEDIF(C183,TODAY(),"y")</f>
        <v>48</v>
      </c>
      <c r="E183" s="287" t="s">
        <v>61</v>
      </c>
      <c r="F183" s="287" t="s">
        <v>70</v>
      </c>
      <c r="G183" s="287"/>
      <c r="H183" s="300"/>
      <c r="I183" s="179"/>
      <c r="J183" s="179">
        <v>43131</v>
      </c>
      <c r="K183" s="179">
        <v>43131</v>
      </c>
      <c r="L183" s="179">
        <v>40724</v>
      </c>
      <c r="M183" s="303" t="str">
        <f>IF(Tableau1[[#This Row],[Nom]]&lt;&gt;"","Présent","")</f>
        <v>Présent</v>
      </c>
      <c r="N183" s="363" t="str">
        <f t="shared" ca="1" si="2"/>
        <v>3 années  2 mois  21 jours  </v>
      </c>
      <c r="O183" s="162"/>
      <c r="P183" s="162"/>
      <c r="Q183" s="181"/>
      <c r="R183" s="162"/>
      <c r="S183" s="162"/>
      <c r="T183" s="182"/>
      <c r="U183" s="182"/>
      <c r="V183" s="182"/>
      <c r="W183" s="182"/>
      <c r="X183" s="280" t="s">
        <v>323</v>
      </c>
      <c r="Y183" s="287"/>
      <c r="Z183" s="304"/>
      <c r="AA183" s="280">
        <f ca="1">IF(M183="Présent",(DATEDIF(L183,TODAY(),"m")),(DATEDIF(L183,M183,"m")))</f>
        <v>38</v>
      </c>
      <c r="AB183" s="287" t="s">
        <v>86</v>
      </c>
      <c r="AC183" s="304"/>
      <c r="AD183" s="308"/>
      <c r="AE183" s="304"/>
      <c r="AF183" s="305"/>
      <c r="AG183" s="305" t="s">
        <v>141</v>
      </c>
      <c r="AH183" s="280" t="s">
        <v>65</v>
      </c>
      <c r="AI183" s="280"/>
      <c r="AJ183" s="306" t="s">
        <v>341</v>
      </c>
      <c r="AK183" s="306" t="s">
        <v>357</v>
      </c>
      <c r="AL183" s="280" t="s">
        <v>325</v>
      </c>
      <c r="AM183" s="280" t="s">
        <v>546</v>
      </c>
      <c r="AN183" s="280"/>
      <c r="AO183" s="280" t="s">
        <v>210</v>
      </c>
      <c r="AP183" s="280" t="s">
        <v>120</v>
      </c>
      <c r="AQ183" s="280"/>
      <c r="AR183" s="280"/>
      <c r="AS183" s="280"/>
      <c r="AT183" s="280"/>
      <c r="AU183" s="280">
        <v>1</v>
      </c>
      <c r="AV183" s="173" t="s">
        <v>344</v>
      </c>
      <c r="AW183" s="280">
        <v>800</v>
      </c>
      <c r="AX183" s="193" t="s">
        <v>334</v>
      </c>
      <c r="AY183" s="193" t="s">
        <v>335</v>
      </c>
      <c r="AZ18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84" spans="1:52" ht="20.100000000000001" customHeight="1" x14ac:dyDescent="0.3">
      <c r="A184" s="176" t="s">
        <v>585</v>
      </c>
      <c r="B184" s="300" t="s">
        <v>547</v>
      </c>
      <c r="C184" s="179">
        <v>30018</v>
      </c>
      <c r="D184" s="302">
        <f ca="1">DATEDIF(C184,TODAY(),"y")</f>
        <v>32</v>
      </c>
      <c r="E184" s="280" t="s">
        <v>69</v>
      </c>
      <c r="F184" s="300" t="s">
        <v>86</v>
      </c>
      <c r="G184" s="300"/>
      <c r="H184" s="300"/>
      <c r="I184" s="179"/>
      <c r="J184" s="179">
        <v>42916</v>
      </c>
      <c r="K184" s="179">
        <v>42916</v>
      </c>
      <c r="L184" s="179">
        <v>41550</v>
      </c>
      <c r="M184" s="303" t="s">
        <v>322</v>
      </c>
      <c r="N184" s="363" t="str">
        <f t="shared" ca="1" si="2"/>
        <v>0 années  11 mois  17 jours  </v>
      </c>
      <c r="O184" s="162"/>
      <c r="P184" s="162"/>
      <c r="Q184" s="181"/>
      <c r="R184" s="162"/>
      <c r="S184" s="162"/>
      <c r="T184" s="182"/>
      <c r="U184" s="182"/>
      <c r="V184" s="182"/>
      <c r="W184" s="182"/>
      <c r="X184" s="280" t="s">
        <v>323</v>
      </c>
      <c r="Y184" s="280"/>
      <c r="Z184" s="310"/>
      <c r="AA184" s="311">
        <f ca="1">IF(M184="Présent",(DATEDIF(L184,TODAY(),"m")),(DATEDIF(L184,M184,"m")))</f>
        <v>11</v>
      </c>
      <c r="AB184" s="287"/>
      <c r="AC184" s="280"/>
      <c r="AD184" s="280"/>
      <c r="AE184" s="304"/>
      <c r="AF184" s="312"/>
      <c r="AG184" s="305" t="s">
        <v>141</v>
      </c>
      <c r="AH184" s="280" t="s">
        <v>20</v>
      </c>
      <c r="AI184" s="280"/>
      <c r="AJ184" s="280" t="s">
        <v>356</v>
      </c>
      <c r="AK184" s="280" t="s">
        <v>357</v>
      </c>
      <c r="AL184" s="280" t="s">
        <v>325</v>
      </c>
      <c r="AM184" s="280" t="s">
        <v>78</v>
      </c>
      <c r="AN184" s="280"/>
      <c r="AO184" s="280" t="s">
        <v>120</v>
      </c>
      <c r="AP184" s="280" t="s">
        <v>120</v>
      </c>
      <c r="AQ184" s="280"/>
      <c r="AR184" s="280"/>
      <c r="AS184" s="280"/>
      <c r="AT184" s="280"/>
      <c r="AU184" s="280"/>
      <c r="AV184" s="173" t="s">
        <v>344</v>
      </c>
      <c r="AW184" s="280">
        <v>800</v>
      </c>
      <c r="AX184" s="193" t="s">
        <v>334</v>
      </c>
      <c r="AY184" s="193"/>
      <c r="AZ18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85" spans="1:52" ht="20.100000000000001" customHeight="1" x14ac:dyDescent="0.3">
      <c r="A185" s="176" t="s">
        <v>585</v>
      </c>
      <c r="B185" s="287" t="s">
        <v>548</v>
      </c>
      <c r="C185" s="301">
        <v>29289</v>
      </c>
      <c r="D185" s="302">
        <f ca="1">DATEDIF(C185,TODAY(),"y")</f>
        <v>34</v>
      </c>
      <c r="E185" s="287" t="s">
        <v>61</v>
      </c>
      <c r="F185" s="287" t="s">
        <v>82</v>
      </c>
      <c r="G185" s="287"/>
      <c r="H185" s="300"/>
      <c r="I185" s="179"/>
      <c r="J185" s="179">
        <v>42124</v>
      </c>
      <c r="K185" s="179">
        <v>42124</v>
      </c>
      <c r="L185" s="179">
        <v>39008</v>
      </c>
      <c r="M185" s="303" t="s">
        <v>322</v>
      </c>
      <c r="N185" s="363" t="str">
        <f t="shared" ca="1" si="2"/>
        <v>7 années  11 mois  2 jours  </v>
      </c>
      <c r="O185" s="162"/>
      <c r="P185" s="162"/>
      <c r="Q185" s="181"/>
      <c r="R185" s="162"/>
      <c r="S185" s="162"/>
      <c r="T185" s="182"/>
      <c r="U185" s="182"/>
      <c r="V185" s="182"/>
      <c r="W185" s="182"/>
      <c r="X185" s="280" t="s">
        <v>323</v>
      </c>
      <c r="Y185" s="287"/>
      <c r="Z185" s="307"/>
      <c r="AA185" s="280">
        <f ca="1">IF(M185="Présent",(DATEDIF(L185,TODAY(),"m")),(DATEDIF(L185,M185,"m")))</f>
        <v>95</v>
      </c>
      <c r="AB185" s="287" t="s">
        <v>64</v>
      </c>
      <c r="AC185" s="304"/>
      <c r="AD185" s="287"/>
      <c r="AE185" s="287"/>
      <c r="AF185" s="287"/>
      <c r="AG185" s="287" t="s">
        <v>402</v>
      </c>
      <c r="AH185" s="280" t="s">
        <v>20</v>
      </c>
      <c r="AI185" s="280"/>
      <c r="AJ185" s="306" t="s">
        <v>328</v>
      </c>
      <c r="AK185" s="306" t="s">
        <v>329</v>
      </c>
      <c r="AL185" s="280" t="s">
        <v>330</v>
      </c>
      <c r="AM185" s="280" t="s">
        <v>78</v>
      </c>
      <c r="AN185" s="280"/>
      <c r="AO185" s="280" t="s">
        <v>332</v>
      </c>
      <c r="AP185" s="280" t="s">
        <v>332</v>
      </c>
      <c r="AQ185" s="280"/>
      <c r="AR185" s="280"/>
      <c r="AS185" s="280"/>
      <c r="AT185" s="280"/>
      <c r="AU185" s="280"/>
      <c r="AV185" s="173" t="s">
        <v>333</v>
      </c>
      <c r="AW185" s="280"/>
      <c r="AX185" s="193" t="s">
        <v>334</v>
      </c>
      <c r="AY185" s="193" t="s">
        <v>353</v>
      </c>
      <c r="AZ18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86" spans="1:52" ht="20.100000000000001" customHeight="1" x14ac:dyDescent="0.3">
      <c r="A186" s="176" t="s">
        <v>585</v>
      </c>
      <c r="B186" s="287" t="s">
        <v>549</v>
      </c>
      <c r="C186" s="301">
        <v>25125</v>
      </c>
      <c r="D186" s="302">
        <f ca="1">DATEDIF(C186,TODAY(),"y")</f>
        <v>45</v>
      </c>
      <c r="E186" s="287" t="s">
        <v>69</v>
      </c>
      <c r="F186" s="287" t="s">
        <v>86</v>
      </c>
      <c r="G186" s="287"/>
      <c r="H186" s="300"/>
      <c r="I186" s="179"/>
      <c r="J186" s="179">
        <v>42490</v>
      </c>
      <c r="K186" s="179">
        <v>41759</v>
      </c>
      <c r="L186" s="179">
        <v>39849</v>
      </c>
      <c r="M186" s="303" t="str">
        <f>IF(Tableau1[[#This Row],[Nom]]&lt;&gt;"","Présent","")</f>
        <v>Présent</v>
      </c>
      <c r="N186" s="363" t="str">
        <f t="shared" ca="1" si="2"/>
        <v>5 années  7 mois  15 jours  </v>
      </c>
      <c r="O186" s="162"/>
      <c r="P186" s="162"/>
      <c r="Q186" s="181"/>
      <c r="R186" s="162"/>
      <c r="S186" s="162"/>
      <c r="T186" s="182"/>
      <c r="U186" s="182"/>
      <c r="V186" s="182"/>
      <c r="W186" s="182"/>
      <c r="X186" s="280" t="s">
        <v>323</v>
      </c>
      <c r="Y186" s="287"/>
      <c r="Z186" s="287"/>
      <c r="AA186" s="280">
        <f ca="1">IF(M186="Présent",(DATEDIF(L186,TODAY(),"m")),(DATEDIF(L186,M186,"m")))</f>
        <v>67</v>
      </c>
      <c r="AB186" s="287" t="s">
        <v>86</v>
      </c>
      <c r="AC186" s="304"/>
      <c r="AD186" s="287"/>
      <c r="AE186" s="287"/>
      <c r="AF186" s="287"/>
      <c r="AG186" s="287" t="s">
        <v>141</v>
      </c>
      <c r="AH186" s="280" t="s">
        <v>155</v>
      </c>
      <c r="AI186" s="280"/>
      <c r="AJ186" s="306" t="s">
        <v>356</v>
      </c>
      <c r="AK186" s="306" t="s">
        <v>357</v>
      </c>
      <c r="AL186" s="162" t="s">
        <v>330</v>
      </c>
      <c r="AM186" s="280" t="s">
        <v>550</v>
      </c>
      <c r="AN186" s="280"/>
      <c r="AO186" s="280" t="s">
        <v>332</v>
      </c>
      <c r="AP186" s="280" t="s">
        <v>332</v>
      </c>
      <c r="AQ186" s="280"/>
      <c r="AR186" s="280"/>
      <c r="AS186" s="280"/>
      <c r="AT186" s="280"/>
      <c r="AU186" s="280"/>
      <c r="AV186" s="173" t="s">
        <v>344</v>
      </c>
      <c r="AW186" s="280">
        <v>800</v>
      </c>
      <c r="AX186" s="193" t="s">
        <v>334</v>
      </c>
      <c r="AY186" s="193"/>
      <c r="AZ18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87" spans="1:52" ht="20.100000000000001" customHeight="1" x14ac:dyDescent="0.3">
      <c r="A187" s="176" t="s">
        <v>585</v>
      </c>
      <c r="B187" s="287" t="s">
        <v>283</v>
      </c>
      <c r="C187" s="301">
        <v>32974</v>
      </c>
      <c r="D187" s="302">
        <f ca="1">DATEDIF(C187,TODAY(),"y")</f>
        <v>24</v>
      </c>
      <c r="E187" s="287" t="s">
        <v>69</v>
      </c>
      <c r="F187" s="287" t="s">
        <v>77</v>
      </c>
      <c r="G187" s="287"/>
      <c r="H187" s="300"/>
      <c r="I187" s="179"/>
      <c r="J187" s="179">
        <v>43373</v>
      </c>
      <c r="K187" s="179"/>
      <c r="L187" s="301">
        <v>41808</v>
      </c>
      <c r="M187" s="303" t="s">
        <v>365</v>
      </c>
      <c r="N187" s="363" t="str">
        <f t="shared" ca="1" si="2"/>
        <v>0 années  3 mois  2 jours  </v>
      </c>
      <c r="O187" s="162"/>
      <c r="P187" s="162"/>
      <c r="Q187" s="181"/>
      <c r="R187" s="162"/>
      <c r="S187" s="162"/>
      <c r="T187" s="182"/>
      <c r="U187" s="182"/>
      <c r="V187" s="182"/>
      <c r="W187" s="182"/>
      <c r="X187" s="313" t="s">
        <v>323</v>
      </c>
      <c r="Y187" s="287"/>
      <c r="Z187" s="307"/>
      <c r="AA187" s="280"/>
      <c r="AB187" s="287"/>
      <c r="AC187" s="314"/>
      <c r="AD187" s="287"/>
      <c r="AE187" s="287"/>
      <c r="AF187" s="305"/>
      <c r="AG187" s="305" t="s">
        <v>141</v>
      </c>
      <c r="AH187" s="280" t="s">
        <v>20</v>
      </c>
      <c r="AI187" s="280"/>
      <c r="AJ187" s="306"/>
      <c r="AK187" s="306"/>
      <c r="AL187" s="185" t="s">
        <v>325</v>
      </c>
      <c r="AM187" s="280" t="s">
        <v>103</v>
      </c>
      <c r="AN187" s="280"/>
      <c r="AO187" s="280" t="s">
        <v>284</v>
      </c>
      <c r="AP187" s="280"/>
      <c r="AQ187" s="280"/>
      <c r="AR187" s="280"/>
      <c r="AS187" s="280"/>
      <c r="AT187" s="280"/>
      <c r="AU187" s="280"/>
      <c r="AV187" s="173"/>
      <c r="AW187" s="280"/>
      <c r="AX187" s="193"/>
      <c r="AY187" s="193"/>
      <c r="AZ18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95</v>
      </c>
    </row>
    <row r="188" spans="1:52" s="199" customFormat="1" ht="20.100000000000001" customHeight="1" x14ac:dyDescent="0.3">
      <c r="A188" s="176" t="s">
        <v>585</v>
      </c>
      <c r="B188" s="300" t="s">
        <v>551</v>
      </c>
      <c r="C188" s="179">
        <v>32512</v>
      </c>
      <c r="D188" s="302">
        <f ca="1">DATEDIF(C188,TODAY(),"y")</f>
        <v>25</v>
      </c>
      <c r="E188" s="300" t="s">
        <v>69</v>
      </c>
      <c r="F188" s="300" t="s">
        <v>86</v>
      </c>
      <c r="G188" s="287"/>
      <c r="H188" s="300"/>
      <c r="I188" s="179" t="s">
        <v>363</v>
      </c>
      <c r="J188" s="179">
        <v>42369</v>
      </c>
      <c r="K188" s="315"/>
      <c r="L188" s="179">
        <v>41306</v>
      </c>
      <c r="M188" s="303">
        <v>41394</v>
      </c>
      <c r="N188" s="363" t="b">
        <f t="shared" ca="1" si="2"/>
        <v>0</v>
      </c>
      <c r="O188" s="162"/>
      <c r="P188" s="162"/>
      <c r="Q188" s="181"/>
      <c r="R188" s="162"/>
      <c r="S188" s="162"/>
      <c r="T188" s="182"/>
      <c r="U188" s="182"/>
      <c r="V188" s="182"/>
      <c r="W188" s="182"/>
      <c r="X188" s="280" t="s">
        <v>323</v>
      </c>
      <c r="Y188" s="309"/>
      <c r="Z188" s="316"/>
      <c r="AA188" s="280">
        <f ca="1">IF(M188="Présent",(DATEDIF(L188,TODAY(),"m")),(DATEDIF(L188,M188,"m")))</f>
        <v>2</v>
      </c>
      <c r="AB188" s="309"/>
      <c r="AC188" s="304"/>
      <c r="AD188" s="316"/>
      <c r="AE188" s="305"/>
      <c r="AF188" s="309"/>
      <c r="AG188" s="309" t="s">
        <v>141</v>
      </c>
      <c r="AH188" s="280"/>
      <c r="AI188" s="280"/>
      <c r="AJ188" s="306"/>
      <c r="AK188" s="306" t="s">
        <v>357</v>
      </c>
      <c r="AL188" s="162" t="s">
        <v>330</v>
      </c>
      <c r="AM188" s="280"/>
      <c r="AN188" s="280"/>
      <c r="AO188" s="280" t="s">
        <v>120</v>
      </c>
      <c r="AP188" s="280" t="s">
        <v>120</v>
      </c>
      <c r="AQ188" s="280"/>
      <c r="AR188" s="280"/>
      <c r="AS188" s="280"/>
      <c r="AT188" s="280"/>
      <c r="AU188" s="280"/>
      <c r="AV188" s="173"/>
      <c r="AW188" s="280"/>
      <c r="AX188" s="193" t="s">
        <v>334</v>
      </c>
      <c r="AY188" s="193"/>
      <c r="AZ188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89" spans="1:52" ht="20.100000000000001" customHeight="1" x14ac:dyDescent="0.3">
      <c r="A189" s="176" t="s">
        <v>585</v>
      </c>
      <c r="B189" s="287" t="s">
        <v>552</v>
      </c>
      <c r="C189" s="301">
        <v>18574</v>
      </c>
      <c r="D189" s="302">
        <f ca="1">DATEDIF(C189,TODAY(),"y")</f>
        <v>63</v>
      </c>
      <c r="E189" s="287" t="s">
        <v>61</v>
      </c>
      <c r="F189" s="287" t="s">
        <v>102</v>
      </c>
      <c r="G189" s="287"/>
      <c r="H189" s="300"/>
      <c r="I189" s="179"/>
      <c r="J189" s="179">
        <v>42681</v>
      </c>
      <c r="K189" s="179">
        <v>42681</v>
      </c>
      <c r="L189" s="179">
        <v>33695</v>
      </c>
      <c r="M189" s="303" t="s">
        <v>322</v>
      </c>
      <c r="N189" s="363" t="str">
        <f t="shared" ca="1" si="2"/>
        <v>22 années  5 mois  19 jours  </v>
      </c>
      <c r="O189" s="162"/>
      <c r="P189" s="162"/>
      <c r="Q189" s="181"/>
      <c r="R189" s="162"/>
      <c r="S189" s="162"/>
      <c r="T189" s="182"/>
      <c r="U189" s="182"/>
      <c r="V189" s="182"/>
      <c r="W189" s="182"/>
      <c r="X189" s="280" t="s">
        <v>323</v>
      </c>
      <c r="Y189" s="287"/>
      <c r="Z189" s="307"/>
      <c r="AA189" s="280">
        <f ca="1">IF(M189="Présent",(DATEDIF(L189,TODAY(),"m")),(DATEDIF(L189,M189,"m")))</f>
        <v>269</v>
      </c>
      <c r="AB189" s="287" t="s">
        <v>64</v>
      </c>
      <c r="AC189" s="304"/>
      <c r="AD189" s="287"/>
      <c r="AE189" s="287"/>
      <c r="AF189" s="305"/>
      <c r="AG189" s="305" t="s">
        <v>141</v>
      </c>
      <c r="AH189" s="280" t="s">
        <v>20</v>
      </c>
      <c r="AI189" s="280"/>
      <c r="AJ189" s="306" t="s">
        <v>401</v>
      </c>
      <c r="AK189" s="306" t="s">
        <v>357</v>
      </c>
      <c r="AL189" s="162" t="s">
        <v>330</v>
      </c>
      <c r="AM189" s="280" t="s">
        <v>103</v>
      </c>
      <c r="AN189" s="280"/>
      <c r="AO189" s="280" t="s">
        <v>332</v>
      </c>
      <c r="AP189" s="280" t="s">
        <v>120</v>
      </c>
      <c r="AQ189" s="280"/>
      <c r="AR189" s="280"/>
      <c r="AS189" s="280"/>
      <c r="AT189" s="280"/>
      <c r="AU189" s="280"/>
      <c r="AV189" s="173" t="s">
        <v>380</v>
      </c>
      <c r="AW189" s="280" t="s">
        <v>64</v>
      </c>
      <c r="AX189" s="173" t="s">
        <v>334</v>
      </c>
      <c r="AY189" s="193" t="s">
        <v>353</v>
      </c>
      <c r="AZ18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90" spans="1:52" ht="20.100000000000001" customHeight="1" x14ac:dyDescent="0.3">
      <c r="A190" s="176" t="s">
        <v>585</v>
      </c>
      <c r="B190" s="287" t="s">
        <v>540</v>
      </c>
      <c r="C190" s="301">
        <v>21793</v>
      </c>
      <c r="D190" s="302">
        <f ca="1">DATEDIF(C190,TODAY(),"y")</f>
        <v>55</v>
      </c>
      <c r="E190" s="287" t="s">
        <v>61</v>
      </c>
      <c r="F190" s="287" t="s">
        <v>82</v>
      </c>
      <c r="G190" s="287"/>
      <c r="H190" s="300"/>
      <c r="I190" s="179"/>
      <c r="J190" s="179">
        <v>42461</v>
      </c>
      <c r="K190" s="179">
        <v>41729</v>
      </c>
      <c r="L190" s="179">
        <v>40513</v>
      </c>
      <c r="M190" s="303" t="str">
        <f>IF(Tableau1[[#This Row],[Nom]]&lt;&gt;"","Présent","")</f>
        <v>Présent</v>
      </c>
      <c r="N190" s="363" t="str">
        <f t="shared" ca="1" si="2"/>
        <v>3 années  9 mois  19 jours  </v>
      </c>
      <c r="O190" s="162"/>
      <c r="P190" s="162"/>
      <c r="Q190" s="181"/>
      <c r="R190" s="162"/>
      <c r="S190" s="162"/>
      <c r="T190" s="182"/>
      <c r="U190" s="182"/>
      <c r="V190" s="182"/>
      <c r="W190" s="182"/>
      <c r="X190" s="280" t="s">
        <v>367</v>
      </c>
      <c r="Y190" s="287"/>
      <c r="Z190" s="307"/>
      <c r="AA190" s="280">
        <f ca="1">IF(M190="Présent",(DATEDIF(L190,TODAY(),"m")),(DATEDIF(L190,M190,"m")))</f>
        <v>45</v>
      </c>
      <c r="AB190" s="287" t="s">
        <v>86</v>
      </c>
      <c r="AC190" s="304"/>
      <c r="AD190" s="287"/>
      <c r="AE190" s="287"/>
      <c r="AF190" s="305"/>
      <c r="AG190" s="305" t="s">
        <v>141</v>
      </c>
      <c r="AH190" s="280" t="s">
        <v>20</v>
      </c>
      <c r="AI190" s="280"/>
      <c r="AJ190" s="306" t="s">
        <v>356</v>
      </c>
      <c r="AK190" s="306" t="s">
        <v>357</v>
      </c>
      <c r="AL190" s="280" t="s">
        <v>330</v>
      </c>
      <c r="AM190" s="280" t="s">
        <v>78</v>
      </c>
      <c r="AN190" s="280"/>
      <c r="AO190" s="280" t="s">
        <v>332</v>
      </c>
      <c r="AP190" s="280" t="s">
        <v>332</v>
      </c>
      <c r="AQ190" s="280"/>
      <c r="AR190" s="280"/>
      <c r="AS190" s="280"/>
      <c r="AT190" s="280"/>
      <c r="AU190" s="280"/>
      <c r="AV190" s="280" t="s">
        <v>344</v>
      </c>
      <c r="AW190" s="280">
        <v>800</v>
      </c>
      <c r="AX190" s="193" t="s">
        <v>334</v>
      </c>
      <c r="AY190" s="193" t="s">
        <v>353</v>
      </c>
      <c r="AZ190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91" spans="1:52" ht="20.100000000000001" customHeight="1" x14ac:dyDescent="0.3">
      <c r="A191" s="176" t="s">
        <v>585</v>
      </c>
      <c r="B191" s="287" t="s">
        <v>515</v>
      </c>
      <c r="C191" s="301">
        <v>17424</v>
      </c>
      <c r="D191" s="302">
        <f ca="1">DATEDIF(C191,TODAY(),"y")</f>
        <v>67</v>
      </c>
      <c r="E191" s="287" t="s">
        <v>61</v>
      </c>
      <c r="F191" s="287" t="s">
        <v>94</v>
      </c>
      <c r="G191" s="287"/>
      <c r="H191" s="300"/>
      <c r="I191" s="179"/>
      <c r="J191" s="179">
        <v>42704</v>
      </c>
      <c r="K191" s="179">
        <v>42704</v>
      </c>
      <c r="L191" s="179">
        <v>31670</v>
      </c>
      <c r="M191" s="303" t="s">
        <v>322</v>
      </c>
      <c r="N191" s="363" t="str">
        <f t="shared" ca="1" si="2"/>
        <v>28 années  0 mois  5 jours  </v>
      </c>
      <c r="O191" s="162"/>
      <c r="P191" s="162"/>
      <c r="Q191" s="181"/>
      <c r="R191" s="162"/>
      <c r="S191" s="162"/>
      <c r="T191" s="182"/>
      <c r="U191" s="182"/>
      <c r="V191" s="182"/>
      <c r="W191" s="182"/>
      <c r="X191" s="280" t="s">
        <v>323</v>
      </c>
      <c r="Y191" s="287"/>
      <c r="Z191" s="307"/>
      <c r="AA191" s="280">
        <f ca="1">IF(M191="Présent",(DATEDIF(L191,TODAY(),"m")),(DATEDIF(L191,M191,"m")))</f>
        <v>336</v>
      </c>
      <c r="AB191" s="287" t="s">
        <v>94</v>
      </c>
      <c r="AC191" s="304"/>
      <c r="AD191" s="287"/>
      <c r="AE191" s="287"/>
      <c r="AF191" s="305"/>
      <c r="AG191" s="305" t="s">
        <v>141</v>
      </c>
      <c r="AH191" s="280" t="s">
        <v>422</v>
      </c>
      <c r="AI191" s="280"/>
      <c r="AJ191" s="306" t="s">
        <v>401</v>
      </c>
      <c r="AK191" s="306" t="s">
        <v>357</v>
      </c>
      <c r="AL191" s="280" t="s">
        <v>330</v>
      </c>
      <c r="AM191" s="280" t="s">
        <v>553</v>
      </c>
      <c r="AN191" s="280"/>
      <c r="AO191" s="280" t="s">
        <v>332</v>
      </c>
      <c r="AP191" s="280" t="s">
        <v>424</v>
      </c>
      <c r="AQ191" s="280"/>
      <c r="AR191" s="280"/>
      <c r="AS191" s="280"/>
      <c r="AT191" s="280"/>
      <c r="AU191" s="280"/>
      <c r="AV191" s="280"/>
      <c r="AW191" s="280"/>
      <c r="AX191" s="317"/>
      <c r="AY191" s="317"/>
      <c r="AZ19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92" spans="1:52" ht="20.100000000000001" customHeight="1" x14ac:dyDescent="0.3">
      <c r="A192" s="176" t="s">
        <v>585</v>
      </c>
      <c r="B192" s="300" t="s">
        <v>554</v>
      </c>
      <c r="C192" s="179">
        <v>25700</v>
      </c>
      <c r="D192" s="302">
        <f ca="1">DATEDIF(C192,TODAY(),"y")</f>
        <v>44</v>
      </c>
      <c r="E192" s="280" t="s">
        <v>69</v>
      </c>
      <c r="F192" s="300" t="s">
        <v>86</v>
      </c>
      <c r="G192" s="300"/>
      <c r="H192" s="300"/>
      <c r="I192" s="179"/>
      <c r="J192" s="179">
        <v>42947</v>
      </c>
      <c r="K192" s="179">
        <v>42947</v>
      </c>
      <c r="L192" s="179">
        <v>41550</v>
      </c>
      <c r="M192" s="303">
        <v>41835</v>
      </c>
      <c r="N192" s="363" t="b">
        <f t="shared" ca="1" si="2"/>
        <v>0</v>
      </c>
      <c r="O192" s="162"/>
      <c r="P192" s="162"/>
      <c r="Q192" s="181"/>
      <c r="R192" s="162"/>
      <c r="S192" s="162"/>
      <c r="T192" s="182"/>
      <c r="U192" s="182"/>
      <c r="V192" s="182"/>
      <c r="W192" s="182"/>
      <c r="X192" s="280" t="s">
        <v>323</v>
      </c>
      <c r="Y192" s="280"/>
      <c r="Z192" s="287"/>
      <c r="AA192" s="311">
        <f ca="1">IF(M192="Présent",(DATEDIF(L192,TODAY(),"m")),(DATEDIF(L192,M192,"m")))</f>
        <v>9</v>
      </c>
      <c r="AB192" s="287"/>
      <c r="AC192" s="280"/>
      <c r="AD192" s="280"/>
      <c r="AE192" s="280"/>
      <c r="AF192" s="312"/>
      <c r="AG192" s="305" t="s">
        <v>141</v>
      </c>
      <c r="AH192" s="162" t="s">
        <v>110</v>
      </c>
      <c r="AI192" s="280"/>
      <c r="AJ192" s="280" t="s">
        <v>356</v>
      </c>
      <c r="AK192" s="280" t="s">
        <v>357</v>
      </c>
      <c r="AL192" s="185" t="s">
        <v>555</v>
      </c>
      <c r="AM192" s="280" t="s">
        <v>110</v>
      </c>
      <c r="AN192" s="280"/>
      <c r="AO192" s="280" t="s">
        <v>332</v>
      </c>
      <c r="AP192" s="280" t="s">
        <v>332</v>
      </c>
      <c r="AQ192" s="280"/>
      <c r="AR192" s="280"/>
      <c r="AS192" s="280"/>
      <c r="AT192" s="280"/>
      <c r="AU192" s="280"/>
      <c r="AV192" s="280" t="s">
        <v>344</v>
      </c>
      <c r="AW192" s="280">
        <v>800</v>
      </c>
      <c r="AX192" s="173" t="s">
        <v>334</v>
      </c>
      <c r="AY192" s="317" t="s">
        <v>335</v>
      </c>
      <c r="AZ19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196</v>
      </c>
    </row>
    <row r="193" spans="1:52" ht="20.100000000000001" customHeight="1" x14ac:dyDescent="0.3">
      <c r="A193" s="176" t="s">
        <v>585</v>
      </c>
      <c r="B193" s="287" t="s">
        <v>556</v>
      </c>
      <c r="C193" s="301">
        <v>20431</v>
      </c>
      <c r="D193" s="302">
        <f ca="1">DATEDIF(C193,TODAY(),"y")</f>
        <v>58</v>
      </c>
      <c r="E193" s="287" t="s">
        <v>61</v>
      </c>
      <c r="F193" s="287" t="s">
        <v>86</v>
      </c>
      <c r="G193" s="287"/>
      <c r="H193" s="318"/>
      <c r="I193" s="179"/>
      <c r="J193" s="179">
        <v>42035</v>
      </c>
      <c r="K193" s="179">
        <v>42035</v>
      </c>
      <c r="L193" s="301">
        <v>40207</v>
      </c>
      <c r="M193" s="303" t="str">
        <f>IF(Tableau1[[#This Row],[Nom]]&lt;&gt;"","Présent","")</f>
        <v>Présent</v>
      </c>
      <c r="N193" s="363" t="str">
        <f t="shared" ca="1" si="2"/>
        <v>4 années  7 mois  22 jours  </v>
      </c>
      <c r="O193" s="162"/>
      <c r="P193" s="162"/>
      <c r="Q193" s="181"/>
      <c r="R193" s="162"/>
      <c r="S193" s="162"/>
      <c r="T193" s="182"/>
      <c r="U193" s="182"/>
      <c r="V193" s="182"/>
      <c r="W193" s="182"/>
      <c r="X193" s="280" t="s">
        <v>323</v>
      </c>
      <c r="Y193" s="287"/>
      <c r="Z193" s="287"/>
      <c r="AA193" s="280">
        <f ca="1">IF(M193="Présent",(DATEDIF(L193,TODAY(),"m")),(DATEDIF(L193,M193,"m")))</f>
        <v>55</v>
      </c>
      <c r="AB193" s="287" t="s">
        <v>86</v>
      </c>
      <c r="AC193" s="314"/>
      <c r="AD193" s="287"/>
      <c r="AE193" s="287"/>
      <c r="AF193" s="305"/>
      <c r="AG193" s="305" t="s">
        <v>141</v>
      </c>
      <c r="AH193" s="162" t="s">
        <v>20</v>
      </c>
      <c r="AI193" s="280"/>
      <c r="AJ193" s="306" t="s">
        <v>352</v>
      </c>
      <c r="AK193" s="306" t="s">
        <v>357</v>
      </c>
      <c r="AL193" s="280" t="s">
        <v>330</v>
      </c>
      <c r="AM193" s="280" t="s">
        <v>78</v>
      </c>
      <c r="AN193" s="280"/>
      <c r="AO193" s="280" t="s">
        <v>332</v>
      </c>
      <c r="AP193" s="280" t="s">
        <v>332</v>
      </c>
      <c r="AQ193" s="280"/>
      <c r="AR193" s="280"/>
      <c r="AS193" s="280"/>
      <c r="AT193" s="280"/>
      <c r="AU193" s="280"/>
      <c r="AV193" s="173" t="s">
        <v>344</v>
      </c>
      <c r="AW193" s="280">
        <v>800</v>
      </c>
      <c r="AX193" s="193" t="s">
        <v>334</v>
      </c>
      <c r="AY193" s="193"/>
      <c r="AZ19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94" spans="1:52" ht="20.100000000000001" customHeight="1" x14ac:dyDescent="0.3">
      <c r="A194" s="176" t="s">
        <v>585</v>
      </c>
      <c r="B194" s="294" t="s">
        <v>266</v>
      </c>
      <c r="C194" s="292">
        <v>27964</v>
      </c>
      <c r="D194" s="293">
        <f ca="1">DATEDIF(C194,TODAY(),"y")</f>
        <v>38</v>
      </c>
      <c r="E194" s="294" t="s">
        <v>61</v>
      </c>
      <c r="F194" s="294" t="s">
        <v>86</v>
      </c>
      <c r="G194" s="294"/>
      <c r="H194" s="319"/>
      <c r="I194" s="205" t="s">
        <v>363</v>
      </c>
      <c r="J194" s="205">
        <v>41486</v>
      </c>
      <c r="K194" s="205">
        <v>41486</v>
      </c>
      <c r="L194" s="205">
        <v>38422</v>
      </c>
      <c r="M194" s="295">
        <v>41486</v>
      </c>
      <c r="N194" s="362" t="b">
        <f t="shared" ref="N194:N257" ca="1" si="3">IF(M194="Présent",(DATEDIF(L194,TODAY(),"Y")&amp;" années  "&amp;DATEDIF(L194,TODAY(),"YM")&amp;" mois  "&amp;DATEDIF(L194,TODAY(),"MD")&amp;" jours  "))</f>
        <v>0</v>
      </c>
      <c r="O194" s="162"/>
      <c r="P194" s="162"/>
      <c r="Q194" s="181"/>
      <c r="R194" s="162"/>
      <c r="S194" s="162"/>
      <c r="T194" s="182"/>
      <c r="U194" s="182"/>
      <c r="V194" s="182"/>
      <c r="W194" s="182"/>
      <c r="X194" s="296" t="s">
        <v>323</v>
      </c>
      <c r="Y194" s="294"/>
      <c r="Z194" s="294"/>
      <c r="AA194" s="296">
        <f ca="1">IF(M194="Présent",(DATEDIF(L194,TODAY(),"m")),(DATEDIF(L194,M194,"m")))</f>
        <v>100</v>
      </c>
      <c r="AB194" s="294" t="s">
        <v>86</v>
      </c>
      <c r="AC194" s="297"/>
      <c r="AD194" s="294"/>
      <c r="AE194" s="294"/>
      <c r="AF194" s="298"/>
      <c r="AG194" s="212" t="s">
        <v>141</v>
      </c>
      <c r="AH194" s="207"/>
      <c r="AI194" s="296"/>
      <c r="AJ194" s="299" t="s">
        <v>328</v>
      </c>
      <c r="AK194" s="299" t="s">
        <v>329</v>
      </c>
      <c r="AL194" s="162" t="s">
        <v>325</v>
      </c>
      <c r="AM194" s="296"/>
      <c r="AN194" s="296"/>
      <c r="AO194" s="296" t="s">
        <v>332</v>
      </c>
      <c r="AP194" s="296" t="s">
        <v>332</v>
      </c>
      <c r="AQ194" s="296"/>
      <c r="AR194" s="296"/>
      <c r="AS194" s="296"/>
      <c r="AT194" s="296"/>
      <c r="AU194" s="296"/>
      <c r="AV194" s="214"/>
      <c r="AW194" s="296"/>
      <c r="AX194" s="193" t="s">
        <v>334</v>
      </c>
      <c r="AY194" s="193"/>
      <c r="AZ194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95" spans="1:52" ht="20.100000000000001" customHeight="1" x14ac:dyDescent="0.3">
      <c r="A195" s="176" t="s">
        <v>585</v>
      </c>
      <c r="B195" s="182" t="s">
        <v>557</v>
      </c>
      <c r="C195" s="190">
        <v>33522</v>
      </c>
      <c r="D195" s="161">
        <f ca="1">DATEDIF(C195,TODAY(),"y")</f>
        <v>22</v>
      </c>
      <c r="E195" s="182" t="s">
        <v>69</v>
      </c>
      <c r="F195" s="182" t="s">
        <v>86</v>
      </c>
      <c r="G195" s="182"/>
      <c r="H195" s="318"/>
      <c r="I195" s="177" t="s">
        <v>558</v>
      </c>
      <c r="J195" s="179">
        <v>42044</v>
      </c>
      <c r="K195" s="177">
        <v>42044</v>
      </c>
      <c r="L195" s="190">
        <v>41214</v>
      </c>
      <c r="M195" s="180" t="s">
        <v>322</v>
      </c>
      <c r="N195" s="357" t="str">
        <f t="shared" ca="1" si="3"/>
        <v>1 années  10 mois  19 jours  </v>
      </c>
      <c r="O195" s="162" t="s">
        <v>64</v>
      </c>
      <c r="P195" s="162"/>
      <c r="Q195" s="181"/>
      <c r="R195" s="162"/>
      <c r="S195" s="162"/>
      <c r="T195" s="182"/>
      <c r="U195" s="182"/>
      <c r="V195" s="182"/>
      <c r="W195" s="182"/>
      <c r="X195" s="162" t="s">
        <v>323</v>
      </c>
      <c r="Y195" s="182"/>
      <c r="Z195" s="195"/>
      <c r="AA195" s="162">
        <f ca="1">IF(M195="Présent",(DATEDIF(L195,TODAY(),"m")),(DATEDIF(L195,M195,"m")))</f>
        <v>22</v>
      </c>
      <c r="AB195" s="182" t="s">
        <v>64</v>
      </c>
      <c r="AC195" s="320"/>
      <c r="AD195" s="182"/>
      <c r="AE195" s="182"/>
      <c r="AF195" s="184"/>
      <c r="AG195" s="184" t="s">
        <v>141</v>
      </c>
      <c r="AH195" s="162" t="s">
        <v>324</v>
      </c>
      <c r="AI195" s="162"/>
      <c r="AJ195" s="188" t="s">
        <v>328</v>
      </c>
      <c r="AK195" s="188" t="s">
        <v>329</v>
      </c>
      <c r="AL195" s="185" t="s">
        <v>330</v>
      </c>
      <c r="AM195" s="162" t="s">
        <v>59</v>
      </c>
      <c r="AN195" s="162"/>
      <c r="AO195" s="162" t="s">
        <v>483</v>
      </c>
      <c r="AP195" s="162" t="s">
        <v>483</v>
      </c>
      <c r="AQ195" s="162"/>
      <c r="AR195" s="162"/>
      <c r="AS195" s="162"/>
      <c r="AT195" s="162"/>
      <c r="AU195" s="162"/>
      <c r="AV195" s="173" t="s">
        <v>333</v>
      </c>
      <c r="AW195" s="162" t="s">
        <v>64</v>
      </c>
      <c r="AX195" s="173" t="s">
        <v>334</v>
      </c>
      <c r="AY195" s="193" t="s">
        <v>64</v>
      </c>
      <c r="AZ19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96" spans="1:52" ht="20.100000000000001" customHeight="1" x14ac:dyDescent="0.3">
      <c r="A196" s="176" t="s">
        <v>585</v>
      </c>
      <c r="B196" s="287" t="s">
        <v>559</v>
      </c>
      <c r="C196" s="301">
        <v>32207</v>
      </c>
      <c r="D196" s="302">
        <f ca="1">DATEDIF(C196,TODAY(),"y")</f>
        <v>26</v>
      </c>
      <c r="E196" s="287" t="s">
        <v>69</v>
      </c>
      <c r="F196" s="287" t="s">
        <v>102</v>
      </c>
      <c r="G196" s="287"/>
      <c r="H196" s="300"/>
      <c r="I196" s="179" t="s">
        <v>363</v>
      </c>
      <c r="J196" s="179">
        <v>41729</v>
      </c>
      <c r="K196" s="179">
        <v>40972</v>
      </c>
      <c r="L196" s="179">
        <v>40571</v>
      </c>
      <c r="M196" s="303">
        <v>41729</v>
      </c>
      <c r="N196" s="363" t="b">
        <f t="shared" ca="1" si="3"/>
        <v>0</v>
      </c>
      <c r="O196" s="162"/>
      <c r="P196" s="162"/>
      <c r="Q196" s="181"/>
      <c r="R196" s="162"/>
      <c r="S196" s="162"/>
      <c r="T196" s="182"/>
      <c r="U196" s="182"/>
      <c r="V196" s="182"/>
      <c r="W196" s="182"/>
      <c r="X196" s="280" t="s">
        <v>323</v>
      </c>
      <c r="Y196" s="287"/>
      <c r="Z196" s="307"/>
      <c r="AA196" s="280">
        <f ca="1">IF(M196="Présent",(DATEDIF(L196,TODAY(),"m")),(DATEDIF(L196,M196,"m")))</f>
        <v>38</v>
      </c>
      <c r="AB196" s="287" t="s">
        <v>64</v>
      </c>
      <c r="AC196" s="304"/>
      <c r="AD196" s="287"/>
      <c r="AE196" s="287"/>
      <c r="AF196" s="305"/>
      <c r="AG196" s="305" t="s">
        <v>141</v>
      </c>
      <c r="AH196" s="280" t="s">
        <v>120</v>
      </c>
      <c r="AI196" s="280"/>
      <c r="AJ196" s="306" t="s">
        <v>328</v>
      </c>
      <c r="AK196" s="306" t="s">
        <v>329</v>
      </c>
      <c r="AL196" s="280" t="s">
        <v>325</v>
      </c>
      <c r="AM196" s="280" t="s">
        <v>120</v>
      </c>
      <c r="AN196" s="280"/>
      <c r="AO196" s="280" t="s">
        <v>210</v>
      </c>
      <c r="AP196" s="280" t="s">
        <v>120</v>
      </c>
      <c r="AQ196" s="280"/>
      <c r="AR196" s="280"/>
      <c r="AS196" s="280"/>
      <c r="AT196" s="280"/>
      <c r="AU196" s="280"/>
      <c r="AV196" s="280" t="s">
        <v>333</v>
      </c>
      <c r="AW196" s="280"/>
      <c r="AX196" s="280" t="s">
        <v>334</v>
      </c>
      <c r="AY196" s="317" t="s">
        <v>335</v>
      </c>
      <c r="AZ196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90</v>
      </c>
    </row>
    <row r="197" spans="1:52" ht="20.100000000000001" customHeight="1" x14ac:dyDescent="0.3">
      <c r="A197" s="176" t="s">
        <v>585</v>
      </c>
      <c r="B197" s="300" t="s">
        <v>560</v>
      </c>
      <c r="C197" s="179">
        <v>25423</v>
      </c>
      <c r="D197" s="302">
        <f ca="1">DATEDIF(C197,TODAY(),"y")</f>
        <v>45</v>
      </c>
      <c r="E197" s="287" t="s">
        <v>69</v>
      </c>
      <c r="F197" s="300" t="s">
        <v>102</v>
      </c>
      <c r="G197" s="300"/>
      <c r="H197" s="300"/>
      <c r="I197" s="179">
        <v>41608</v>
      </c>
      <c r="J197" s="179">
        <v>41729</v>
      </c>
      <c r="K197" s="179">
        <v>42825</v>
      </c>
      <c r="L197" s="179">
        <v>41396</v>
      </c>
      <c r="M197" s="303" t="s">
        <v>322</v>
      </c>
      <c r="N197" s="363" t="str">
        <f t="shared" ca="1" si="3"/>
        <v>1 années  4 mois  18 jours  </v>
      </c>
      <c r="O197" s="162"/>
      <c r="P197" s="162"/>
      <c r="Q197" s="181"/>
      <c r="R197" s="162"/>
      <c r="S197" s="162"/>
      <c r="T197" s="182"/>
      <c r="U197" s="182"/>
      <c r="V197" s="182"/>
      <c r="W197" s="182"/>
      <c r="X197" s="280" t="s">
        <v>323</v>
      </c>
      <c r="Y197" s="287"/>
      <c r="Z197" s="307"/>
      <c r="AA197" s="311">
        <f ca="1">IF(M197="Présent",(DATEDIF(L197,TODAY(),"m")),(DATEDIF(L197,M197,"m")))</f>
        <v>16</v>
      </c>
      <c r="AB197" s="287" t="s">
        <v>64</v>
      </c>
      <c r="AC197" s="321"/>
      <c r="AD197" s="280"/>
      <c r="AE197" s="280"/>
      <c r="AF197" s="312"/>
      <c r="AG197" s="305" t="s">
        <v>402</v>
      </c>
      <c r="AH197" s="280" t="s">
        <v>110</v>
      </c>
      <c r="AI197" s="280"/>
      <c r="AJ197" s="306" t="s">
        <v>356</v>
      </c>
      <c r="AK197" s="306" t="s">
        <v>357</v>
      </c>
      <c r="AL197" s="162" t="s">
        <v>561</v>
      </c>
      <c r="AM197" s="280" t="s">
        <v>110</v>
      </c>
      <c r="AN197" s="280"/>
      <c r="AO197" s="280" t="s">
        <v>332</v>
      </c>
      <c r="AP197" s="280" t="s">
        <v>332</v>
      </c>
      <c r="AQ197" s="280"/>
      <c r="AR197" s="280"/>
      <c r="AS197" s="280"/>
      <c r="AT197" s="280"/>
      <c r="AU197" s="280">
        <v>2</v>
      </c>
      <c r="AV197" s="173" t="s">
        <v>344</v>
      </c>
      <c r="AW197" s="280">
        <v>800</v>
      </c>
      <c r="AX197" s="193" t="s">
        <v>334</v>
      </c>
      <c r="AY197" s="193" t="s">
        <v>353</v>
      </c>
      <c r="AZ19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98" spans="1:52" ht="20.100000000000001" customHeight="1" x14ac:dyDescent="0.3">
      <c r="A198" s="176" t="s">
        <v>585</v>
      </c>
      <c r="B198" s="287" t="s">
        <v>164</v>
      </c>
      <c r="C198" s="301">
        <v>32183</v>
      </c>
      <c r="D198" s="302">
        <f ca="1">DATEDIF(C198,TODAY(),"y")</f>
        <v>26</v>
      </c>
      <c r="E198" s="287" t="s">
        <v>69</v>
      </c>
      <c r="F198" s="287" t="s">
        <v>71</v>
      </c>
      <c r="G198" s="287"/>
      <c r="H198" s="300"/>
      <c r="I198" s="179" t="s">
        <v>562</v>
      </c>
      <c r="J198" s="179">
        <v>42189</v>
      </c>
      <c r="K198" s="179">
        <v>42189</v>
      </c>
      <c r="L198" s="301">
        <v>39449</v>
      </c>
      <c r="M198" s="303" t="str">
        <f>IF(Tableau1[[#This Row],[Nom]]&lt;&gt;"","Présent","")</f>
        <v>Présent</v>
      </c>
      <c r="N198" s="363" t="str">
        <f t="shared" ca="1" si="3"/>
        <v>6 années  8 mois  18 jours  </v>
      </c>
      <c r="O198" s="162"/>
      <c r="P198" s="162"/>
      <c r="Q198" s="181"/>
      <c r="R198" s="162"/>
      <c r="S198" s="162"/>
      <c r="T198" s="182"/>
      <c r="U198" s="182"/>
      <c r="V198" s="182"/>
      <c r="W198" s="182"/>
      <c r="X198" s="280" t="s">
        <v>323</v>
      </c>
      <c r="Y198" s="287"/>
      <c r="Z198" s="287"/>
      <c r="AA198" s="280">
        <f ca="1">IF(M198="Présent",(DATEDIF(L198,TODAY(),"m")),(DATEDIF(L198,M198,"m")))</f>
        <v>80</v>
      </c>
      <c r="AB198" s="287" t="s">
        <v>70</v>
      </c>
      <c r="AC198" s="314"/>
      <c r="AD198" s="287"/>
      <c r="AE198" s="287"/>
      <c r="AF198" s="305"/>
      <c r="AG198" s="305" t="s">
        <v>141</v>
      </c>
      <c r="AH198" s="280" t="s">
        <v>324</v>
      </c>
      <c r="AI198" s="280"/>
      <c r="AJ198" s="306" t="s">
        <v>328</v>
      </c>
      <c r="AK198" s="306" t="s">
        <v>358</v>
      </c>
      <c r="AL198" s="280" t="s">
        <v>325</v>
      </c>
      <c r="AM198" s="280" t="s">
        <v>563</v>
      </c>
      <c r="AN198" s="280"/>
      <c r="AO198" s="280" t="s">
        <v>332</v>
      </c>
      <c r="AP198" s="280" t="s">
        <v>120</v>
      </c>
      <c r="AQ198" s="280"/>
      <c r="AR198" s="280"/>
      <c r="AS198" s="280"/>
      <c r="AT198" s="280"/>
      <c r="AU198" s="280"/>
      <c r="AV198" s="280" t="s">
        <v>333</v>
      </c>
      <c r="AW198" s="280"/>
      <c r="AX198" s="317" t="s">
        <v>334</v>
      </c>
      <c r="AY198" s="317"/>
      <c r="AZ19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199" spans="1:52" ht="20.100000000000001" customHeight="1" x14ac:dyDescent="0.3">
      <c r="A199" s="176" t="s">
        <v>585</v>
      </c>
      <c r="B199" s="287" t="s">
        <v>107</v>
      </c>
      <c r="C199" s="301">
        <v>25386</v>
      </c>
      <c r="D199" s="302">
        <f ca="1">DATEDIF(C199,TODAY(),"y")</f>
        <v>45</v>
      </c>
      <c r="E199" s="287" t="s">
        <v>61</v>
      </c>
      <c r="F199" s="287" t="s">
        <v>82</v>
      </c>
      <c r="G199" s="287"/>
      <c r="H199" s="300"/>
      <c r="I199" s="179"/>
      <c r="J199" s="179">
        <v>42190</v>
      </c>
      <c r="K199" s="179">
        <v>42190</v>
      </c>
      <c r="L199" s="179">
        <v>39013</v>
      </c>
      <c r="M199" s="303" t="s">
        <v>322</v>
      </c>
      <c r="N199" s="363" t="str">
        <f t="shared" ca="1" si="3"/>
        <v>7 années  10 mois  28 jours  </v>
      </c>
      <c r="O199" s="162"/>
      <c r="P199" s="162"/>
      <c r="Q199" s="181"/>
      <c r="R199" s="162"/>
      <c r="S199" s="162"/>
      <c r="T199" s="182"/>
      <c r="U199" s="182"/>
      <c r="V199" s="182"/>
      <c r="W199" s="182"/>
      <c r="X199" s="280" t="s">
        <v>323</v>
      </c>
      <c r="Y199" s="287"/>
      <c r="Z199" s="307"/>
      <c r="AA199" s="280">
        <f ca="1">IF(M199="Présent",(DATEDIF(L199,TODAY(),"m")),(DATEDIF(L199,M199,"m")))</f>
        <v>94</v>
      </c>
      <c r="AB199" s="287" t="s">
        <v>64</v>
      </c>
      <c r="AC199" s="304"/>
      <c r="AD199" s="287"/>
      <c r="AE199" s="287"/>
      <c r="AF199" s="305"/>
      <c r="AG199" s="305" t="s">
        <v>141</v>
      </c>
      <c r="AH199" s="280" t="s">
        <v>24</v>
      </c>
      <c r="AI199" s="280"/>
      <c r="AJ199" s="306" t="s">
        <v>328</v>
      </c>
      <c r="AK199" s="306" t="s">
        <v>329</v>
      </c>
      <c r="AL199" s="280" t="s">
        <v>330</v>
      </c>
      <c r="AM199" s="280" t="s">
        <v>479</v>
      </c>
      <c r="AN199" s="280"/>
      <c r="AO199" s="280" t="s">
        <v>332</v>
      </c>
      <c r="AP199" s="280" t="s">
        <v>120</v>
      </c>
      <c r="AQ199" s="280"/>
      <c r="AR199" s="280"/>
      <c r="AS199" s="280"/>
      <c r="AT199" s="280"/>
      <c r="AU199" s="280"/>
      <c r="AV199" s="280" t="s">
        <v>333</v>
      </c>
      <c r="AW199" s="280"/>
      <c r="AX199" s="317" t="s">
        <v>334</v>
      </c>
      <c r="AY199" s="317" t="s">
        <v>353</v>
      </c>
      <c r="AZ19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00" spans="1:52" ht="20.100000000000001" customHeight="1" x14ac:dyDescent="0.3">
      <c r="A200" s="176" t="s">
        <v>585</v>
      </c>
      <c r="B200" s="287" t="s">
        <v>164</v>
      </c>
      <c r="C200" s="301">
        <v>19830</v>
      </c>
      <c r="D200" s="302">
        <f ca="1">DATEDIF(C200,TODAY(),"y")</f>
        <v>60</v>
      </c>
      <c r="E200" s="287" t="s">
        <v>69</v>
      </c>
      <c r="F200" s="287" t="s">
        <v>94</v>
      </c>
      <c r="G200" s="287"/>
      <c r="H200" s="300"/>
      <c r="I200" s="179"/>
      <c r="J200" s="179">
        <v>42613</v>
      </c>
      <c r="K200" s="179">
        <v>41687</v>
      </c>
      <c r="L200" s="301">
        <v>31670</v>
      </c>
      <c r="M200" s="303" t="s">
        <v>322</v>
      </c>
      <c r="N200" s="363" t="str">
        <f t="shared" ca="1" si="3"/>
        <v>28 années  0 mois  5 jours  </v>
      </c>
      <c r="O200" s="162"/>
      <c r="P200" s="162"/>
      <c r="Q200" s="181"/>
      <c r="R200" s="162"/>
      <c r="S200" s="162"/>
      <c r="T200" s="182"/>
      <c r="U200" s="182"/>
      <c r="V200" s="182"/>
      <c r="W200" s="182"/>
      <c r="X200" s="280" t="s">
        <v>323</v>
      </c>
      <c r="Y200" s="287"/>
      <c r="Z200" s="307"/>
      <c r="AA200" s="280">
        <f ca="1">IF(M200="Présent",(DATEDIF(L200,TODAY(),"m")),(DATEDIF(L200,M200,"m")))</f>
        <v>336</v>
      </c>
      <c r="AB200" s="287" t="s">
        <v>94</v>
      </c>
      <c r="AC200" s="304"/>
      <c r="AD200" s="287"/>
      <c r="AE200" s="287"/>
      <c r="AF200" s="305"/>
      <c r="AG200" s="305" t="s">
        <v>450</v>
      </c>
      <c r="AH200" s="280" t="s">
        <v>24</v>
      </c>
      <c r="AI200" s="280"/>
      <c r="AJ200" s="306" t="s">
        <v>401</v>
      </c>
      <c r="AK200" s="306" t="s">
        <v>357</v>
      </c>
      <c r="AL200" s="162" t="s">
        <v>330</v>
      </c>
      <c r="AM200" s="280" t="s">
        <v>64</v>
      </c>
      <c r="AN200" s="280"/>
      <c r="AO200" s="280" t="s">
        <v>339</v>
      </c>
      <c r="AP200" s="280"/>
      <c r="AQ200" s="280"/>
      <c r="AR200" s="280"/>
      <c r="AS200" s="280"/>
      <c r="AT200" s="280"/>
      <c r="AU200" s="280"/>
      <c r="AV200" s="173"/>
      <c r="AW200" s="280" t="s">
        <v>64</v>
      </c>
      <c r="AX200" s="193"/>
      <c r="AY200" s="193"/>
      <c r="AZ200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01" spans="1:52" ht="20.100000000000001" customHeight="1" x14ac:dyDescent="0.3">
      <c r="A201" s="176" t="s">
        <v>585</v>
      </c>
      <c r="B201" s="300" t="s">
        <v>289</v>
      </c>
      <c r="C201" s="179">
        <v>30261</v>
      </c>
      <c r="D201" s="302">
        <f ca="1">DATEDIF(C201,TODAY(),"y")</f>
        <v>31</v>
      </c>
      <c r="E201" s="280" t="s">
        <v>61</v>
      </c>
      <c r="F201" s="300" t="s">
        <v>77</v>
      </c>
      <c r="G201" s="300"/>
      <c r="H201" s="322"/>
      <c r="I201" s="323"/>
      <c r="J201" s="179">
        <v>42093</v>
      </c>
      <c r="K201" s="323"/>
      <c r="L201" s="179">
        <v>41774</v>
      </c>
      <c r="M201" s="303" t="s">
        <v>322</v>
      </c>
      <c r="N201" s="363" t="str">
        <f t="shared" ca="1" si="3"/>
        <v>0 années  4 mois  5 jours  </v>
      </c>
      <c r="O201" s="162"/>
      <c r="P201" s="162"/>
      <c r="Q201" s="181"/>
      <c r="R201" s="162"/>
      <c r="S201" s="162"/>
      <c r="T201" s="182"/>
      <c r="U201" s="182"/>
      <c r="V201" s="182"/>
      <c r="W201" s="182"/>
      <c r="X201" s="280" t="s">
        <v>323</v>
      </c>
      <c r="Y201" s="280"/>
      <c r="Z201" s="307"/>
      <c r="AA201" s="311">
        <f ca="1">IF(M201="Présent",(DATEDIF(L201,TODAY(),"m")),(DATEDIF(L201,M201,"m")))</f>
        <v>4</v>
      </c>
      <c r="AB201" s="287" t="s">
        <v>64</v>
      </c>
      <c r="AC201" s="280"/>
      <c r="AD201" s="280"/>
      <c r="AE201" s="280"/>
      <c r="AF201" s="312"/>
      <c r="AG201" s="305" t="s">
        <v>402</v>
      </c>
      <c r="AH201" s="280" t="s">
        <v>20</v>
      </c>
      <c r="AI201" s="280"/>
      <c r="AJ201" s="280" t="s">
        <v>328</v>
      </c>
      <c r="AK201" s="280" t="s">
        <v>329</v>
      </c>
      <c r="AL201" s="162" t="s">
        <v>330</v>
      </c>
      <c r="AM201" s="280" t="s">
        <v>103</v>
      </c>
      <c r="AN201" s="280"/>
      <c r="AO201" s="280" t="s">
        <v>332</v>
      </c>
      <c r="AP201" s="280" t="s">
        <v>332</v>
      </c>
      <c r="AQ201" s="280"/>
      <c r="AR201" s="280"/>
      <c r="AS201" s="280"/>
      <c r="AT201" s="280"/>
      <c r="AU201" s="280">
        <v>2</v>
      </c>
      <c r="AV201" s="173" t="s">
        <v>333</v>
      </c>
      <c r="AW201" s="280" t="s">
        <v>64</v>
      </c>
      <c r="AX201" s="173" t="s">
        <v>334</v>
      </c>
      <c r="AY201" s="173" t="s">
        <v>64</v>
      </c>
      <c r="AZ20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129</v>
      </c>
    </row>
    <row r="202" spans="1:52" ht="20.100000000000001" customHeight="1" x14ac:dyDescent="0.3">
      <c r="A202" s="176" t="s">
        <v>585</v>
      </c>
      <c r="B202" s="300" t="s">
        <v>564</v>
      </c>
      <c r="C202" s="179">
        <v>33413</v>
      </c>
      <c r="D202" s="302">
        <f ca="1">DATEDIF(C202,TODAY(),"y")</f>
        <v>23</v>
      </c>
      <c r="E202" s="280" t="s">
        <v>61</v>
      </c>
      <c r="F202" s="300" t="s">
        <v>102</v>
      </c>
      <c r="G202" s="300"/>
      <c r="H202" s="324"/>
      <c r="I202" s="179"/>
      <c r="J202" s="179">
        <v>42016</v>
      </c>
      <c r="K202" s="179"/>
      <c r="L202" s="179">
        <v>40969</v>
      </c>
      <c r="M202" s="303" t="s">
        <v>365</v>
      </c>
      <c r="N202" s="363" t="str">
        <f t="shared" ca="1" si="3"/>
        <v>2 années  6 mois  19 jours  </v>
      </c>
      <c r="O202" s="162"/>
      <c r="P202" s="162"/>
      <c r="Q202" s="181"/>
      <c r="R202" s="162"/>
      <c r="S202" s="162"/>
      <c r="T202" s="182"/>
      <c r="U202" s="182"/>
      <c r="V202" s="182"/>
      <c r="W202" s="182"/>
      <c r="X202" s="280" t="s">
        <v>323</v>
      </c>
      <c r="Y202" s="280"/>
      <c r="Z202" s="307"/>
      <c r="AA202" s="311">
        <f ca="1">IF(M202="Présent",(DATEDIF(L202,TODAY(),"m")),(DATEDIF(L202,M202,"m")))</f>
        <v>30</v>
      </c>
      <c r="AB202" s="287" t="s">
        <v>64</v>
      </c>
      <c r="AC202" s="280"/>
      <c r="AD202" s="280"/>
      <c r="AE202" s="280"/>
      <c r="AF202" s="312"/>
      <c r="AG202" s="305" t="s">
        <v>141</v>
      </c>
      <c r="AH202" s="280" t="s">
        <v>415</v>
      </c>
      <c r="AI202" s="280"/>
      <c r="AJ202" s="280" t="s">
        <v>565</v>
      </c>
      <c r="AK202" s="280" t="s">
        <v>329</v>
      </c>
      <c r="AL202" s="185" t="s">
        <v>330</v>
      </c>
      <c r="AM202" s="280" t="s">
        <v>64</v>
      </c>
      <c r="AN202" s="280"/>
      <c r="AO202" s="280" t="s">
        <v>120</v>
      </c>
      <c r="AP202" s="280"/>
      <c r="AQ202" s="280"/>
      <c r="AR202" s="280"/>
      <c r="AS202" s="280"/>
      <c r="AT202" s="280"/>
      <c r="AU202" s="280"/>
      <c r="AV202" s="173" t="s">
        <v>333</v>
      </c>
      <c r="AW202" s="280" t="s">
        <v>64</v>
      </c>
      <c r="AX202" s="173" t="s">
        <v>334</v>
      </c>
      <c r="AY202" s="173" t="s">
        <v>64</v>
      </c>
      <c r="AZ20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03" spans="1:52" ht="20.100000000000001" customHeight="1" x14ac:dyDescent="0.3">
      <c r="A203" s="176" t="s">
        <v>585</v>
      </c>
      <c r="B203" s="287" t="s">
        <v>564</v>
      </c>
      <c r="C203" s="301">
        <v>33413</v>
      </c>
      <c r="D203" s="302">
        <f ca="1">DATEDIF(C203,TODAY(),"y")</f>
        <v>23</v>
      </c>
      <c r="E203" s="287" t="s">
        <v>61</v>
      </c>
      <c r="F203" s="287" t="s">
        <v>102</v>
      </c>
      <c r="G203" s="287"/>
      <c r="H203" s="324"/>
      <c r="I203" s="179" t="s">
        <v>363</v>
      </c>
      <c r="J203" s="179">
        <v>41670</v>
      </c>
      <c r="K203" s="179"/>
      <c r="L203" s="179">
        <v>40969</v>
      </c>
      <c r="M203" s="303">
        <v>41670</v>
      </c>
      <c r="N203" s="363" t="b">
        <f t="shared" ca="1" si="3"/>
        <v>0</v>
      </c>
      <c r="O203" s="162"/>
      <c r="P203" s="162"/>
      <c r="Q203" s="181"/>
      <c r="R203" s="162"/>
      <c r="S203" s="162"/>
      <c r="T203" s="182"/>
      <c r="U203" s="182"/>
      <c r="V203" s="182"/>
      <c r="W203" s="182"/>
      <c r="X203" s="280" t="s">
        <v>373</v>
      </c>
      <c r="Y203" s="287"/>
      <c r="Z203" s="287"/>
      <c r="AA203" s="280">
        <f ca="1">IF(M203="Présent",(DATEDIF(L203,TODAY(),"m")),(DATEDIF(L203,M203,"m")))</f>
        <v>22</v>
      </c>
      <c r="AB203" s="287"/>
      <c r="AC203" s="304"/>
      <c r="AD203" s="287"/>
      <c r="AE203" s="287"/>
      <c r="AF203" s="305"/>
      <c r="AG203" s="305" t="s">
        <v>141</v>
      </c>
      <c r="AH203" s="280"/>
      <c r="AI203" s="280"/>
      <c r="AJ203" s="306" t="s">
        <v>565</v>
      </c>
      <c r="AK203" s="306" t="s">
        <v>329</v>
      </c>
      <c r="AL203" s="280" t="s">
        <v>330</v>
      </c>
      <c r="AM203" s="280"/>
      <c r="AN203" s="280"/>
      <c r="AO203" s="280" t="s">
        <v>120</v>
      </c>
      <c r="AP203" s="280" t="s">
        <v>120</v>
      </c>
      <c r="AQ203" s="280"/>
      <c r="AR203" s="280"/>
      <c r="AS203" s="280"/>
      <c r="AT203" s="280"/>
      <c r="AU203" s="280"/>
      <c r="AV203" s="280" t="s">
        <v>333</v>
      </c>
      <c r="AW203" s="280"/>
      <c r="AX203" s="280" t="s">
        <v>334</v>
      </c>
      <c r="AY203" s="317"/>
      <c r="AZ203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04" spans="1:52" ht="20.100000000000001" customHeight="1" x14ac:dyDescent="0.3">
      <c r="A204" s="176" t="s">
        <v>585</v>
      </c>
      <c r="B204" s="287" t="s">
        <v>259</v>
      </c>
      <c r="C204" s="301">
        <v>33711</v>
      </c>
      <c r="D204" s="302">
        <f ca="1">DATEDIF(C204,TODAY(),"y")</f>
        <v>22</v>
      </c>
      <c r="E204" s="287" t="s">
        <v>69</v>
      </c>
      <c r="F204" s="287" t="s">
        <v>82</v>
      </c>
      <c r="G204" s="287"/>
      <c r="H204" s="300"/>
      <c r="I204" s="179"/>
      <c r="J204" s="179">
        <v>42094</v>
      </c>
      <c r="K204" s="179">
        <v>42094</v>
      </c>
      <c r="L204" s="301">
        <v>41061</v>
      </c>
      <c r="M204" s="303" t="s">
        <v>322</v>
      </c>
      <c r="N204" s="363" t="str">
        <f t="shared" ca="1" si="3"/>
        <v>2 années  3 mois  19 jours  </v>
      </c>
      <c r="O204" s="162"/>
      <c r="P204" s="162"/>
      <c r="Q204" s="181"/>
      <c r="R204" s="162"/>
      <c r="S204" s="162"/>
      <c r="T204" s="182"/>
      <c r="U204" s="182"/>
      <c r="V204" s="182"/>
      <c r="W204" s="182"/>
      <c r="X204" s="280" t="s">
        <v>323</v>
      </c>
      <c r="Y204" s="287"/>
      <c r="Z204" s="307"/>
      <c r="AA204" s="280">
        <f ca="1">IF(M204="Présent",(DATEDIF(L204,TODAY(),"m")),(DATEDIF(L204,M204,"m")))</f>
        <v>27</v>
      </c>
      <c r="AB204" s="287" t="s">
        <v>64</v>
      </c>
      <c r="AC204" s="314"/>
      <c r="AD204" s="287"/>
      <c r="AE204" s="287"/>
      <c r="AF204" s="305"/>
      <c r="AG204" s="305" t="s">
        <v>141</v>
      </c>
      <c r="AH204" s="280" t="s">
        <v>415</v>
      </c>
      <c r="AI204" s="280"/>
      <c r="AJ204" s="306" t="s">
        <v>328</v>
      </c>
      <c r="AK204" s="306" t="s">
        <v>329</v>
      </c>
      <c r="AL204" s="280" t="s">
        <v>325</v>
      </c>
      <c r="AM204" s="280" t="s">
        <v>343</v>
      </c>
      <c r="AN204" s="280"/>
      <c r="AO204" s="280" t="s">
        <v>332</v>
      </c>
      <c r="AP204" s="280" t="s">
        <v>120</v>
      </c>
      <c r="AQ204" s="280"/>
      <c r="AR204" s="280"/>
      <c r="AS204" s="280"/>
      <c r="AT204" s="280"/>
      <c r="AU204" s="280"/>
      <c r="AV204" s="280" t="s">
        <v>333</v>
      </c>
      <c r="AW204" s="280" t="s">
        <v>64</v>
      </c>
      <c r="AX204" s="317" t="s">
        <v>334</v>
      </c>
      <c r="AY204" s="317" t="s">
        <v>335</v>
      </c>
      <c r="AZ20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05" spans="1:52" ht="20.100000000000001" customHeight="1" x14ac:dyDescent="0.3">
      <c r="A205" s="176" t="s">
        <v>585</v>
      </c>
      <c r="B205" s="287" t="s">
        <v>566</v>
      </c>
      <c r="C205" s="301">
        <v>26399</v>
      </c>
      <c r="D205" s="302">
        <f ca="1">DATEDIF(C205,TODAY(),"y")</f>
        <v>42</v>
      </c>
      <c r="E205" s="287" t="s">
        <v>61</v>
      </c>
      <c r="F205" s="287" t="s">
        <v>82</v>
      </c>
      <c r="G205" s="287"/>
      <c r="H205" s="300"/>
      <c r="I205" s="179"/>
      <c r="J205" s="179">
        <v>43090</v>
      </c>
      <c r="K205" s="179">
        <v>43090</v>
      </c>
      <c r="L205" s="179">
        <v>35535</v>
      </c>
      <c r="M205" s="303" t="s">
        <v>322</v>
      </c>
      <c r="N205" s="363" t="str">
        <f t="shared" ca="1" si="3"/>
        <v>17 années  5 mois  5 jours  </v>
      </c>
      <c r="O205" s="162"/>
      <c r="P205" s="162"/>
      <c r="Q205" s="181"/>
      <c r="R205" s="162"/>
      <c r="S205" s="162"/>
      <c r="T205" s="182"/>
      <c r="U205" s="182"/>
      <c r="V205" s="182"/>
      <c r="W205" s="182"/>
      <c r="X205" s="280" t="s">
        <v>323</v>
      </c>
      <c r="Y205" s="287"/>
      <c r="Z205" s="307"/>
      <c r="AA205" s="280">
        <f ca="1">IF(M205="Présent",(DATEDIF(L205,TODAY(),"m")),(DATEDIF(L205,M205,"m")))</f>
        <v>209</v>
      </c>
      <c r="AB205" s="287" t="s">
        <v>64</v>
      </c>
      <c r="AC205" s="304"/>
      <c r="AD205" s="287"/>
      <c r="AE205" s="287"/>
      <c r="AF205" s="305"/>
      <c r="AG205" s="305" t="s">
        <v>402</v>
      </c>
      <c r="AH205" s="280" t="s">
        <v>110</v>
      </c>
      <c r="AI205" s="280" t="s">
        <v>64</v>
      </c>
      <c r="AJ205" s="306" t="s">
        <v>328</v>
      </c>
      <c r="AK205" s="306" t="s">
        <v>329</v>
      </c>
      <c r="AL205" s="280" t="s">
        <v>330</v>
      </c>
      <c r="AM205" s="280" t="s">
        <v>110</v>
      </c>
      <c r="AN205" s="280"/>
      <c r="AO205" s="280" t="s">
        <v>332</v>
      </c>
      <c r="AP205" s="280" t="s">
        <v>332</v>
      </c>
      <c r="AQ205" s="280"/>
      <c r="AR205" s="280"/>
      <c r="AS205" s="280"/>
      <c r="AT205" s="280"/>
      <c r="AU205" s="280"/>
      <c r="AV205" s="280" t="s">
        <v>333</v>
      </c>
      <c r="AW205" s="280" t="s">
        <v>64</v>
      </c>
      <c r="AX205" s="317" t="s">
        <v>334</v>
      </c>
      <c r="AY205" s="317" t="s">
        <v>353</v>
      </c>
      <c r="AZ205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06" spans="1:52" ht="20.100000000000001" customHeight="1" x14ac:dyDescent="0.3">
      <c r="A206" s="176" t="s">
        <v>585</v>
      </c>
      <c r="B206" s="287" t="s">
        <v>567</v>
      </c>
      <c r="C206" s="301">
        <v>21117</v>
      </c>
      <c r="D206" s="302">
        <f ca="1">DATEDIF(C206,TODAY(),"y")</f>
        <v>56</v>
      </c>
      <c r="E206" s="287" t="s">
        <v>69</v>
      </c>
      <c r="F206" s="287" t="s">
        <v>86</v>
      </c>
      <c r="G206" s="287"/>
      <c r="H206" s="300"/>
      <c r="I206" s="179" t="s">
        <v>363</v>
      </c>
      <c r="J206" s="179">
        <v>41825</v>
      </c>
      <c r="K206" s="179">
        <v>41578</v>
      </c>
      <c r="L206" s="301">
        <v>41298</v>
      </c>
      <c r="M206" s="303">
        <v>41578</v>
      </c>
      <c r="N206" s="363" t="b">
        <f t="shared" ca="1" si="3"/>
        <v>0</v>
      </c>
      <c r="O206" s="162"/>
      <c r="P206" s="162"/>
      <c r="Q206" s="181"/>
      <c r="R206" s="162"/>
      <c r="S206" s="162"/>
      <c r="T206" s="182"/>
      <c r="U206" s="182"/>
      <c r="V206" s="182"/>
      <c r="W206" s="182"/>
      <c r="X206" s="280" t="s">
        <v>323</v>
      </c>
      <c r="Y206" s="287"/>
      <c r="Z206" s="287"/>
      <c r="AA206" s="280">
        <f ca="1">IF(M206="Présent",(DATEDIF(L206,TODAY(),"m")),(DATEDIF(L206,M206,"m")))</f>
        <v>9</v>
      </c>
      <c r="AB206" s="287"/>
      <c r="AC206" s="287"/>
      <c r="AD206" s="287"/>
      <c r="AE206" s="287"/>
      <c r="AF206" s="305"/>
      <c r="AG206" s="305" t="s">
        <v>141</v>
      </c>
      <c r="AH206" s="280"/>
      <c r="AI206" s="280"/>
      <c r="AJ206" s="306" t="s">
        <v>356</v>
      </c>
      <c r="AK206" s="306" t="s">
        <v>357</v>
      </c>
      <c r="AL206" s="321" t="s">
        <v>325</v>
      </c>
      <c r="AM206" s="280"/>
      <c r="AN206" s="280"/>
      <c r="AO206" s="280"/>
      <c r="AP206" s="280"/>
      <c r="AQ206" s="280"/>
      <c r="AR206" s="280"/>
      <c r="AS206" s="280"/>
      <c r="AT206" s="280"/>
      <c r="AU206" s="280"/>
      <c r="AV206" s="280"/>
      <c r="AW206" s="280"/>
      <c r="AX206" s="317"/>
      <c r="AY206" s="317"/>
      <c r="AZ206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07" spans="1:52" ht="20.100000000000001" customHeight="1" x14ac:dyDescent="0.3">
      <c r="A207" s="176" t="s">
        <v>585</v>
      </c>
      <c r="B207" s="287" t="s">
        <v>568</v>
      </c>
      <c r="C207" s="301">
        <v>24311</v>
      </c>
      <c r="D207" s="302">
        <f ca="1">DATEDIF(C207,TODAY(),"y")</f>
        <v>48</v>
      </c>
      <c r="E207" s="287" t="s">
        <v>61</v>
      </c>
      <c r="F207" s="287" t="s">
        <v>86</v>
      </c>
      <c r="G207" s="287"/>
      <c r="H207" s="300"/>
      <c r="I207" s="179"/>
      <c r="J207" s="179">
        <v>42271</v>
      </c>
      <c r="K207" s="179">
        <v>42271</v>
      </c>
      <c r="L207" s="179">
        <v>31809</v>
      </c>
      <c r="M207" s="303" t="s">
        <v>322</v>
      </c>
      <c r="N207" s="363" t="str">
        <f t="shared" ca="1" si="3"/>
        <v>27 années  7 mois  19 jours  </v>
      </c>
      <c r="O207" s="162"/>
      <c r="P207" s="162"/>
      <c r="Q207" s="181"/>
      <c r="R207" s="162"/>
      <c r="S207" s="162"/>
      <c r="T207" s="182"/>
      <c r="U207" s="182"/>
      <c r="V207" s="182"/>
      <c r="W207" s="182"/>
      <c r="X207" s="280" t="s">
        <v>323</v>
      </c>
      <c r="Y207" s="287"/>
      <c r="Z207" s="307"/>
      <c r="AA207" s="280">
        <f ca="1">IF(M207="Présent",(DATEDIF(L207,TODAY(),"m")),(DATEDIF(L207,M207,"m")))</f>
        <v>331</v>
      </c>
      <c r="AB207" s="287" t="s">
        <v>86</v>
      </c>
      <c r="AC207" s="287"/>
      <c r="AD207" s="287"/>
      <c r="AE207" s="287"/>
      <c r="AF207" s="305"/>
      <c r="AG207" s="305" t="s">
        <v>141</v>
      </c>
      <c r="AH207" s="280" t="s">
        <v>324</v>
      </c>
      <c r="AI207" s="280" t="s">
        <v>64</v>
      </c>
      <c r="AJ207" s="306" t="s">
        <v>356</v>
      </c>
      <c r="AK207" s="306" t="s">
        <v>357</v>
      </c>
      <c r="AL207" s="321" t="s">
        <v>325</v>
      </c>
      <c r="AM207" s="280" t="s">
        <v>59</v>
      </c>
      <c r="AN207" s="280"/>
      <c r="AO207" s="280" t="s">
        <v>332</v>
      </c>
      <c r="AP207" s="280" t="s">
        <v>553</v>
      </c>
      <c r="AQ207" s="325"/>
      <c r="AR207" s="326"/>
      <c r="AS207" s="280"/>
      <c r="AT207" s="280"/>
      <c r="AU207" s="280">
        <v>2</v>
      </c>
      <c r="AV207" s="280" t="s">
        <v>344</v>
      </c>
      <c r="AW207" s="280">
        <v>800</v>
      </c>
      <c r="AX207" s="280" t="s">
        <v>334</v>
      </c>
      <c r="AY207" s="317" t="s">
        <v>335</v>
      </c>
      <c r="AZ207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08" spans="1:52" ht="20.100000000000001" customHeight="1" x14ac:dyDescent="0.3">
      <c r="A208" s="176" t="s">
        <v>585</v>
      </c>
      <c r="B208" s="287" t="s">
        <v>569</v>
      </c>
      <c r="C208" s="301">
        <v>21557</v>
      </c>
      <c r="D208" s="302">
        <f ca="1">DATEDIF(C208,TODAY(),"y")</f>
        <v>55</v>
      </c>
      <c r="E208" s="287" t="s">
        <v>61</v>
      </c>
      <c r="F208" s="287" t="s">
        <v>94</v>
      </c>
      <c r="G208" s="287"/>
      <c r="H208" s="300"/>
      <c r="I208" s="179"/>
      <c r="J208" s="179">
        <v>43402</v>
      </c>
      <c r="K208" s="179">
        <v>43402</v>
      </c>
      <c r="L208" s="301">
        <v>32599</v>
      </c>
      <c r="M208" s="303" t="s">
        <v>322</v>
      </c>
      <c r="N208" s="363" t="str">
        <f t="shared" ca="1" si="3"/>
        <v>25 années  5 mois  19 jours  </v>
      </c>
      <c r="O208" s="162"/>
      <c r="P208" s="162"/>
      <c r="Q208" s="181"/>
      <c r="R208" s="162"/>
      <c r="S208" s="162"/>
      <c r="T208" s="182"/>
      <c r="U208" s="182"/>
      <c r="V208" s="182"/>
      <c r="W208" s="182"/>
      <c r="X208" s="280" t="s">
        <v>323</v>
      </c>
      <c r="Y208" s="287"/>
      <c r="Z208" s="307"/>
      <c r="AA208" s="280">
        <f ca="1">IF(M208="Présent",(DATEDIF(L208,TODAY(),"m")),(DATEDIF(L208,M208,"m")))</f>
        <v>305</v>
      </c>
      <c r="AB208" s="287" t="s">
        <v>94</v>
      </c>
      <c r="AC208" s="287"/>
      <c r="AD208" s="287"/>
      <c r="AE208" s="287"/>
      <c r="AF208" s="305"/>
      <c r="AG208" s="305" t="s">
        <v>141</v>
      </c>
      <c r="AH208" s="280" t="s">
        <v>20</v>
      </c>
      <c r="AI208" s="280"/>
      <c r="AJ208" s="306" t="s">
        <v>352</v>
      </c>
      <c r="AK208" s="306" t="s">
        <v>357</v>
      </c>
      <c r="AL208" s="280" t="s">
        <v>325</v>
      </c>
      <c r="AM208" s="280" t="s">
        <v>64</v>
      </c>
      <c r="AN208" s="280"/>
      <c r="AO208" s="280" t="s">
        <v>332</v>
      </c>
      <c r="AP208" s="280"/>
      <c r="AQ208" s="280"/>
      <c r="AR208" s="280"/>
      <c r="AS208" s="280"/>
      <c r="AT208" s="280"/>
      <c r="AU208" s="280"/>
      <c r="AV208" s="280"/>
      <c r="AW208" s="280" t="s">
        <v>64</v>
      </c>
      <c r="AX208" s="317"/>
      <c r="AY208" s="317"/>
      <c r="AZ208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09" spans="1:52" ht="20.100000000000001" customHeight="1" x14ac:dyDescent="0.3">
      <c r="A209" s="176" t="s">
        <v>585</v>
      </c>
      <c r="B209" s="287" t="s">
        <v>302</v>
      </c>
      <c r="C209" s="301">
        <v>40909</v>
      </c>
      <c r="D209" s="302">
        <f ca="1">DATEDIF(C209,TODAY(),"y")</f>
        <v>2</v>
      </c>
      <c r="E209" s="287" t="s">
        <v>69</v>
      </c>
      <c r="F209" s="287" t="s">
        <v>94</v>
      </c>
      <c r="G209" s="287"/>
      <c r="H209" s="300"/>
      <c r="I209" s="179" t="s">
        <v>363</v>
      </c>
      <c r="J209" s="179">
        <v>41394</v>
      </c>
      <c r="K209" s="179"/>
      <c r="L209" s="179">
        <v>40848</v>
      </c>
      <c r="M209" s="303">
        <v>41394</v>
      </c>
      <c r="N209" s="363" t="b">
        <f t="shared" ca="1" si="3"/>
        <v>0</v>
      </c>
      <c r="O209" s="162"/>
      <c r="P209" s="162"/>
      <c r="Q209" s="181"/>
      <c r="R209" s="162"/>
      <c r="S209" s="162"/>
      <c r="T209" s="182"/>
      <c r="U209" s="182"/>
      <c r="V209" s="182"/>
      <c r="W209" s="182"/>
      <c r="X209" s="280" t="s">
        <v>373</v>
      </c>
      <c r="Y209" s="287"/>
      <c r="Z209" s="287"/>
      <c r="AA209" s="280">
        <f ca="1">IF(M209="Présent",(DATEDIF(L209,TODAY(),"m")),(DATEDIF(L209,M209,"m")))</f>
        <v>17</v>
      </c>
      <c r="AB209" s="287" t="s">
        <v>94</v>
      </c>
      <c r="AC209" s="287"/>
      <c r="AD209" s="287"/>
      <c r="AE209" s="287"/>
      <c r="AF209" s="305"/>
      <c r="AG209" s="305"/>
      <c r="AH209" s="280"/>
      <c r="AI209" s="280"/>
      <c r="AJ209" s="306"/>
      <c r="AK209" s="306" t="s">
        <v>357</v>
      </c>
      <c r="AL209" s="280"/>
      <c r="AM209" s="280"/>
      <c r="AN209" s="280"/>
      <c r="AO209" s="280"/>
      <c r="AP209" s="280"/>
      <c r="AQ209" s="280"/>
      <c r="AR209" s="280"/>
      <c r="AS209" s="280"/>
      <c r="AT209" s="280"/>
      <c r="AU209" s="280"/>
      <c r="AV209" s="280"/>
      <c r="AW209" s="280"/>
      <c r="AX209" s="317"/>
      <c r="AY209" s="317"/>
      <c r="AZ209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0" spans="1:52" ht="20.100000000000001" customHeight="1" x14ac:dyDescent="0.3">
      <c r="A210" s="176" t="s">
        <v>585</v>
      </c>
      <c r="B210" s="287" t="s">
        <v>295</v>
      </c>
      <c r="C210" s="301">
        <v>33908</v>
      </c>
      <c r="D210" s="302">
        <f ca="1">DATEDIF(C210,TODAY(),"y")</f>
        <v>21</v>
      </c>
      <c r="E210" s="287" t="s">
        <v>69</v>
      </c>
      <c r="F210" s="287" t="s">
        <v>86</v>
      </c>
      <c r="G210" s="287"/>
      <c r="H210" s="300"/>
      <c r="I210" s="179" t="s">
        <v>363</v>
      </c>
      <c r="J210" s="179" t="s">
        <v>570</v>
      </c>
      <c r="K210" s="179"/>
      <c r="L210" s="301">
        <v>41395</v>
      </c>
      <c r="M210" s="303">
        <v>41578</v>
      </c>
      <c r="N210" s="363" t="b">
        <f t="shared" ca="1" si="3"/>
        <v>0</v>
      </c>
      <c r="O210" s="162"/>
      <c r="P210" s="162"/>
      <c r="Q210" s="181"/>
      <c r="R210" s="162"/>
      <c r="S210" s="162"/>
      <c r="T210" s="182"/>
      <c r="U210" s="182"/>
      <c r="V210" s="182"/>
      <c r="W210" s="182"/>
      <c r="X210" s="280" t="s">
        <v>373</v>
      </c>
      <c r="Y210" s="287"/>
      <c r="Z210" s="307"/>
      <c r="AA210" s="280">
        <f ca="1">IF(M210="Présent",(DATEDIF(L210,TODAY(),"m")),(DATEDIF(L210,M210,"m")))</f>
        <v>5</v>
      </c>
      <c r="AB210" s="287" t="s">
        <v>64</v>
      </c>
      <c r="AC210" s="287"/>
      <c r="AD210" s="287"/>
      <c r="AE210" s="287"/>
      <c r="AF210" s="305"/>
      <c r="AG210" s="305" t="s">
        <v>141</v>
      </c>
      <c r="AH210" s="280" t="s">
        <v>64</v>
      </c>
      <c r="AI210" s="280"/>
      <c r="AJ210" s="306" t="s">
        <v>356</v>
      </c>
      <c r="AK210" s="306" t="s">
        <v>357</v>
      </c>
      <c r="AL210" s="321" t="s">
        <v>325</v>
      </c>
      <c r="AM210" s="280" t="s">
        <v>64</v>
      </c>
      <c r="AN210" s="280"/>
      <c r="AO210" s="280" t="s">
        <v>64</v>
      </c>
      <c r="AP210" s="280"/>
      <c r="AQ210" s="280"/>
      <c r="AR210" s="280"/>
      <c r="AS210" s="280"/>
      <c r="AT210" s="280"/>
      <c r="AU210" s="280"/>
      <c r="AV210" s="280"/>
      <c r="AW210" s="280" t="s">
        <v>64</v>
      </c>
      <c r="AX210" s="317"/>
      <c r="AY210" s="317"/>
      <c r="AZ210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1" spans="1:52" ht="20.100000000000001" customHeight="1" x14ac:dyDescent="0.3">
      <c r="A211" s="176" t="s">
        <v>585</v>
      </c>
      <c r="B211" s="281" t="s">
        <v>188</v>
      </c>
      <c r="C211" s="282">
        <v>33783</v>
      </c>
      <c r="D211" s="283">
        <f ca="1">DATEDIF(C211,TODAY(),"y")</f>
        <v>22</v>
      </c>
      <c r="E211" s="281" t="s">
        <v>69</v>
      </c>
      <c r="F211" s="281" t="s">
        <v>82</v>
      </c>
      <c r="G211" s="281"/>
      <c r="H211" s="284"/>
      <c r="I211" s="260"/>
      <c r="J211" s="179">
        <v>41943</v>
      </c>
      <c r="K211" s="260"/>
      <c r="L211" s="260">
        <v>41395</v>
      </c>
      <c r="M211" s="285" t="s">
        <v>322</v>
      </c>
      <c r="N211" s="361" t="str">
        <f t="shared" ca="1" si="3"/>
        <v>1 années  4 mois  19 jours  </v>
      </c>
      <c r="O211" s="162"/>
      <c r="P211" s="162"/>
      <c r="Q211" s="181"/>
      <c r="R211" s="162"/>
      <c r="S211" s="162"/>
      <c r="T211" s="182"/>
      <c r="U211" s="182"/>
      <c r="V211" s="182"/>
      <c r="W211" s="182"/>
      <c r="X211" s="286" t="s">
        <v>373</v>
      </c>
      <c r="Y211" s="281"/>
      <c r="Z211" s="288"/>
      <c r="AA211" s="286">
        <f ca="1">IF(M211="Présent",(DATEDIF(L211,TODAY(),"m")),(DATEDIF(L211,M211,"m")))</f>
        <v>16</v>
      </c>
      <c r="AB211" s="281" t="s">
        <v>64</v>
      </c>
      <c r="AC211" s="287"/>
      <c r="AD211" s="281"/>
      <c r="AE211" s="281"/>
      <c r="AF211" s="289"/>
      <c r="AG211" s="289" t="s">
        <v>141</v>
      </c>
      <c r="AH211" s="286" t="s">
        <v>64</v>
      </c>
      <c r="AI211" s="286"/>
      <c r="AJ211" s="290" t="s">
        <v>356</v>
      </c>
      <c r="AK211" s="290" t="s">
        <v>357</v>
      </c>
      <c r="AL211" s="280" t="s">
        <v>330</v>
      </c>
      <c r="AM211" s="286" t="s">
        <v>343</v>
      </c>
      <c r="AN211" s="286"/>
      <c r="AO211" s="286" t="s">
        <v>210</v>
      </c>
      <c r="AP211" s="286" t="s">
        <v>120</v>
      </c>
      <c r="AQ211" s="286"/>
      <c r="AR211" s="286"/>
      <c r="AS211" s="286"/>
      <c r="AT211" s="286"/>
      <c r="AU211" s="286"/>
      <c r="AV211" s="280" t="s">
        <v>344</v>
      </c>
      <c r="AW211" s="286" t="s">
        <v>64</v>
      </c>
      <c r="AX211" s="317" t="s">
        <v>334</v>
      </c>
      <c r="AY211" s="317" t="s">
        <v>335</v>
      </c>
      <c r="AZ211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2" spans="1:52" ht="20.100000000000001" customHeight="1" x14ac:dyDescent="0.3">
      <c r="A212" s="176" t="s">
        <v>585</v>
      </c>
      <c r="B212" s="327" t="s">
        <v>114</v>
      </c>
      <c r="C212" s="218">
        <v>30822</v>
      </c>
      <c r="D212" s="328">
        <f ca="1">DATEDIF(C212,TODAY(),"y")</f>
        <v>30</v>
      </c>
      <c r="E212" s="317" t="s">
        <v>69</v>
      </c>
      <c r="F212" s="327" t="s">
        <v>86</v>
      </c>
      <c r="G212" s="327"/>
      <c r="H212" s="327"/>
      <c r="I212" s="218"/>
      <c r="J212" s="218">
        <v>42277</v>
      </c>
      <c r="K212" s="218">
        <v>42277</v>
      </c>
      <c r="L212" s="218">
        <v>41640</v>
      </c>
      <c r="M212" s="329" t="s">
        <v>322</v>
      </c>
      <c r="N212" s="364" t="str">
        <f t="shared" ca="1" si="3"/>
        <v>0 années  8 mois  19 jours  </v>
      </c>
      <c r="O212" s="162"/>
      <c r="P212" s="162"/>
      <c r="Q212" s="181"/>
      <c r="R212" s="162"/>
      <c r="S212" s="162"/>
      <c r="T212" s="182"/>
      <c r="U212" s="182"/>
      <c r="V212" s="182"/>
      <c r="W212" s="182"/>
      <c r="X212" s="317" t="s">
        <v>323</v>
      </c>
      <c r="Y212" s="280"/>
      <c r="Z212" s="330"/>
      <c r="AA212" s="331">
        <f ca="1">IF(M212="Présent",(DATEDIF(L212,TODAY(),"m")),(DATEDIF(L212,M212,"m")))</f>
        <v>8</v>
      </c>
      <c r="AB212" s="330"/>
      <c r="AC212" s="317"/>
      <c r="AD212" s="317"/>
      <c r="AE212" s="317"/>
      <c r="AF212" s="332"/>
      <c r="AG212" s="305" t="s">
        <v>402</v>
      </c>
      <c r="AH212" s="280" t="s">
        <v>20</v>
      </c>
      <c r="AI212" s="317"/>
      <c r="AJ212" s="280" t="s">
        <v>356</v>
      </c>
      <c r="AK212" s="280" t="s">
        <v>357</v>
      </c>
      <c r="AL212" s="321" t="s">
        <v>325</v>
      </c>
      <c r="AM212" s="280" t="s">
        <v>100</v>
      </c>
      <c r="AN212" s="280"/>
      <c r="AO212" s="280" t="s">
        <v>332</v>
      </c>
      <c r="AP212" s="280" t="s">
        <v>332</v>
      </c>
      <c r="AQ212" s="317"/>
      <c r="AR212" s="317"/>
      <c r="AS212" s="317"/>
      <c r="AT212" s="317"/>
      <c r="AU212" s="317"/>
      <c r="AV212" s="317" t="s">
        <v>344</v>
      </c>
      <c r="AW212" s="317"/>
      <c r="AX212" s="280" t="s">
        <v>334</v>
      </c>
      <c r="AY212" s="317"/>
      <c r="AZ21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13" spans="1:52" ht="20.100000000000001" customHeight="1" x14ac:dyDescent="0.3">
      <c r="A213" s="176" t="s">
        <v>585</v>
      </c>
      <c r="B213" s="287" t="s">
        <v>151</v>
      </c>
      <c r="C213" s="301">
        <v>28763</v>
      </c>
      <c r="D213" s="302">
        <f ca="1">DATEDIF(C213,TODAY(),"y")</f>
        <v>35</v>
      </c>
      <c r="E213" s="287" t="s">
        <v>61</v>
      </c>
      <c r="F213" s="287" t="s">
        <v>86</v>
      </c>
      <c r="G213" s="287"/>
      <c r="H213" s="300"/>
      <c r="I213" s="179" t="s">
        <v>363</v>
      </c>
      <c r="J213" s="179">
        <v>42253</v>
      </c>
      <c r="K213" s="179"/>
      <c r="L213" s="179">
        <v>41297</v>
      </c>
      <c r="M213" s="303">
        <v>41640</v>
      </c>
      <c r="N213" s="363" t="b">
        <f t="shared" ca="1" si="3"/>
        <v>0</v>
      </c>
      <c r="O213" s="162"/>
      <c r="P213" s="162"/>
      <c r="Q213" s="181"/>
      <c r="R213" s="162"/>
      <c r="S213" s="162"/>
      <c r="T213" s="182"/>
      <c r="U213" s="182"/>
      <c r="V213" s="182"/>
      <c r="W213" s="182"/>
      <c r="X213" s="280" t="s">
        <v>323</v>
      </c>
      <c r="Y213" s="287"/>
      <c r="Z213" s="307"/>
      <c r="AA213" s="280">
        <f ca="1">IF(M213="Présent",(DATEDIF(L213,TODAY(),"m")),(DATEDIF(L213,M213,"m")))</f>
        <v>11</v>
      </c>
      <c r="AB213" s="287" t="s">
        <v>64</v>
      </c>
      <c r="AC213" s="287"/>
      <c r="AD213" s="287"/>
      <c r="AE213" s="287"/>
      <c r="AF213" s="305"/>
      <c r="AG213" s="305" t="s">
        <v>64</v>
      </c>
      <c r="AH213" s="280" t="s">
        <v>64</v>
      </c>
      <c r="AI213" s="280"/>
      <c r="AJ213" s="306" t="s">
        <v>356</v>
      </c>
      <c r="AK213" s="306" t="s">
        <v>357</v>
      </c>
      <c r="AL213" s="321" t="s">
        <v>64</v>
      </c>
      <c r="AM213" s="280" t="s">
        <v>64</v>
      </c>
      <c r="AN213" s="280"/>
      <c r="AO213" s="280"/>
      <c r="AP213" s="280"/>
      <c r="AQ213" s="280"/>
      <c r="AR213" s="280"/>
      <c r="AS213" s="280"/>
      <c r="AT213" s="280"/>
      <c r="AU213" s="280"/>
      <c r="AV213" s="280"/>
      <c r="AW213" s="280"/>
      <c r="AX213" s="317"/>
      <c r="AY213" s="317"/>
      <c r="AZ21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</v>
      </c>
    </row>
    <row r="214" spans="1:52" ht="20.100000000000001" customHeight="1" x14ac:dyDescent="0.3">
      <c r="A214" s="176" t="s">
        <v>585</v>
      </c>
      <c r="B214" s="287" t="s">
        <v>114</v>
      </c>
      <c r="C214" s="301">
        <v>27041</v>
      </c>
      <c r="D214" s="302">
        <f ca="1">DATEDIF(C214,TODAY(),"y")</f>
        <v>40</v>
      </c>
      <c r="E214" s="287" t="s">
        <v>69</v>
      </c>
      <c r="F214" s="287" t="s">
        <v>86</v>
      </c>
      <c r="G214" s="287"/>
      <c r="H214" s="300"/>
      <c r="I214" s="179"/>
      <c r="J214" s="179">
        <v>42256</v>
      </c>
      <c r="K214" s="179" t="s">
        <v>571</v>
      </c>
      <c r="L214" s="301">
        <v>40721</v>
      </c>
      <c r="M214" s="303" t="str">
        <f>IF(Tableau1[[#This Row],[Nom]]&lt;&gt;"","Présent","")</f>
        <v>Présent</v>
      </c>
      <c r="N214" s="363" t="str">
        <f t="shared" ca="1" si="3"/>
        <v>3 années  2 mois  24 jours  </v>
      </c>
      <c r="O214" s="162"/>
      <c r="P214" s="162"/>
      <c r="Q214" s="181"/>
      <c r="R214" s="162"/>
      <c r="S214" s="162"/>
      <c r="T214" s="182"/>
      <c r="U214" s="182"/>
      <c r="V214" s="182"/>
      <c r="W214" s="182"/>
      <c r="X214" s="280" t="s">
        <v>323</v>
      </c>
      <c r="Y214" s="287"/>
      <c r="Z214" s="287"/>
      <c r="AA214" s="280">
        <f ca="1">IF(M214="Présent",(DATEDIF(L214,TODAY(),"m")),(DATEDIF(L214,M214,"m")))</f>
        <v>38</v>
      </c>
      <c r="AB214" s="287" t="s">
        <v>64</v>
      </c>
      <c r="AC214" s="287"/>
      <c r="AD214" s="287"/>
      <c r="AE214" s="287"/>
      <c r="AF214" s="305"/>
      <c r="AG214" s="305" t="s">
        <v>402</v>
      </c>
      <c r="AH214" s="280" t="s">
        <v>20</v>
      </c>
      <c r="AI214" s="280" t="s">
        <v>64</v>
      </c>
      <c r="AJ214" s="306" t="s">
        <v>328</v>
      </c>
      <c r="AK214" s="306" t="s">
        <v>358</v>
      </c>
      <c r="AL214" s="321" t="s">
        <v>330</v>
      </c>
      <c r="AM214" s="280" t="s">
        <v>78</v>
      </c>
      <c r="AN214" s="280"/>
      <c r="AO214" s="280" t="s">
        <v>332</v>
      </c>
      <c r="AP214" s="280" t="s">
        <v>332</v>
      </c>
      <c r="AQ214" s="280"/>
      <c r="AR214" s="280"/>
      <c r="AS214" s="280"/>
      <c r="AT214" s="280"/>
      <c r="AU214" s="280"/>
      <c r="AV214" s="280" t="s">
        <v>333</v>
      </c>
      <c r="AW214" s="280"/>
      <c r="AX214" s="280" t="s">
        <v>334</v>
      </c>
      <c r="AY214" s="317" t="s">
        <v>335</v>
      </c>
      <c r="AZ214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15" spans="1:52" ht="20.100000000000001" customHeight="1" x14ac:dyDescent="0.3">
      <c r="A215" s="176" t="s">
        <v>585</v>
      </c>
      <c r="B215" s="281" t="s">
        <v>572</v>
      </c>
      <c r="C215" s="282">
        <v>34112</v>
      </c>
      <c r="D215" s="283">
        <f ca="1">DATEDIF(C215,TODAY(),"y")</f>
        <v>21</v>
      </c>
      <c r="E215" s="281" t="s">
        <v>61</v>
      </c>
      <c r="F215" s="281" t="s">
        <v>102</v>
      </c>
      <c r="G215" s="281"/>
      <c r="H215" s="284"/>
      <c r="I215" s="260"/>
      <c r="J215" s="179">
        <v>41912</v>
      </c>
      <c r="K215" s="260"/>
      <c r="L215" s="260">
        <v>41548</v>
      </c>
      <c r="M215" s="285" t="s">
        <v>322</v>
      </c>
      <c r="N215" s="361" t="str">
        <f t="shared" ca="1" si="3"/>
        <v>0 années  11 mois  19 jours  </v>
      </c>
      <c r="O215" s="162"/>
      <c r="P215" s="162"/>
      <c r="Q215" s="181"/>
      <c r="R215" s="162"/>
      <c r="S215" s="162"/>
      <c r="T215" s="182"/>
      <c r="U215" s="182"/>
      <c r="V215" s="182"/>
      <c r="W215" s="182"/>
      <c r="X215" s="286" t="s">
        <v>373</v>
      </c>
      <c r="Y215" s="281"/>
      <c r="Z215" s="288"/>
      <c r="AA215" s="286">
        <f ca="1">IF(M215="Présent",(DATEDIF(L215,TODAY(),"m")),(DATEDIF(L215,M215,"m")))</f>
        <v>11</v>
      </c>
      <c r="AB215" s="281"/>
      <c r="AC215" s="287"/>
      <c r="AD215" s="281"/>
      <c r="AE215" s="281"/>
      <c r="AF215" s="289"/>
      <c r="AG215" s="289" t="s">
        <v>141</v>
      </c>
      <c r="AH215" s="286"/>
      <c r="AI215" s="286"/>
      <c r="AJ215" s="290" t="s">
        <v>356</v>
      </c>
      <c r="AK215" s="290" t="s">
        <v>357</v>
      </c>
      <c r="AL215" s="286" t="s">
        <v>462</v>
      </c>
      <c r="AM215" s="286"/>
      <c r="AN215" s="286"/>
      <c r="AO215" s="280" t="s">
        <v>120</v>
      </c>
      <c r="AP215" s="286" t="s">
        <v>120</v>
      </c>
      <c r="AQ215" s="286"/>
      <c r="AR215" s="286"/>
      <c r="AS215" s="286"/>
      <c r="AT215" s="286"/>
      <c r="AU215" s="286"/>
      <c r="AV215" s="280" t="s">
        <v>344</v>
      </c>
      <c r="AW215" s="286">
        <v>800</v>
      </c>
      <c r="AX215" s="280" t="s">
        <v>334</v>
      </c>
      <c r="AY215" s="317"/>
      <c r="AZ215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6" spans="1:52" ht="20.100000000000001" customHeight="1" x14ac:dyDescent="0.3">
      <c r="A216" s="176" t="s">
        <v>585</v>
      </c>
      <c r="B216" s="287" t="s">
        <v>56</v>
      </c>
      <c r="C216" s="301">
        <v>27712</v>
      </c>
      <c r="D216" s="302">
        <f ca="1">DATEDIF(C216,TODAY(),"y")</f>
        <v>38</v>
      </c>
      <c r="E216" s="287" t="s">
        <v>69</v>
      </c>
      <c r="F216" s="287" t="s">
        <v>86</v>
      </c>
      <c r="G216" s="287"/>
      <c r="H216" s="300"/>
      <c r="I216" s="179"/>
      <c r="J216" s="179">
        <v>42338</v>
      </c>
      <c r="K216" s="179" t="s">
        <v>64</v>
      </c>
      <c r="L216" s="179">
        <v>39100</v>
      </c>
      <c r="M216" s="303" t="s">
        <v>322</v>
      </c>
      <c r="N216" s="363" t="str">
        <f t="shared" ca="1" si="3"/>
        <v>7 années  8 mois  2 jours  </v>
      </c>
      <c r="O216" s="162"/>
      <c r="P216" s="162"/>
      <c r="Q216" s="181"/>
      <c r="R216" s="162"/>
      <c r="S216" s="162"/>
      <c r="T216" s="182"/>
      <c r="U216" s="182"/>
      <c r="V216" s="182"/>
      <c r="W216" s="182"/>
      <c r="X216" s="280" t="s">
        <v>367</v>
      </c>
      <c r="Y216" s="287"/>
      <c r="Z216" s="307"/>
      <c r="AA216" s="280">
        <f ca="1">IF(M216="Présent",(DATEDIF(L216,TODAY(),"m")),(DATEDIF(L216,M216,"m")))</f>
        <v>92</v>
      </c>
      <c r="AB216" s="287" t="s">
        <v>64</v>
      </c>
      <c r="AC216" s="304"/>
      <c r="AD216" s="287"/>
      <c r="AE216" s="287"/>
      <c r="AF216" s="305"/>
      <c r="AG216" s="305" t="s">
        <v>402</v>
      </c>
      <c r="AH216" s="280" t="s">
        <v>24</v>
      </c>
      <c r="AI216" s="280" t="s">
        <v>64</v>
      </c>
      <c r="AJ216" s="306" t="s">
        <v>328</v>
      </c>
      <c r="AK216" s="306" t="s">
        <v>385</v>
      </c>
      <c r="AL216" s="321" t="s">
        <v>330</v>
      </c>
      <c r="AM216" s="280" t="s">
        <v>385</v>
      </c>
      <c r="AN216" s="280"/>
      <c r="AO216" s="280" t="s">
        <v>409</v>
      </c>
      <c r="AP216" s="280" t="s">
        <v>410</v>
      </c>
      <c r="AQ216" s="280"/>
      <c r="AR216" s="280"/>
      <c r="AS216" s="280"/>
      <c r="AT216" s="280"/>
      <c r="AU216" s="280"/>
      <c r="AV216" s="280" t="s">
        <v>333</v>
      </c>
      <c r="AW216" s="280" t="s">
        <v>64</v>
      </c>
      <c r="AX216" s="280" t="s">
        <v>334</v>
      </c>
      <c r="AY216" s="317" t="s">
        <v>335</v>
      </c>
      <c r="AZ216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7" spans="1:52" ht="20.100000000000001" customHeight="1" x14ac:dyDescent="0.3">
      <c r="A217" s="176" t="s">
        <v>585</v>
      </c>
      <c r="B217" s="281" t="s">
        <v>467</v>
      </c>
      <c r="C217" s="282">
        <v>34943</v>
      </c>
      <c r="D217" s="283">
        <f ca="1">DATEDIF(C217,TODAY(),"y")</f>
        <v>19</v>
      </c>
      <c r="E217" s="281" t="s">
        <v>61</v>
      </c>
      <c r="F217" s="281" t="s">
        <v>94</v>
      </c>
      <c r="G217" s="281"/>
      <c r="H217" s="284"/>
      <c r="I217" s="260"/>
      <c r="J217" s="179">
        <v>42063</v>
      </c>
      <c r="K217" s="260"/>
      <c r="L217" s="260">
        <v>41518</v>
      </c>
      <c r="M217" s="285" t="s">
        <v>322</v>
      </c>
      <c r="N217" s="361" t="str">
        <f t="shared" ca="1" si="3"/>
        <v>1 années  0 mois  19 jours  </v>
      </c>
      <c r="O217" s="162"/>
      <c r="P217" s="162"/>
      <c r="Q217" s="181"/>
      <c r="R217" s="162"/>
      <c r="S217" s="162"/>
      <c r="T217" s="182"/>
      <c r="U217" s="182"/>
      <c r="V217" s="182"/>
      <c r="W217" s="182"/>
      <c r="X217" s="286" t="s">
        <v>373</v>
      </c>
      <c r="Y217" s="281"/>
      <c r="Z217" s="288"/>
      <c r="AA217" s="286">
        <f ca="1">IF(M217="Présent",(DATEDIF(L217,TODAY(),"m")),(DATEDIF(L217,M217,"m")))</f>
        <v>12</v>
      </c>
      <c r="AB217" s="281"/>
      <c r="AC217" s="287"/>
      <c r="AD217" s="281"/>
      <c r="AE217" s="281"/>
      <c r="AF217" s="289"/>
      <c r="AG217" s="289" t="s">
        <v>141</v>
      </c>
      <c r="AH217" s="286"/>
      <c r="AI217" s="286"/>
      <c r="AJ217" s="290" t="s">
        <v>341</v>
      </c>
      <c r="AK217" s="290" t="s">
        <v>357</v>
      </c>
      <c r="AL217" s="286"/>
      <c r="AM217" s="286"/>
      <c r="AN217" s="286"/>
      <c r="AO217" s="286" t="s">
        <v>120</v>
      </c>
      <c r="AP217" s="286" t="s">
        <v>120</v>
      </c>
      <c r="AQ217" s="286"/>
      <c r="AR217" s="286"/>
      <c r="AS217" s="286"/>
      <c r="AT217" s="286"/>
      <c r="AU217" s="286"/>
      <c r="AV217" s="280" t="s">
        <v>380</v>
      </c>
      <c r="AW217" s="286"/>
      <c r="AX217" s="317"/>
      <c r="AY217" s="317"/>
      <c r="AZ217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8" spans="1:52" ht="20.100000000000001" customHeight="1" x14ac:dyDescent="0.3">
      <c r="A218" s="176" t="s">
        <v>585</v>
      </c>
      <c r="B218" s="204" t="s">
        <v>573</v>
      </c>
      <c r="C218" s="276">
        <v>19877</v>
      </c>
      <c r="D218" s="203">
        <f ca="1">DATEDIF(C218,TODAY(),"y")</f>
        <v>60</v>
      </c>
      <c r="E218" s="204" t="s">
        <v>69</v>
      </c>
      <c r="F218" s="204" t="s">
        <v>94</v>
      </c>
      <c r="G218" s="204"/>
      <c r="H218" s="201"/>
      <c r="I218" s="202" t="s">
        <v>363</v>
      </c>
      <c r="J218" s="202">
        <v>41317</v>
      </c>
      <c r="K218" s="202">
        <v>41317</v>
      </c>
      <c r="L218" s="276">
        <v>31670</v>
      </c>
      <c r="M218" s="206">
        <v>41334</v>
      </c>
      <c r="N218" s="358" t="b">
        <f t="shared" ca="1" si="3"/>
        <v>0</v>
      </c>
      <c r="O218" s="162"/>
      <c r="P218" s="162"/>
      <c r="Q218" s="181"/>
      <c r="R218" s="162"/>
      <c r="S218" s="162"/>
      <c r="T218" s="182"/>
      <c r="U218" s="182"/>
      <c r="V218" s="182"/>
      <c r="W218" s="182"/>
      <c r="X218" s="207" t="s">
        <v>323</v>
      </c>
      <c r="Y218" s="204"/>
      <c r="Z218" s="208"/>
      <c r="AA218" s="207">
        <f ca="1">IF(M218="Présent",(DATEDIF(L218,TODAY(),"m")),(DATEDIF(L218,M218,"m")))</f>
        <v>317</v>
      </c>
      <c r="AB218" s="204" t="s">
        <v>94</v>
      </c>
      <c r="AC218" s="277"/>
      <c r="AD218" s="204"/>
      <c r="AE218" s="204"/>
      <c r="AF218" s="212"/>
      <c r="AG218" s="212" t="s">
        <v>64</v>
      </c>
      <c r="AH218" s="207" t="s">
        <v>64</v>
      </c>
      <c r="AI218" s="207" t="s">
        <v>64</v>
      </c>
      <c r="AJ218" s="213" t="s">
        <v>328</v>
      </c>
      <c r="AK218" s="213" t="s">
        <v>329</v>
      </c>
      <c r="AL218" s="207" t="s">
        <v>574</v>
      </c>
      <c r="AM218" s="207"/>
      <c r="AN218" s="207"/>
      <c r="AO218" s="207"/>
      <c r="AP218" s="207"/>
      <c r="AQ218" s="207"/>
      <c r="AR218" s="207"/>
      <c r="AS218" s="207"/>
      <c r="AT218" s="207"/>
      <c r="AU218" s="207"/>
      <c r="AV218" s="207"/>
      <c r="AW218" s="207"/>
      <c r="AX218" s="194"/>
      <c r="AY218" s="194"/>
      <c r="AZ218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9" spans="1:52" ht="20.100000000000001" customHeight="1" x14ac:dyDescent="0.3">
      <c r="A219" s="176" t="s">
        <v>585</v>
      </c>
      <c r="B219" s="287" t="s">
        <v>144</v>
      </c>
      <c r="C219" s="301">
        <v>26699</v>
      </c>
      <c r="D219" s="302">
        <f ca="1">DATEDIF(C219,TODAY(),"y")</f>
        <v>41</v>
      </c>
      <c r="E219" s="287" t="s">
        <v>61</v>
      </c>
      <c r="F219" s="287" t="s">
        <v>102</v>
      </c>
      <c r="G219" s="287"/>
      <c r="H219" s="300"/>
      <c r="I219" s="179"/>
      <c r="J219" s="179">
        <v>41979</v>
      </c>
      <c r="K219" s="179">
        <v>41979</v>
      </c>
      <c r="L219" s="179">
        <v>39713</v>
      </c>
      <c r="M219" s="303" t="s">
        <v>322</v>
      </c>
      <c r="N219" s="363" t="str">
        <f t="shared" ca="1" si="3"/>
        <v>5 années  11 mois  29 jours  </v>
      </c>
      <c r="O219" s="162"/>
      <c r="P219" s="162"/>
      <c r="Q219" s="181"/>
      <c r="R219" s="162"/>
      <c r="S219" s="162"/>
      <c r="T219" s="182"/>
      <c r="U219" s="182"/>
      <c r="V219" s="182"/>
      <c r="W219" s="182"/>
      <c r="X219" s="280" t="s">
        <v>323</v>
      </c>
      <c r="Y219" s="305"/>
      <c r="Z219" s="307"/>
      <c r="AA219" s="280">
        <f ca="1">IF(M219="Présent",(DATEDIF(L219,TODAY(),"m")),(DATEDIF(L219,M219,"m")))</f>
        <v>71</v>
      </c>
      <c r="AB219" s="287" t="s">
        <v>64</v>
      </c>
      <c r="AC219" s="304"/>
      <c r="AD219" s="287"/>
      <c r="AE219" s="287"/>
      <c r="AF219" s="305"/>
      <c r="AG219" s="305" t="s">
        <v>141</v>
      </c>
      <c r="AH219" s="280" t="s">
        <v>155</v>
      </c>
      <c r="AI219" s="280"/>
      <c r="AJ219" s="306" t="s">
        <v>356</v>
      </c>
      <c r="AK219" s="306" t="s">
        <v>357</v>
      </c>
      <c r="AL219" s="280" t="s">
        <v>330</v>
      </c>
      <c r="AM219" s="280" t="s">
        <v>575</v>
      </c>
      <c r="AN219" s="280"/>
      <c r="AO219" s="280" t="s">
        <v>332</v>
      </c>
      <c r="AP219" s="280" t="s">
        <v>120</v>
      </c>
      <c r="AQ219" s="280"/>
      <c r="AR219" s="280"/>
      <c r="AS219" s="280"/>
      <c r="AT219" s="280"/>
      <c r="AU219" s="280"/>
      <c r="AV219" s="280" t="s">
        <v>411</v>
      </c>
      <c r="AW219" s="280" t="s">
        <v>64</v>
      </c>
      <c r="AX219" s="280" t="s">
        <v>334</v>
      </c>
      <c r="AY219" s="317"/>
      <c r="AZ219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20" spans="1:52" ht="20.100000000000001" customHeight="1" x14ac:dyDescent="0.3">
      <c r="A220" s="176" t="s">
        <v>585</v>
      </c>
      <c r="B220" s="287" t="s">
        <v>576</v>
      </c>
      <c r="C220" s="301">
        <v>26524</v>
      </c>
      <c r="D220" s="302">
        <f ca="1">DATEDIF(C220,TODAY(),"y")</f>
        <v>42</v>
      </c>
      <c r="E220" s="287" t="s">
        <v>69</v>
      </c>
      <c r="F220" s="287" t="s">
        <v>71</v>
      </c>
      <c r="G220" s="287"/>
      <c r="H220" s="300"/>
      <c r="I220" s="179" t="s">
        <v>363</v>
      </c>
      <c r="J220" s="179">
        <v>42795</v>
      </c>
      <c r="K220" s="179">
        <v>42794</v>
      </c>
      <c r="L220" s="301">
        <v>41244</v>
      </c>
      <c r="M220" s="303">
        <v>41425</v>
      </c>
      <c r="N220" s="363" t="b">
        <f t="shared" ca="1" si="3"/>
        <v>0</v>
      </c>
      <c r="O220" s="162"/>
      <c r="P220" s="162"/>
      <c r="Q220" s="181"/>
      <c r="R220" s="162"/>
      <c r="S220" s="162"/>
      <c r="T220" s="182"/>
      <c r="U220" s="182"/>
      <c r="V220" s="182"/>
      <c r="W220" s="182"/>
      <c r="X220" s="280" t="s">
        <v>323</v>
      </c>
      <c r="Y220" s="287"/>
      <c r="Z220" s="307"/>
      <c r="AA220" s="280">
        <f ca="1">IF(M220="Présent",(DATEDIF(L220,TODAY(),"m")),(DATEDIF(L220,M220,"m")))</f>
        <v>5</v>
      </c>
      <c r="AB220" s="287" t="s">
        <v>64</v>
      </c>
      <c r="AC220" s="333"/>
      <c r="AD220" s="287"/>
      <c r="AE220" s="287"/>
      <c r="AF220" s="305"/>
      <c r="AG220" s="305" t="s">
        <v>64</v>
      </c>
      <c r="AH220" s="280" t="s">
        <v>64</v>
      </c>
      <c r="AI220" s="280"/>
      <c r="AJ220" s="306" t="s">
        <v>64</v>
      </c>
      <c r="AK220" s="306" t="s">
        <v>357</v>
      </c>
      <c r="AL220" s="280" t="s">
        <v>325</v>
      </c>
      <c r="AM220" s="280" t="s">
        <v>64</v>
      </c>
      <c r="AN220" s="280"/>
      <c r="AO220" s="280" t="s">
        <v>332</v>
      </c>
      <c r="AP220" s="280" t="s">
        <v>332</v>
      </c>
      <c r="AQ220" s="280"/>
      <c r="AR220" s="280"/>
      <c r="AS220" s="280"/>
      <c r="AT220" s="280"/>
      <c r="AU220" s="280"/>
      <c r="AV220" s="280"/>
      <c r="AW220" s="280" t="s">
        <v>64</v>
      </c>
      <c r="AX220" s="317" t="s">
        <v>334</v>
      </c>
      <c r="AY220" s="317"/>
      <c r="AZ220" s="194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21" spans="1:52" ht="20.100000000000001" customHeight="1" x14ac:dyDescent="0.3">
      <c r="A221" s="176" t="s">
        <v>585</v>
      </c>
      <c r="B221" s="300" t="s">
        <v>177</v>
      </c>
      <c r="C221" s="179">
        <v>23850</v>
      </c>
      <c r="D221" s="302">
        <f ca="1">DATEDIF(C221,TODAY(),"y")</f>
        <v>49</v>
      </c>
      <c r="E221" s="280" t="s">
        <v>61</v>
      </c>
      <c r="F221" s="300" t="s">
        <v>86</v>
      </c>
      <c r="G221" s="300"/>
      <c r="H221" s="300"/>
      <c r="I221" s="179"/>
      <c r="J221" s="179">
        <v>42316</v>
      </c>
      <c r="K221" s="179">
        <v>42316</v>
      </c>
      <c r="L221" s="179">
        <v>41561</v>
      </c>
      <c r="M221" s="303" t="s">
        <v>322</v>
      </c>
      <c r="N221" s="363" t="str">
        <f t="shared" ca="1" si="3"/>
        <v>0 années  11 mois  6 jours  </v>
      </c>
      <c r="O221" s="162"/>
      <c r="P221" s="162"/>
      <c r="Q221" s="181"/>
      <c r="R221" s="162"/>
      <c r="S221" s="162"/>
      <c r="T221" s="182"/>
      <c r="U221" s="182"/>
      <c r="V221" s="182"/>
      <c r="W221" s="182"/>
      <c r="X221" s="280" t="s">
        <v>323</v>
      </c>
      <c r="Y221" s="280"/>
      <c r="Z221" s="287"/>
      <c r="AA221" s="311">
        <f ca="1">IF(M221="Présent",(DATEDIF(L221,TODAY(),"m")),(DATEDIF(L221,M221,"m")))</f>
        <v>11</v>
      </c>
      <c r="AB221" s="287"/>
      <c r="AC221" s="280"/>
      <c r="AD221" s="280"/>
      <c r="AE221" s="280"/>
      <c r="AF221" s="312"/>
      <c r="AG221" s="305" t="s">
        <v>141</v>
      </c>
      <c r="AH221" s="280" t="s">
        <v>120</v>
      </c>
      <c r="AI221" s="280"/>
      <c r="AJ221" s="280" t="s">
        <v>328</v>
      </c>
      <c r="AK221" s="280" t="s">
        <v>358</v>
      </c>
      <c r="AL221" s="321" t="s">
        <v>330</v>
      </c>
      <c r="AM221" s="280" t="s">
        <v>120</v>
      </c>
      <c r="AN221" s="280"/>
      <c r="AO221" s="280" t="s">
        <v>332</v>
      </c>
      <c r="AP221" s="280" t="s">
        <v>332</v>
      </c>
      <c r="AQ221" s="280"/>
      <c r="AR221" s="280"/>
      <c r="AS221" s="280"/>
      <c r="AT221" s="280"/>
      <c r="AU221" s="280"/>
      <c r="AV221" s="280" t="s">
        <v>333</v>
      </c>
      <c r="AW221" s="280"/>
      <c r="AX221" s="280" t="s">
        <v>334</v>
      </c>
      <c r="AY221" s="317" t="s">
        <v>506</v>
      </c>
      <c r="AZ221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22" spans="1:52" ht="20.100000000000001" customHeight="1" x14ac:dyDescent="0.3">
      <c r="A222" s="176" t="s">
        <v>585</v>
      </c>
      <c r="B222" s="287" t="s">
        <v>76</v>
      </c>
      <c r="C222" s="301">
        <v>20897</v>
      </c>
      <c r="D222" s="302">
        <f ca="1">DATEDIF(C222,TODAY(),"y")</f>
        <v>57</v>
      </c>
      <c r="E222" s="287" t="s">
        <v>61</v>
      </c>
      <c r="F222" s="287" t="s">
        <v>71</v>
      </c>
      <c r="G222" s="287"/>
      <c r="H222" s="300"/>
      <c r="I222" s="179" t="s">
        <v>363</v>
      </c>
      <c r="J222" s="179">
        <v>42301</v>
      </c>
      <c r="K222" s="179">
        <v>42301</v>
      </c>
      <c r="L222" s="179">
        <v>31897</v>
      </c>
      <c r="M222" s="303">
        <v>41790</v>
      </c>
      <c r="N222" s="363" t="b">
        <f t="shared" ca="1" si="3"/>
        <v>0</v>
      </c>
      <c r="O222" s="162"/>
      <c r="P222" s="162"/>
      <c r="Q222" s="181"/>
      <c r="R222" s="162"/>
      <c r="S222" s="162"/>
      <c r="T222" s="182"/>
      <c r="U222" s="182"/>
      <c r="V222" s="182"/>
      <c r="W222" s="182"/>
      <c r="X222" s="280" t="s">
        <v>323</v>
      </c>
      <c r="Y222" s="305"/>
      <c r="Z222" s="307"/>
      <c r="AA222" s="280">
        <f ca="1">IF(M222="Présent",(DATEDIF(L222,TODAY(),"m")),(DATEDIF(L222,M222,"m")))</f>
        <v>325</v>
      </c>
      <c r="AB222" s="287" t="s">
        <v>70</v>
      </c>
      <c r="AC222" s="304"/>
      <c r="AD222" s="287"/>
      <c r="AE222" s="287"/>
      <c r="AF222" s="305"/>
      <c r="AG222" s="305" t="s">
        <v>141</v>
      </c>
      <c r="AH222" s="280" t="s">
        <v>24</v>
      </c>
      <c r="AI222" s="280"/>
      <c r="AJ222" s="306" t="s">
        <v>328</v>
      </c>
      <c r="AK222" s="306" t="s">
        <v>329</v>
      </c>
      <c r="AL222" s="280" t="s">
        <v>330</v>
      </c>
      <c r="AM222" s="280" t="s">
        <v>451</v>
      </c>
      <c r="AN222" s="280"/>
      <c r="AO222" s="280" t="s">
        <v>64</v>
      </c>
      <c r="AP222" s="280"/>
      <c r="AQ222" s="280"/>
      <c r="AR222" s="280"/>
      <c r="AS222" s="280"/>
      <c r="AT222" s="280"/>
      <c r="AU222" s="280"/>
      <c r="AV222" s="280" t="s">
        <v>333</v>
      </c>
      <c r="AW222" s="280" t="s">
        <v>64</v>
      </c>
      <c r="AX222" s="317" t="s">
        <v>334</v>
      </c>
      <c r="AY222" s="317" t="s">
        <v>353</v>
      </c>
      <c r="AZ222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151</v>
      </c>
    </row>
    <row r="223" spans="1:52" ht="20.100000000000001" customHeight="1" x14ac:dyDescent="0.3">
      <c r="A223" s="176" t="s">
        <v>585</v>
      </c>
      <c r="B223" s="287" t="s">
        <v>177</v>
      </c>
      <c r="C223" s="301">
        <v>21383</v>
      </c>
      <c r="D223" s="302">
        <f ca="1">DATEDIF(C223,TODAY(),"y")</f>
        <v>56</v>
      </c>
      <c r="E223" s="287" t="s">
        <v>61</v>
      </c>
      <c r="F223" s="287" t="s">
        <v>94</v>
      </c>
      <c r="G223" s="287"/>
      <c r="H223" s="300"/>
      <c r="I223" s="179">
        <v>41744</v>
      </c>
      <c r="J223" s="179">
        <v>41787</v>
      </c>
      <c r="K223" s="179">
        <v>43312</v>
      </c>
      <c r="L223" s="301">
        <v>31639</v>
      </c>
      <c r="M223" s="303" t="s">
        <v>322</v>
      </c>
      <c r="N223" s="363" t="str">
        <f t="shared" ca="1" si="3"/>
        <v>28 années  1 mois  5 jours  </v>
      </c>
      <c r="O223" s="162"/>
      <c r="P223" s="162"/>
      <c r="Q223" s="181"/>
      <c r="R223" s="162"/>
      <c r="S223" s="162"/>
      <c r="T223" s="182"/>
      <c r="U223" s="182"/>
      <c r="V223" s="182"/>
      <c r="W223" s="182"/>
      <c r="X223" s="280" t="s">
        <v>323</v>
      </c>
      <c r="Y223" s="287"/>
      <c r="Z223" s="307"/>
      <c r="AA223" s="280">
        <f ca="1">IF(M223="Présent",(DATEDIF(L223,TODAY(),"m")),(DATEDIF(L223,M223,"m")))</f>
        <v>337</v>
      </c>
      <c r="AB223" s="287" t="s">
        <v>94</v>
      </c>
      <c r="AC223" s="314"/>
      <c r="AD223" s="287"/>
      <c r="AE223" s="287"/>
      <c r="AF223" s="305"/>
      <c r="AG223" s="305" t="s">
        <v>402</v>
      </c>
      <c r="AH223" s="280" t="s">
        <v>24</v>
      </c>
      <c r="AI223" s="280" t="s">
        <v>64</v>
      </c>
      <c r="AJ223" s="306" t="s">
        <v>328</v>
      </c>
      <c r="AK223" s="306" t="s">
        <v>329</v>
      </c>
      <c r="AL223" s="280" t="s">
        <v>330</v>
      </c>
      <c r="AM223" s="280" t="s">
        <v>577</v>
      </c>
      <c r="AN223" s="280"/>
      <c r="AO223" s="280" t="s">
        <v>332</v>
      </c>
      <c r="AP223" s="280"/>
      <c r="AQ223" s="280"/>
      <c r="AR223" s="280"/>
      <c r="AS223" s="280"/>
      <c r="AT223" s="280"/>
      <c r="AU223" s="280"/>
      <c r="AV223" s="280" t="s">
        <v>333</v>
      </c>
      <c r="AW223" s="280" t="s">
        <v>534</v>
      </c>
      <c r="AX223" s="280" t="s">
        <v>334</v>
      </c>
      <c r="AY223" s="317" t="s">
        <v>353</v>
      </c>
      <c r="AZ223" s="194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24" spans="1:52" ht="20.100000000000001" customHeight="1" x14ac:dyDescent="0.3">
      <c r="A224" s="176" t="s">
        <v>585</v>
      </c>
      <c r="B224" s="287" t="s">
        <v>425</v>
      </c>
      <c r="C224" s="301">
        <v>21650</v>
      </c>
      <c r="D224" s="302">
        <f ca="1">DATEDIF(C224,TODAY(),"y")</f>
        <v>55</v>
      </c>
      <c r="E224" s="287" t="s">
        <v>69</v>
      </c>
      <c r="F224" s="287" t="s">
        <v>94</v>
      </c>
      <c r="G224" s="287"/>
      <c r="H224" s="300"/>
      <c r="I224" s="179" t="s">
        <v>363</v>
      </c>
      <c r="J224" s="179">
        <v>42247</v>
      </c>
      <c r="K224" s="179">
        <v>42247</v>
      </c>
      <c r="L224" s="179">
        <v>32825</v>
      </c>
      <c r="M224" s="303">
        <v>41639</v>
      </c>
      <c r="N224" s="363" t="b">
        <f t="shared" ca="1" si="3"/>
        <v>0</v>
      </c>
      <c r="O224" s="162"/>
      <c r="P224" s="162"/>
      <c r="Q224" s="181"/>
      <c r="R224" s="162"/>
      <c r="S224" s="162"/>
      <c r="T224" s="182"/>
      <c r="U224" s="182"/>
      <c r="V224" s="182"/>
      <c r="W224" s="182"/>
      <c r="X224" s="280" t="s">
        <v>323</v>
      </c>
      <c r="Y224" s="287"/>
      <c r="Z224" s="307"/>
      <c r="AA224" s="280">
        <f ca="1">IF(M224="Présent",(DATEDIF(L224,TODAY(),"m")),(DATEDIF(L224,M224,"m")))</f>
        <v>289</v>
      </c>
      <c r="AB224" s="287" t="s">
        <v>94</v>
      </c>
      <c r="AC224" s="304"/>
      <c r="AD224" s="287"/>
      <c r="AE224" s="287"/>
      <c r="AF224" s="305"/>
      <c r="AG224" s="305" t="s">
        <v>402</v>
      </c>
      <c r="AH224" s="280" t="s">
        <v>64</v>
      </c>
      <c r="AI224" s="280"/>
      <c r="AJ224" s="306" t="s">
        <v>328</v>
      </c>
      <c r="AK224" s="306" t="s">
        <v>358</v>
      </c>
      <c r="AL224" s="280" t="s">
        <v>330</v>
      </c>
      <c r="AM224" s="280" t="s">
        <v>64</v>
      </c>
      <c r="AN224" s="280"/>
      <c r="AO224" s="280" t="s">
        <v>332</v>
      </c>
      <c r="AP224" s="280"/>
      <c r="AQ224" s="280"/>
      <c r="AR224" s="280"/>
      <c r="AS224" s="280"/>
      <c r="AT224" s="280"/>
      <c r="AU224" s="280"/>
      <c r="AV224" s="280" t="s">
        <v>333</v>
      </c>
      <c r="AW224" s="280" t="s">
        <v>578</v>
      </c>
      <c r="AX224" s="280" t="s">
        <v>334</v>
      </c>
      <c r="AY224" s="317" t="s">
        <v>335</v>
      </c>
      <c r="AZ224" s="317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25" spans="1:52" ht="20.100000000000001" customHeight="1" x14ac:dyDescent="0.3">
      <c r="A225" s="176" t="s">
        <v>585</v>
      </c>
      <c r="B225" s="294" t="s">
        <v>579</v>
      </c>
      <c r="C225" s="292">
        <v>21901</v>
      </c>
      <c r="D225" s="293">
        <f ca="1">DATEDIF(C225,TODAY(),"y")</f>
        <v>54</v>
      </c>
      <c r="E225" s="294" t="s">
        <v>69</v>
      </c>
      <c r="F225" s="294" t="s">
        <v>86</v>
      </c>
      <c r="G225" s="294"/>
      <c r="H225" s="291"/>
      <c r="I225" s="205" t="s">
        <v>363</v>
      </c>
      <c r="J225" s="205">
        <v>41639</v>
      </c>
      <c r="K225" s="205">
        <v>41639</v>
      </c>
      <c r="L225" s="292">
        <v>39052</v>
      </c>
      <c r="M225" s="295">
        <v>41573</v>
      </c>
      <c r="N225" s="362" t="b">
        <f t="shared" ca="1" si="3"/>
        <v>0</v>
      </c>
      <c r="O225" s="162" t="s">
        <v>390</v>
      </c>
      <c r="P225" s="162"/>
      <c r="Q225" s="181"/>
      <c r="R225" s="162"/>
      <c r="S225" s="162"/>
      <c r="T225" s="182"/>
      <c r="U225" s="182"/>
      <c r="V225" s="182"/>
      <c r="W225" s="182"/>
      <c r="X225" s="296" t="s">
        <v>323</v>
      </c>
      <c r="Y225" s="294"/>
      <c r="Z225" s="334"/>
      <c r="AA225" s="296">
        <f ca="1">IF(M225="Présent",(DATEDIF(L225,TODAY(),"m")),(DATEDIF(L225,M225,"m")))</f>
        <v>82</v>
      </c>
      <c r="AB225" s="294" t="s">
        <v>86</v>
      </c>
      <c r="AC225" s="335"/>
      <c r="AD225" s="294"/>
      <c r="AE225" s="294"/>
      <c r="AF225" s="298"/>
      <c r="AG225" s="298" t="s">
        <v>64</v>
      </c>
      <c r="AH225" s="296" t="s">
        <v>64</v>
      </c>
      <c r="AI225" s="296"/>
      <c r="AJ225" s="299" t="s">
        <v>64</v>
      </c>
      <c r="AK225" s="299" t="s">
        <v>357</v>
      </c>
      <c r="AL225" s="336" t="s">
        <v>64</v>
      </c>
      <c r="AM225" s="296" t="s">
        <v>64</v>
      </c>
      <c r="AN225" s="296"/>
      <c r="AO225" s="296" t="s">
        <v>64</v>
      </c>
      <c r="AP225" s="296"/>
      <c r="AQ225" s="296"/>
      <c r="AR225" s="296"/>
      <c r="AS225" s="296"/>
      <c r="AT225" s="296"/>
      <c r="AU225" s="296"/>
      <c r="AV225" s="296"/>
      <c r="AW225" s="296" t="s">
        <v>64</v>
      </c>
      <c r="AX225" s="317"/>
      <c r="AY225" s="317"/>
      <c r="AZ225" s="317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26" spans="1:52" ht="20.100000000000001" customHeight="1" x14ac:dyDescent="0.3">
      <c r="A226" s="176" t="s">
        <v>585</v>
      </c>
      <c r="B226" s="287" t="s">
        <v>156</v>
      </c>
      <c r="C226" s="301">
        <v>22151</v>
      </c>
      <c r="D226" s="302">
        <f ca="1">DATEDIF(C226,TODAY(),"y")</f>
        <v>54</v>
      </c>
      <c r="E226" s="287" t="s">
        <v>69</v>
      </c>
      <c r="F226" s="287" t="s">
        <v>71</v>
      </c>
      <c r="G226" s="287"/>
      <c r="H226" s="300"/>
      <c r="I226" s="179"/>
      <c r="J226" s="179">
        <v>42735</v>
      </c>
      <c r="K226" s="179">
        <v>42735</v>
      </c>
      <c r="L226" s="179">
        <v>31656</v>
      </c>
      <c r="M226" s="303" t="str">
        <f>IF(Tableau1[[#This Row],[Nom]]&lt;&gt;"","Présent","")</f>
        <v>Présent</v>
      </c>
      <c r="N226" s="363" t="str">
        <f t="shared" ca="1" si="3"/>
        <v>28 années  0 mois  19 jours  </v>
      </c>
      <c r="O226" s="280"/>
      <c r="P226" s="162"/>
      <c r="Q226" s="181"/>
      <c r="R226" s="162"/>
      <c r="S226" s="162"/>
      <c r="T226" s="182"/>
      <c r="U226" s="182"/>
      <c r="V226" s="182"/>
      <c r="W226" s="182"/>
      <c r="X226" s="280" t="s">
        <v>323</v>
      </c>
      <c r="Y226" s="287"/>
      <c r="Z226" s="307"/>
      <c r="AA226" s="280">
        <f ca="1">IF(M226="Présent",(DATEDIF(L226,TODAY(),"m")),(DATEDIF(L226,M226,"m")))</f>
        <v>336</v>
      </c>
      <c r="AB226" s="287" t="s">
        <v>70</v>
      </c>
      <c r="AC226" s="304"/>
      <c r="AD226" s="287"/>
      <c r="AE226" s="287"/>
      <c r="AF226" s="305"/>
      <c r="AG226" s="305" t="s">
        <v>141</v>
      </c>
      <c r="AH226" s="280" t="s">
        <v>24</v>
      </c>
      <c r="AI226" s="280" t="s">
        <v>64</v>
      </c>
      <c r="AJ226" s="306" t="s">
        <v>328</v>
      </c>
      <c r="AK226" s="306" t="s">
        <v>358</v>
      </c>
      <c r="AL226" s="280" t="s">
        <v>330</v>
      </c>
      <c r="AM226" s="280" t="s">
        <v>403</v>
      </c>
      <c r="AN226" s="280"/>
      <c r="AO226" s="280" t="s">
        <v>332</v>
      </c>
      <c r="AP226" s="280" t="s">
        <v>332</v>
      </c>
      <c r="AQ226" s="280"/>
      <c r="AR226" s="280"/>
      <c r="AS226" s="280"/>
      <c r="AT226" s="280"/>
      <c r="AU226" s="280"/>
      <c r="AV226" s="280" t="s">
        <v>333</v>
      </c>
      <c r="AW226" s="280"/>
      <c r="AX226" s="317" t="s">
        <v>334</v>
      </c>
      <c r="AY226" s="317"/>
      <c r="AZ226" s="317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27" spans="1:52" ht="20.100000000000001" customHeight="1" x14ac:dyDescent="0.3">
      <c r="A227" s="176" t="s">
        <v>585</v>
      </c>
      <c r="B227" s="287" t="s">
        <v>580</v>
      </c>
      <c r="C227" s="301">
        <v>25996</v>
      </c>
      <c r="D227" s="302">
        <f ca="1">DATEDIF(C227,TODAY(),"y")</f>
        <v>43</v>
      </c>
      <c r="E227" s="287" t="s">
        <v>61</v>
      </c>
      <c r="F227" s="287" t="s">
        <v>94</v>
      </c>
      <c r="G227" s="287"/>
      <c r="H227" s="300"/>
      <c r="I227" s="179"/>
      <c r="J227" s="179">
        <v>42794</v>
      </c>
      <c r="K227" s="179">
        <v>41698</v>
      </c>
      <c r="L227" s="301">
        <v>35912</v>
      </c>
      <c r="M227" s="303" t="s">
        <v>322</v>
      </c>
      <c r="N227" s="363" t="str">
        <f t="shared" ca="1" si="3"/>
        <v>16 années  4 mois  24 jours  </v>
      </c>
      <c r="O227" s="280"/>
      <c r="P227" s="162"/>
      <c r="Q227" s="181"/>
      <c r="R227" s="162"/>
      <c r="S227" s="162"/>
      <c r="T227" s="182"/>
      <c r="U227" s="182"/>
      <c r="V227" s="182"/>
      <c r="W227" s="182"/>
      <c r="X227" s="280" t="s">
        <v>323</v>
      </c>
      <c r="Y227" s="287"/>
      <c r="Z227" s="307"/>
      <c r="AA227" s="280">
        <f ca="1">IF(M227="Présent",(DATEDIF(L227,TODAY(),"m")),(DATEDIF(L227,M227,"m")))</f>
        <v>196</v>
      </c>
      <c r="AB227" s="287" t="s">
        <v>94</v>
      </c>
      <c r="AC227" s="304"/>
      <c r="AD227" s="287"/>
      <c r="AE227" s="287"/>
      <c r="AF227" s="305"/>
      <c r="AG227" s="305" t="s">
        <v>402</v>
      </c>
      <c r="AH227" s="280" t="s">
        <v>20</v>
      </c>
      <c r="AI227" s="280" t="s">
        <v>64</v>
      </c>
      <c r="AJ227" s="306" t="s">
        <v>328</v>
      </c>
      <c r="AK227" s="306" t="s">
        <v>329</v>
      </c>
      <c r="AL227" s="280" t="s">
        <v>325</v>
      </c>
      <c r="AM227" s="280" t="s">
        <v>64</v>
      </c>
      <c r="AN227" s="280"/>
      <c r="AO227" s="280" t="s">
        <v>332</v>
      </c>
      <c r="AP227" s="280"/>
      <c r="AQ227" s="280"/>
      <c r="AR227" s="280"/>
      <c r="AS227" s="280"/>
      <c r="AT227" s="280"/>
      <c r="AU227" s="280"/>
      <c r="AV227" s="280"/>
      <c r="AW227" s="280"/>
      <c r="AX227" s="317"/>
      <c r="AY227" s="317"/>
      <c r="AZ227" s="317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28" spans="1:52" ht="20.100000000000001" customHeight="1" x14ac:dyDescent="0.3">
      <c r="A228" s="176" t="s">
        <v>585</v>
      </c>
      <c r="B228" s="287" t="s">
        <v>581</v>
      </c>
      <c r="C228" s="301">
        <v>30519</v>
      </c>
      <c r="D228" s="302">
        <f ca="1">DATEDIF(C228,TODAY(),"y")</f>
        <v>31</v>
      </c>
      <c r="E228" s="287" t="s">
        <v>69</v>
      </c>
      <c r="F228" s="287" t="s">
        <v>94</v>
      </c>
      <c r="G228" s="287"/>
      <c r="H228" s="300"/>
      <c r="I228" s="179"/>
      <c r="J228" s="179">
        <v>42648</v>
      </c>
      <c r="K228" s="179">
        <v>42648</v>
      </c>
      <c r="L228" s="179">
        <v>40143</v>
      </c>
      <c r="M228" s="303" t="str">
        <f>IF(Tableau1[[#This Row],[Nom]]&lt;&gt;"","Présent","")</f>
        <v>Présent</v>
      </c>
      <c r="N228" s="363" t="str">
        <f t="shared" ca="1" si="3"/>
        <v>4 années  9 mois  25 jours  </v>
      </c>
      <c r="O228" s="280"/>
      <c r="P228" s="162"/>
      <c r="Q228" s="181"/>
      <c r="R228" s="162"/>
      <c r="S228" s="162"/>
      <c r="T228" s="182"/>
      <c r="U228" s="182"/>
      <c r="V228" s="182"/>
      <c r="W228" s="182"/>
      <c r="X228" s="280" t="s">
        <v>323</v>
      </c>
      <c r="Y228" s="287"/>
      <c r="Z228" s="287"/>
      <c r="AA228" s="280">
        <f ca="1">IF(M228="Présent",(DATEDIF(L228,TODAY(),"m")),(DATEDIF(L228,M228,"m")))</f>
        <v>57</v>
      </c>
      <c r="AB228" s="287" t="s">
        <v>94</v>
      </c>
      <c r="AC228" s="304"/>
      <c r="AD228" s="287"/>
      <c r="AE228" s="287"/>
      <c r="AF228" s="305"/>
      <c r="AG228" s="305" t="s">
        <v>402</v>
      </c>
      <c r="AH228" s="280" t="s">
        <v>324</v>
      </c>
      <c r="AI228" s="280"/>
      <c r="AJ228" s="306" t="s">
        <v>364</v>
      </c>
      <c r="AK228" s="306" t="s">
        <v>582</v>
      </c>
      <c r="AL228" s="280" t="s">
        <v>330</v>
      </c>
      <c r="AM228" s="280"/>
      <c r="AN228" s="280"/>
      <c r="AO228" s="280" t="s">
        <v>332</v>
      </c>
      <c r="AP228" s="280" t="s">
        <v>332</v>
      </c>
      <c r="AQ228" s="280"/>
      <c r="AR228" s="280"/>
      <c r="AS228" s="280"/>
      <c r="AT228" s="280"/>
      <c r="AU228" s="280"/>
      <c r="AV228" s="280" t="s">
        <v>333</v>
      </c>
      <c r="AW228" s="280"/>
      <c r="AX228" s="317"/>
      <c r="AY228" s="317" t="s">
        <v>335</v>
      </c>
      <c r="AZ228" s="317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29" spans="1:52" ht="20.100000000000001" customHeight="1" x14ac:dyDescent="0.3">
      <c r="A229" s="176" t="s">
        <v>585</v>
      </c>
      <c r="B229" s="287" t="s">
        <v>583</v>
      </c>
      <c r="C229" s="301">
        <v>24920</v>
      </c>
      <c r="D229" s="302">
        <f ca="1">DATEDIF(C229,TODAY(),"y")</f>
        <v>46</v>
      </c>
      <c r="E229" s="287" t="s">
        <v>69</v>
      </c>
      <c r="F229" s="287" t="s">
        <v>86</v>
      </c>
      <c r="G229" s="287"/>
      <c r="H229" s="300"/>
      <c r="I229" s="179"/>
      <c r="J229" s="179">
        <v>42704</v>
      </c>
      <c r="K229" s="179">
        <v>42704</v>
      </c>
      <c r="L229" s="301">
        <v>40718</v>
      </c>
      <c r="M229" s="303" t="s">
        <v>322</v>
      </c>
      <c r="N229" s="363" t="str">
        <f t="shared" ca="1" si="3"/>
        <v>3 années  2 mois  27 jours  </v>
      </c>
      <c r="O229" s="280"/>
      <c r="P229" s="162"/>
      <c r="Q229" s="181"/>
      <c r="R229" s="162"/>
      <c r="S229" s="162"/>
      <c r="T229" s="182"/>
      <c r="U229" s="182"/>
      <c r="V229" s="182"/>
      <c r="W229" s="182"/>
      <c r="X229" s="280" t="s">
        <v>323</v>
      </c>
      <c r="Y229" s="287"/>
      <c r="Z229" s="307"/>
      <c r="AA229" s="280">
        <f ca="1">IF(M229="Présent",(DATEDIF(L229,TODAY(),"m")),(DATEDIF(L229,M229,"m")))</f>
        <v>38</v>
      </c>
      <c r="AB229" s="287" t="s">
        <v>86</v>
      </c>
      <c r="AC229" s="314"/>
      <c r="AD229" s="287"/>
      <c r="AE229" s="287"/>
      <c r="AF229" s="305"/>
      <c r="AG229" s="305" t="s">
        <v>402</v>
      </c>
      <c r="AH229" s="280" t="s">
        <v>24</v>
      </c>
      <c r="AI229" s="280" t="s">
        <v>64</v>
      </c>
      <c r="AJ229" s="306" t="s">
        <v>328</v>
      </c>
      <c r="AK229" s="306" t="s">
        <v>385</v>
      </c>
      <c r="AL229" s="280" t="s">
        <v>330</v>
      </c>
      <c r="AM229" s="280" t="s">
        <v>584</v>
      </c>
      <c r="AN229" s="280"/>
      <c r="AO229" s="280" t="s">
        <v>332</v>
      </c>
      <c r="AP229" s="280" t="s">
        <v>332</v>
      </c>
      <c r="AQ229" s="280"/>
      <c r="AR229" s="280"/>
      <c r="AS229" s="280"/>
      <c r="AT229" s="280"/>
      <c r="AU229" s="280">
        <v>2</v>
      </c>
      <c r="AV229" s="280" t="s">
        <v>333</v>
      </c>
      <c r="AW229" s="280" t="s">
        <v>64</v>
      </c>
      <c r="AX229" s="317" t="s">
        <v>334</v>
      </c>
      <c r="AY229" s="317" t="s">
        <v>64</v>
      </c>
      <c r="AZ229" s="317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263</v>
      </c>
    </row>
    <row r="230" spans="1:52" ht="20.100000000000001" customHeight="1" x14ac:dyDescent="0.3">
      <c r="A230" s="337" t="s">
        <v>585</v>
      </c>
      <c r="B230" s="345" t="s">
        <v>56</v>
      </c>
      <c r="C230" s="346">
        <v>35050</v>
      </c>
      <c r="D230" s="328">
        <f t="shared" ref="D230" ca="1" si="4">DATEDIF(C230,TODAY(),"y")</f>
        <v>18</v>
      </c>
      <c r="E230" s="317" t="s">
        <v>57</v>
      </c>
      <c r="F230" s="345" t="s">
        <v>58</v>
      </c>
      <c r="G230" s="327"/>
      <c r="H230" s="345"/>
      <c r="I230" s="346"/>
      <c r="J230" s="346"/>
      <c r="K230" s="346"/>
      <c r="L230" s="346" t="str">
        <f t="shared" ref="L230" ca="1" si="5">IF(AZ230&lt;&gt;"",AZ230,"")</f>
        <v/>
      </c>
      <c r="M230" s="347" t="str">
        <f t="shared" ref="M230" ca="1" si="6">IF(AZ230&lt;&gt;"","Présent","")</f>
        <v/>
      </c>
      <c r="N230" s="348" t="b">
        <f t="shared" ca="1" si="3"/>
        <v>0</v>
      </c>
      <c r="O230" s="349"/>
      <c r="P230" s="350"/>
      <c r="Q230" s="351"/>
      <c r="R230" s="345"/>
      <c r="S230" s="345"/>
      <c r="T230" s="345"/>
      <c r="U230" s="345"/>
      <c r="V230" s="345"/>
      <c r="W230" s="345"/>
      <c r="X230" s="352"/>
      <c r="Y230" s="352"/>
      <c r="Z230" s="345"/>
      <c r="AA230" s="353" t="e">
        <f ca="1">IF(M230="Présent",(DATEDIF(L230,TODAY(),"m")),(DATEDIF(L230,M230,"m")))</f>
        <v>#VALUE!</v>
      </c>
      <c r="AB230" s="345"/>
      <c r="AC230" s="354"/>
      <c r="AD230" s="355"/>
      <c r="AE230" s="355"/>
      <c r="AF230" s="356"/>
      <c r="AG230" s="356"/>
      <c r="AH230" s="355"/>
      <c r="AI230" s="355"/>
      <c r="AJ230" s="355"/>
      <c r="AK230" s="355"/>
      <c r="AL230" s="352"/>
      <c r="AM230" s="355"/>
      <c r="AN230" s="355"/>
      <c r="AO230" s="355"/>
      <c r="AP230" s="352"/>
      <c r="AQ230" s="352"/>
      <c r="AR230" s="352"/>
      <c r="AS230" s="352"/>
      <c r="AT230" s="352"/>
      <c r="AU230" s="317"/>
      <c r="AV230" s="317"/>
      <c r="AW230" s="317"/>
      <c r="AX230" s="317"/>
      <c r="AY230" s="317"/>
      <c r="AZ230" s="331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</sheetData>
  <dataConsolidate/>
  <conditionalFormatting sqref="B23:B25 A2:C2 B3:C21 A3:A229">
    <cfRule type="expression" dxfId="161" priority="159">
      <formula>AND(DATE(YEAR(TODAY()),MONTH(A2),DAY(A2))&gt;=TODAY()-MOD(TODAY()-2,7),DATE(YEAR(TODAY()),MONTH(A2),DAY(A2))&lt;=TODAY()-MOD(TODAY()-2,7)+6)</formula>
    </cfRule>
    <cfRule type="expression" dxfId="160" priority="160">
      <formula>AND(MONTH(A2)-MONTH(TODAY())=0,YEAR(TODAY())-YEAR(A2)&gt;=1)</formula>
    </cfRule>
  </conditionalFormatting>
  <conditionalFormatting sqref="B206:N206 X206:AW206 A2:A280">
    <cfRule type="expression" dxfId="159" priority="155">
      <formula>$M2&lt;&gt;"Présent"</formula>
    </cfRule>
  </conditionalFormatting>
  <conditionalFormatting sqref="B194:G194 AI194:AK194 AM194:AW194 I194:N194 X194:AF194">
    <cfRule type="expression" dxfId="155" priority="149">
      <formula>$X194="Logt Regroupés"</formula>
    </cfRule>
    <cfRule type="expression" dxfId="154" priority="150">
      <formula>$X194="Dep. Ext."</formula>
    </cfRule>
    <cfRule type="expression" dxfId="153" priority="151">
      <formula>$X194="Viv'Act"</formula>
    </cfRule>
  </conditionalFormatting>
  <conditionalFormatting sqref="B194:G194 AI194:AK194 AM194:AW194 I194:N194 X194:AF194">
    <cfRule type="expression" dxfId="152" priority="148">
      <formula>$M194&lt;&gt;"Présent"</formula>
    </cfRule>
  </conditionalFormatting>
  <conditionalFormatting sqref="AL159">
    <cfRule type="expression" dxfId="151" priority="145">
      <formula>$X159="Logt Regroupés"</formula>
    </cfRule>
    <cfRule type="expression" dxfId="150" priority="146">
      <formula>$X159="Dep. Ext."</formula>
    </cfRule>
    <cfRule type="expression" dxfId="149" priority="147">
      <formula>$X159="Viv'Act"</formula>
    </cfRule>
  </conditionalFormatting>
  <conditionalFormatting sqref="AL159">
    <cfRule type="expression" dxfId="148" priority="142">
      <formula>$X159="Logt Regroupés"</formula>
    </cfRule>
    <cfRule type="expression" dxfId="147" priority="143">
      <formula>$X159="Dep. Ext."</formula>
    </cfRule>
    <cfRule type="expression" dxfId="146" priority="144">
      <formula>$X159="Viv'Act"</formula>
    </cfRule>
  </conditionalFormatting>
  <conditionalFormatting sqref="AL189">
    <cfRule type="expression" dxfId="145" priority="136">
      <formula>$X189="Logt Regroupés"</formula>
    </cfRule>
    <cfRule type="expression" dxfId="144" priority="137">
      <formula>$X189="Dep. Ext."</formula>
    </cfRule>
    <cfRule type="expression" dxfId="143" priority="138">
      <formula>$X189="Viv'Act"</formula>
    </cfRule>
  </conditionalFormatting>
  <conditionalFormatting sqref="AL192">
    <cfRule type="expression" dxfId="142" priority="139">
      <formula>$X192="Logt Regroupés"</formula>
    </cfRule>
    <cfRule type="expression" dxfId="141" priority="140">
      <formula>$X192="Dep. Ext."</formula>
    </cfRule>
    <cfRule type="expression" dxfId="140" priority="141">
      <formula>$X192="Viv'Act"</formula>
    </cfRule>
  </conditionalFormatting>
  <conditionalFormatting sqref="AG194">
    <cfRule type="expression" dxfId="139" priority="133">
      <formula>$X194="Logt Regroupés"</formula>
    </cfRule>
    <cfRule type="expression" dxfId="138" priority="134">
      <formula>$X194="Dep. Ext."</formula>
    </cfRule>
    <cfRule type="expression" dxfId="137" priority="135">
      <formula>$X194="Viv'Act"</formula>
    </cfRule>
  </conditionalFormatting>
  <conditionalFormatting sqref="AG194">
    <cfRule type="expression" dxfId="136" priority="132">
      <formula>$M194&lt;&gt;"Présent"</formula>
    </cfRule>
  </conditionalFormatting>
  <conditionalFormatting sqref="AL194">
    <cfRule type="expression" dxfId="135" priority="128">
      <formula>$M194&lt;&gt;"Présent"</formula>
    </cfRule>
  </conditionalFormatting>
  <conditionalFormatting sqref="AL194">
    <cfRule type="expression" dxfId="134" priority="129">
      <formula>$X194="Logt Regroupés"</formula>
    </cfRule>
    <cfRule type="expression" dxfId="133" priority="130">
      <formula>$X194="Dep. Ext."</formula>
    </cfRule>
    <cfRule type="expression" dxfId="132" priority="131">
      <formula>$X194="Viv'Act"</formula>
    </cfRule>
  </conditionalFormatting>
  <conditionalFormatting sqref="X195">
    <cfRule type="expression" dxfId="131" priority="117">
      <formula>$X195="Logt Regroupés"</formula>
    </cfRule>
    <cfRule type="expression" dxfId="130" priority="118">
      <formula>$X195="Dep. Ext."</formula>
    </cfRule>
    <cfRule type="expression" dxfId="129" priority="119">
      <formula>$X195="Viv'Act"</formula>
    </cfRule>
  </conditionalFormatting>
  <conditionalFormatting sqref="X195">
    <cfRule type="expression" dxfId="128" priority="116">
      <formula>$M195&lt;&gt;"Présent"</formula>
    </cfRule>
  </conditionalFormatting>
  <conditionalFormatting sqref="B195:G195 Y195:AW195 I195:N195">
    <cfRule type="expression" dxfId="127" priority="125">
      <formula>$X195="Logt Regroupés"</formula>
    </cfRule>
    <cfRule type="expression" dxfId="126" priority="126">
      <formula>$X195="Dep. Ext."</formula>
    </cfRule>
    <cfRule type="expression" dxfId="125" priority="127">
      <formula>$X195="Viv'Act"</formula>
    </cfRule>
  </conditionalFormatting>
  <conditionalFormatting sqref="B195:G195 Y195:AW195 I195:N195">
    <cfRule type="expression" dxfId="124" priority="124">
      <formula>$M195&lt;&gt;"Présent"</formula>
    </cfRule>
  </conditionalFormatting>
  <conditionalFormatting sqref="J2:J280">
    <cfRule type="expression" dxfId="119" priority="114">
      <formula>TODAY()&gt;=J2</formula>
    </cfRule>
    <cfRule type="expression" dxfId="118" priority="115">
      <formula>TODAY()&gt;=DATE(YEAR($J2),MONTH($J2)-7,DAY($J2))</formula>
    </cfRule>
  </conditionalFormatting>
  <conditionalFormatting sqref="B197:N197 X197:AW197">
    <cfRule type="expression" dxfId="117" priority="111">
      <formula>$X197="Logt Regroupés"</formula>
    </cfRule>
    <cfRule type="expression" dxfId="116" priority="112">
      <formula>$X197="Dep. Ext."</formula>
    </cfRule>
    <cfRule type="expression" dxfId="115" priority="113">
      <formula>$X197="Viv'Act"</formula>
    </cfRule>
  </conditionalFormatting>
  <conditionalFormatting sqref="B203:N204 X203:AW204">
    <cfRule type="expression" dxfId="114" priority="110">
      <formula>$M203&lt;&gt;"Présent"</formula>
    </cfRule>
  </conditionalFormatting>
  <conditionalFormatting sqref="Y195">
    <cfRule type="expression" dxfId="101" priority="95">
      <formula>$X195="Logt Regroupés"</formula>
    </cfRule>
    <cfRule type="expression" dxfId="100" priority="96">
      <formula>$X195="Dep. Ext."</formula>
    </cfRule>
    <cfRule type="expression" dxfId="99" priority="97">
      <formula>$X195="Viv'Act"</formula>
    </cfRule>
  </conditionalFormatting>
  <conditionalFormatting sqref="J200">
    <cfRule type="expression" dxfId="98" priority="93">
      <formula>TODAY()&gt;=J200</formula>
    </cfRule>
    <cfRule type="expression" dxfId="97" priority="94">
      <formula>TODAY()&gt;=DATE(YEAR($J200),MONTH($J200)-7,DAY($J200))</formula>
    </cfRule>
  </conditionalFormatting>
  <conditionalFormatting sqref="B200:N200 X200:AW200">
    <cfRule type="expression" dxfId="96" priority="90">
      <formula>$X200="Logt Regroupés"</formula>
    </cfRule>
    <cfRule type="expression" dxfId="95" priority="91">
      <formula>$X200="Dep. Ext."</formula>
    </cfRule>
    <cfRule type="expression" dxfId="94" priority="92">
      <formula>$X200="Viv'Act"</formula>
    </cfRule>
  </conditionalFormatting>
  <conditionalFormatting sqref="B200:N200 X200:AW200">
    <cfRule type="expression" dxfId="93" priority="89">
      <formula>$M200&lt;&gt;"Présent"</formula>
    </cfRule>
  </conditionalFormatting>
  <conditionalFormatting sqref="AL200">
    <cfRule type="expression" dxfId="92" priority="86">
      <formula>$X200="Logt Regroupés"</formula>
    </cfRule>
    <cfRule type="expression" dxfId="91" priority="87">
      <formula>$X200="Dep. Ext."</formula>
    </cfRule>
    <cfRule type="expression" dxfId="90" priority="88">
      <formula>$X200="Viv'Act"</formula>
    </cfRule>
  </conditionalFormatting>
  <conditionalFormatting sqref="J201">
    <cfRule type="expression" dxfId="89" priority="84">
      <formula>TODAY()&gt;=J201</formula>
    </cfRule>
    <cfRule type="expression" dxfId="88" priority="85">
      <formula>TODAY()&gt;=DATE(YEAR($J201),MONTH($J201)-7,DAY($J201))</formula>
    </cfRule>
  </conditionalFormatting>
  <conditionalFormatting sqref="B201:N201 X201:AW201">
    <cfRule type="expression" dxfId="87" priority="81">
      <formula>$X201="Logt Regroupés"</formula>
    </cfRule>
    <cfRule type="expression" dxfId="86" priority="82">
      <formula>$X201="Dep. Ext."</formula>
    </cfRule>
    <cfRule type="expression" dxfId="85" priority="83">
      <formula>$X201="Viv'Act"</formula>
    </cfRule>
  </conditionalFormatting>
  <conditionalFormatting sqref="B201:N201 X201:AW201">
    <cfRule type="expression" dxfId="84" priority="80">
      <formula>$M201&lt;&gt;"Présent"</formula>
    </cfRule>
  </conditionalFormatting>
  <conditionalFormatting sqref="AL201">
    <cfRule type="expression" dxfId="83" priority="77">
      <formula>$X201="Logt Regroupés"</formula>
    </cfRule>
    <cfRule type="expression" dxfId="82" priority="78">
      <formula>$X201="Dep. Ext."</formula>
    </cfRule>
    <cfRule type="expression" dxfId="81" priority="79">
      <formula>$X201="Viv'Act"</formula>
    </cfRule>
  </conditionalFormatting>
  <conditionalFormatting sqref="J202">
    <cfRule type="expression" dxfId="80" priority="75">
      <formula>TODAY()&gt;=J202</formula>
    </cfRule>
    <cfRule type="expression" dxfId="79" priority="76">
      <formula>TODAY()&gt;=DATE(YEAR($J202),MONTH($J202)-7,DAY($J202))</formula>
    </cfRule>
  </conditionalFormatting>
  <conditionalFormatting sqref="B202:N202 X202:AW202">
    <cfRule type="expression" dxfId="78" priority="72">
      <formula>$X202="Logt Regroupés"</formula>
    </cfRule>
    <cfRule type="expression" dxfId="77" priority="73">
      <formula>$X202="Dep. Ext."</formula>
    </cfRule>
    <cfRule type="expression" dxfId="76" priority="74">
      <formula>$X202="Viv'Act"</formula>
    </cfRule>
  </conditionalFormatting>
  <conditionalFormatting sqref="B202:N202 X202:AW202">
    <cfRule type="expression" dxfId="75" priority="71">
      <formula>$M202&lt;&gt;"Présent"</formula>
    </cfRule>
  </conditionalFormatting>
  <conditionalFormatting sqref="C53">
    <cfRule type="expression" dxfId="74" priority="68">
      <formula>$X53="Logt Regroupés"</formula>
    </cfRule>
    <cfRule type="expression" dxfId="73" priority="69">
      <formula>$X53="Dep. Ext."</formula>
    </cfRule>
    <cfRule type="expression" dxfId="72" priority="70">
      <formula>$X53="Viv'Act"</formula>
    </cfRule>
  </conditionalFormatting>
  <conditionalFormatting sqref="C53">
    <cfRule type="expression" dxfId="71" priority="67">
      <formula>$M53&lt;&gt;"Présent"</formula>
    </cfRule>
  </conditionalFormatting>
  <conditionalFormatting sqref="B205:N205 X205:AW205">
    <cfRule type="expression" dxfId="62" priority="58">
      <formula>$M205&lt;&gt;"Présent"</formula>
    </cfRule>
  </conditionalFormatting>
  <conditionalFormatting sqref="B205:N205 X205:AW205">
    <cfRule type="expression" dxfId="61" priority="57">
      <formula>$M205&lt;&gt;"Présent"</formula>
    </cfRule>
  </conditionalFormatting>
  <conditionalFormatting sqref="Z167">
    <cfRule type="expression" dxfId="38" priority="32">
      <formula>$X167="Logt Regroupés"</formula>
    </cfRule>
    <cfRule type="expression" dxfId="37" priority="33">
      <formula>$X167="Dep. Ext."</formula>
    </cfRule>
    <cfRule type="expression" dxfId="36" priority="34">
      <formula>$X167="Viv'Act"</formula>
    </cfRule>
  </conditionalFormatting>
  <conditionalFormatting sqref="Z167">
    <cfRule type="expression" dxfId="35" priority="31">
      <formula>$M167&lt;&gt;"Présent"</formula>
    </cfRule>
  </conditionalFormatting>
  <conditionalFormatting sqref="AE167">
    <cfRule type="expression" dxfId="34" priority="28">
      <formula>$X167="Logt Regroupés"</formula>
    </cfRule>
    <cfRule type="expression" dxfId="33" priority="29">
      <formula>$X167="Dep. Ext."</formula>
    </cfRule>
    <cfRule type="expression" dxfId="32" priority="30">
      <formula>$X167="Viv'Act"</formula>
    </cfRule>
  </conditionalFormatting>
  <conditionalFormatting sqref="AE167">
    <cfRule type="expression" dxfId="31" priority="27">
      <formula>$M167&lt;&gt;"Présent"</formula>
    </cfRule>
  </conditionalFormatting>
  <conditionalFormatting sqref="J95">
    <cfRule type="expression" dxfId="22" priority="17">
      <formula>TODAY()&gt;=J95</formula>
    </cfRule>
    <cfRule type="expression" dxfId="21" priority="18">
      <formula>TODAY()&gt;=DATE(YEAR($J95),MONTH($J95)-7,DAY($J95))</formula>
    </cfRule>
  </conditionalFormatting>
  <conditionalFormatting sqref="B95:O95 X95:AW95">
    <cfRule type="expression" dxfId="20" priority="14">
      <formula>$X95="Logt Regroupés"</formula>
    </cfRule>
    <cfRule type="expression" dxfId="19" priority="15">
      <formula>$X95="Dep. Ext."</formula>
    </cfRule>
    <cfRule type="expression" dxfId="18" priority="16">
      <formula>$X95="Viv'Act"</formula>
    </cfRule>
  </conditionalFormatting>
  <conditionalFormatting sqref="B193:G195 I193:N195 B180:N192 B196:N221 O180:O221 A231:AW280 A2:AW2 B3:O179 B222:O229 A3:A229 P3:AW229 AU230:AW230">
    <cfRule type="expression" dxfId="13" priority="13">
      <formula>$M2&lt;&gt;"Présent"</formula>
    </cfRule>
    <cfRule type="expression" dxfId="12" priority="156">
      <formula>$X2="Logt Regroupés"</formula>
    </cfRule>
    <cfRule type="expression" dxfId="11" priority="157">
      <formula>$X2="Dep. Ext."</formula>
    </cfRule>
    <cfRule type="expression" dxfId="10" priority="158">
      <formula>$X2="Viv'Act"</formula>
    </cfRule>
  </conditionalFormatting>
  <conditionalFormatting sqref="J1:J1048576">
    <cfRule type="containsBlanks" dxfId="9" priority="8">
      <formula>LEN(TRIM(J1))=0</formula>
    </cfRule>
  </conditionalFormatting>
  <conditionalFormatting sqref="N230">
    <cfRule type="expression" dxfId="4" priority="1">
      <formula>$M230&lt;&gt;"Présent"</formula>
    </cfRule>
    <cfRule type="expression" dxfId="3" priority="2">
      <formula>$X230="Logt Regroupés"</formula>
    </cfRule>
    <cfRule type="expression" dxfId="2" priority="3">
      <formula>$X230="Dep. Ext."</formula>
    </cfRule>
    <cfRule type="expression" dxfId="1" priority="4">
      <formula>$X230="Viv'Act"</formula>
    </cfRule>
  </conditionalFormatting>
  <dataValidations count="8">
    <dataValidation type="list" allowBlank="1" showInputMessage="1" showErrorMessage="1" sqref="AO8:AO30 AO33 AO36 AO42 AO53 AO59 AO65 AO70:AO71 AO90 AO124 AO129 AO168 AO178 AO180">
      <formula1>type_logt</formula1>
    </dataValidation>
    <dataValidation type="list" allowBlank="1" showInputMessage="1" showErrorMessage="1" sqref="O2:O230">
      <formula1>choix_sortie</formula1>
    </dataValidation>
    <dataValidation type="list" allowBlank="1" showInputMessage="1" showErrorMessage="1" sqref="AY2:AY212">
      <formula1>tx_inval</formula1>
    </dataValidation>
    <dataValidation type="list" allowBlank="1" showInputMessage="1" showErrorMessage="1" sqref="AX2:AX212">
      <formula1>orient</formula1>
    </dataValidation>
    <dataValidation type="list" allowBlank="1" showInputMessage="1" showErrorMessage="1" sqref="AV2:AV212">
      <formula1>type_ressources</formula1>
    </dataValidation>
    <dataValidation type="list" allowBlank="1" showInputMessage="1" showErrorMessage="1" sqref="AJ2:AJ212">
      <formula1>situ_pro</formula1>
    </dataValidation>
    <dataValidation type="list" allowBlank="1" showInputMessage="1" showErrorMessage="1" sqref="F2:F212">
      <formula1>ch_sect</formula1>
    </dataValidation>
    <dataValidation type="list" allowBlank="1" showInputMessage="1" showErrorMessage="1" sqref="AH2">
      <formula1>origine_demande</formula1>
    </dataValidation>
  </dataValidations>
  <pageMargins left="0.25" right="0.25" top="0.75" bottom="0.75" header="0.3" footer="0.3"/>
  <pageSetup paperSize="9" pageOrder="overThenDown" orientation="landscape" horizontalDpi="4294967293" r:id="rId1"/>
  <headerFooter alignWithMargins="0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[1]util!#REF!</xm:f>
          </x14:formula1>
          <xm:sqref>X195 X2:X161</xm:sqref>
        </x14:dataValidation>
        <x14:dataValidation type="list" allowBlank="1" showInputMessage="1" showErrorMessage="1">
          <x14:formula1>
            <xm:f>[1]util!#REF!</xm:f>
          </x14:formula1>
          <xm:sqref>X162:X169 Y163:Y169</xm:sqref>
        </x14:dataValidation>
        <x14:dataValidation type="list" allowBlank="1" showInputMessage="1" showErrorMessage="1">
          <x14:formula1>
            <xm:f>[1]util!#REF!</xm:f>
          </x14:formula1>
          <xm:sqref>G2:G176</xm:sqref>
        </x14:dataValidation>
        <x14:dataValidation type="list" allowBlank="1" showInputMessage="1" showErrorMessage="1">
          <x14:formula1>
            <xm:f>[1]util!#REF!</xm:f>
          </x14:formula1>
          <xm:sqref>U2:U230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66FF99"/>
  </sheetPr>
  <dimension ref="A1:BJ198"/>
  <sheetViews>
    <sheetView tabSelected="1" workbookViewId="0">
      <pane xSplit="2" ySplit="1" topLeftCell="V2" activePane="bottomRight" state="frozen"/>
      <selection activeCell="G236" sqref="G236"/>
      <selection pane="topRight" activeCell="G236" sqref="G236"/>
      <selection pane="bottomLeft" activeCell="G236" sqref="G236"/>
      <selection pane="bottomRight" activeCell="AZ3" sqref="AZ3"/>
    </sheetView>
  </sheetViews>
  <sheetFormatPr baseColWidth="10" defaultRowHeight="20.100000000000001" customHeight="1" x14ac:dyDescent="0.35"/>
  <cols>
    <col min="1" max="1" width="11.5546875" style="4"/>
    <col min="2" max="2" width="11.5546875" style="9"/>
    <col min="3" max="3" width="13.21875" style="141" bestFit="1" customWidth="1"/>
    <col min="4" max="4" width="6.5546875" style="142" bestFit="1" customWidth="1"/>
    <col min="5" max="5" width="5.88671875" style="142" bestFit="1" customWidth="1"/>
    <col min="6" max="6" width="9.109375" style="143" bestFit="1" customWidth="1"/>
    <col min="7" max="7" width="14.44140625" style="142" bestFit="1" customWidth="1"/>
    <col min="8" max="8" width="6.5546875" style="9" bestFit="1" customWidth="1"/>
    <col min="9" max="9" width="14.44140625" style="9" bestFit="1" customWidth="1"/>
    <col min="10" max="10" width="10" style="144" bestFit="1" customWidth="1"/>
    <col min="11" max="11" width="13.33203125" style="9" bestFit="1" customWidth="1"/>
    <col min="12" max="12" width="12.21875" style="141" bestFit="1" customWidth="1"/>
    <col min="13" max="13" width="12.5546875" style="145" bestFit="1" customWidth="1"/>
    <col min="14" max="14" width="15.44140625" style="146" bestFit="1" customWidth="1"/>
    <col min="15" max="15" width="10.44140625" style="146" bestFit="1" customWidth="1"/>
    <col min="16" max="16" width="31.5546875" style="146" bestFit="1" customWidth="1"/>
    <col min="17" max="17" width="4.44140625" style="146" bestFit="1" customWidth="1"/>
    <col min="18" max="18" width="19" style="143" bestFit="1" customWidth="1"/>
    <col min="19" max="19" width="9.44140625" style="9" bestFit="1" customWidth="1"/>
    <col min="20" max="20" width="11.44140625" style="9" bestFit="1" customWidth="1"/>
    <col min="21" max="21" width="16.33203125" style="147" bestFit="1" customWidth="1"/>
    <col min="22" max="22" width="9.5546875" style="148" bestFit="1" customWidth="1"/>
    <col min="23" max="23" width="14.33203125" style="148" bestFit="1" customWidth="1"/>
    <col min="24" max="25" width="9.44140625" style="148" bestFit="1" customWidth="1"/>
    <col min="26" max="26" width="7.77734375" style="148" bestFit="1" customWidth="1"/>
    <col min="27" max="27" width="13.33203125" style="148" bestFit="1" customWidth="1"/>
    <col min="28" max="28" width="11.33203125" style="148" bestFit="1" customWidth="1"/>
    <col min="29" max="29" width="9" style="149" bestFit="1" customWidth="1"/>
    <col min="30" max="30" width="7" style="148" bestFit="1" customWidth="1"/>
    <col min="31" max="31" width="8.33203125" style="148" bestFit="1" customWidth="1"/>
    <col min="32" max="32" width="14.109375" style="148" bestFit="1" customWidth="1"/>
    <col min="33" max="33" width="8.77734375" style="9" bestFit="1" customWidth="1"/>
    <col min="34" max="34" width="27.88671875" style="9" bestFit="1" customWidth="1"/>
    <col min="35" max="35" width="12.77734375" style="9" bestFit="1" customWidth="1"/>
    <col min="36" max="36" width="13.77734375" style="9" bestFit="1" customWidth="1"/>
    <col min="37" max="37" width="10.77734375" style="9" bestFit="1" customWidth="1"/>
    <col min="38" max="38" width="13.5546875" style="9" bestFit="1" customWidth="1"/>
    <col min="39" max="39" width="15.109375" style="9" bestFit="1" customWidth="1"/>
    <col min="40" max="40" width="13.6640625" style="9" bestFit="1" customWidth="1"/>
    <col min="41" max="41" width="20.88671875" style="9" bestFit="1" customWidth="1"/>
    <col min="42" max="42" width="11.21875" style="9" bestFit="1" customWidth="1"/>
    <col min="43" max="43" width="16.109375" style="9" bestFit="1" customWidth="1"/>
    <col min="44" max="44" width="16.5546875" style="9" bestFit="1" customWidth="1"/>
    <col min="45" max="45" width="14.88671875" style="9" bestFit="1" customWidth="1"/>
    <col min="46" max="46" width="13" style="9" bestFit="1" customWidth="1"/>
    <col min="47" max="47" width="15.21875" style="9" bestFit="1" customWidth="1"/>
    <col min="48" max="50" width="11.5546875" style="9"/>
    <col min="51" max="51" width="11.5546875" style="150"/>
    <col min="52" max="52" width="11.5546875" style="9"/>
    <col min="53" max="53" width="28.77734375" style="9" customWidth="1"/>
    <col min="54" max="16384" width="11.5546875" style="9"/>
  </cols>
  <sheetData>
    <row r="1" spans="1:62" ht="20.100000000000001" customHeight="1" x14ac:dyDescent="0.3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1" t="s">
        <v>5</v>
      </c>
      <c r="G1" s="4" t="s">
        <v>6</v>
      </c>
      <c r="H1" s="4" t="s">
        <v>7</v>
      </c>
      <c r="I1" s="4" t="s">
        <v>8</v>
      </c>
      <c r="J1" s="1" t="s">
        <v>9</v>
      </c>
      <c r="K1" s="1" t="s">
        <v>10</v>
      </c>
      <c r="L1" s="5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4" t="s">
        <v>23</v>
      </c>
      <c r="Y1" s="4" t="s">
        <v>24</v>
      </c>
      <c r="Z1" s="4" t="s">
        <v>25</v>
      </c>
      <c r="AA1" s="4" t="s">
        <v>26</v>
      </c>
      <c r="AB1" s="4" t="s">
        <v>27</v>
      </c>
      <c r="AC1" s="6" t="s">
        <v>28</v>
      </c>
      <c r="AD1" s="4" t="s">
        <v>29</v>
      </c>
      <c r="AE1" s="4" t="s">
        <v>30</v>
      </c>
      <c r="AF1" s="4" t="s">
        <v>31</v>
      </c>
      <c r="AG1" s="4" t="s">
        <v>32</v>
      </c>
      <c r="AH1" s="4" t="s">
        <v>33</v>
      </c>
      <c r="AI1" s="4" t="s">
        <v>34</v>
      </c>
      <c r="AJ1" s="4" t="s">
        <v>35</v>
      </c>
      <c r="AK1" s="4" t="s">
        <v>36</v>
      </c>
      <c r="AL1" s="4" t="s">
        <v>37</v>
      </c>
      <c r="AM1" s="4" t="s">
        <v>38</v>
      </c>
      <c r="AN1" s="4" t="s">
        <v>39</v>
      </c>
      <c r="AO1" s="4" t="s">
        <v>40</v>
      </c>
      <c r="AP1" s="4" t="s">
        <v>41</v>
      </c>
      <c r="AQ1" s="4" t="s">
        <v>42</v>
      </c>
      <c r="AR1" s="4" t="s">
        <v>43</v>
      </c>
      <c r="AS1" s="4" t="s">
        <v>44</v>
      </c>
      <c r="AT1" s="4" t="s">
        <v>45</v>
      </c>
      <c r="AU1" s="4" t="s">
        <v>46</v>
      </c>
      <c r="AV1" s="1" t="s">
        <v>47</v>
      </c>
      <c r="AW1" s="1" t="s">
        <v>48</v>
      </c>
      <c r="AX1" s="1" t="s">
        <v>49</v>
      </c>
      <c r="AY1" s="7" t="s">
        <v>50</v>
      </c>
      <c r="AZ1" s="8" t="s">
        <v>51</v>
      </c>
      <c r="BA1" s="8" t="s">
        <v>52</v>
      </c>
      <c r="BB1" s="8" t="s">
        <v>53</v>
      </c>
      <c r="BC1" s="8" t="s">
        <v>54</v>
      </c>
      <c r="BD1" s="9" t="s">
        <v>55</v>
      </c>
    </row>
    <row r="2" spans="1:62" ht="20.100000000000001" customHeight="1" x14ac:dyDescent="0.35">
      <c r="A2" s="10" t="s">
        <v>585</v>
      </c>
      <c r="B2" s="11" t="s">
        <v>56</v>
      </c>
      <c r="C2" s="12">
        <v>35050</v>
      </c>
      <c r="D2" s="13">
        <f t="shared" ref="D2:D65" ca="1" si="0">DATEDIF(C2,TODAY(),"y")</f>
        <v>18</v>
      </c>
      <c r="E2" s="14" t="s">
        <v>57</v>
      </c>
      <c r="F2" s="11" t="s">
        <v>58</v>
      </c>
      <c r="G2" s="14"/>
      <c r="H2" s="15"/>
      <c r="I2" s="15"/>
      <c r="J2" s="16"/>
      <c r="K2" s="11"/>
      <c r="L2" s="17">
        <f t="shared" ref="L2:L65" si="1">IF(AZ2&lt;&gt;"",AZ2,"")</f>
        <v>41898</v>
      </c>
      <c r="M2" s="18" t="str">
        <f t="shared" ref="M2:M65" si="2">IF(AZ2&lt;&gt;"","Présent","")</f>
        <v>Présent</v>
      </c>
      <c r="N2" s="19" t="str">
        <f ca="1">IF(M2="Présent",(DATEDIF(L2,TODAY(),"Y")&amp;" années  "&amp;DATEDIF(L2,TODAY(),"YM")&amp;" mois  "&amp;DATEDIF(L2,TODAY(),"MD")&amp;" jours  "))</f>
        <v>0 années  0 mois  4 jours  </v>
      </c>
      <c r="O2" s="16"/>
      <c r="P2" s="20"/>
      <c r="Q2" s="21"/>
      <c r="R2" s="11"/>
      <c r="S2" s="11"/>
      <c r="T2" s="15"/>
      <c r="U2" s="15"/>
      <c r="V2" s="15"/>
      <c r="W2" s="15"/>
      <c r="X2" s="15"/>
      <c r="Y2" s="15"/>
      <c r="Z2" s="15"/>
      <c r="AA2" s="15"/>
      <c r="AB2" s="15"/>
      <c r="AC2" s="21"/>
      <c r="AD2" s="15"/>
      <c r="AE2" s="15"/>
      <c r="AF2" s="15"/>
      <c r="AG2" s="15"/>
      <c r="AH2" s="22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7">
        <v>41717</v>
      </c>
      <c r="AV2" s="18">
        <v>41732</v>
      </c>
      <c r="AW2" s="18"/>
      <c r="AX2" s="11"/>
      <c r="AY2" s="18"/>
      <c r="AZ2" s="23">
        <v>41898</v>
      </c>
      <c r="BA2" s="24"/>
      <c r="BB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2" s="25">
        <f>IF(Tableau6[[#This Row],[entré]]&lt;&gt;"",DATEDIF(Tableau6[[#This Row],[envoi_AR]],Tableau6[[#This Row],[entré]],"m")/12,"")</f>
        <v>114.66666666666667</v>
      </c>
      <c r="BD2" s="4"/>
      <c r="BE2" s="4"/>
      <c r="BF2" s="4"/>
      <c r="BG2" s="4"/>
      <c r="BH2" s="4"/>
      <c r="BI2" s="4"/>
      <c r="BJ2" s="4"/>
    </row>
    <row r="3" spans="1:62" ht="20.100000000000001" customHeight="1" x14ac:dyDescent="0.3">
      <c r="A3" s="10" t="s">
        <v>585</v>
      </c>
      <c r="B3" s="26" t="s">
        <v>60</v>
      </c>
      <c r="C3" s="27"/>
      <c r="D3" s="13">
        <f t="shared" ca="1" si="0"/>
        <v>114</v>
      </c>
      <c r="E3" s="14" t="s">
        <v>61</v>
      </c>
      <c r="F3" s="26" t="s">
        <v>58</v>
      </c>
      <c r="G3" s="14"/>
      <c r="H3" s="15"/>
      <c r="I3" s="15"/>
      <c r="J3" s="28"/>
      <c r="K3" s="29"/>
      <c r="L3" s="17" t="str">
        <f t="shared" si="1"/>
        <v/>
      </c>
      <c r="M3" s="30" t="str">
        <f t="shared" si="2"/>
        <v/>
      </c>
      <c r="N3" s="30" t="e">
        <f ca="1">IF(M3="Présent",(DATEDIF(L3,TODAY(),"Y")&amp;" années  "&amp;DATEDIF(L3,TODAY(),"YM")&amp;" mois  "&amp;DATEDIF(L3,TODAY(),"MD")&amp;" jours  "),(DATEDIF(L3,M3,"Y")&amp;" années  "&amp;DATEDIF(L3,M3,"YM")&amp;" mois  "&amp;DATEDIF(L3,M3,"MD")&amp;" jours  "))</f>
        <v>#VALUE!</v>
      </c>
      <c r="O3" s="29"/>
      <c r="P3" s="31"/>
      <c r="Q3" s="32"/>
      <c r="R3" s="26"/>
      <c r="S3" s="29"/>
      <c r="T3" s="15"/>
      <c r="U3" s="15"/>
      <c r="V3" s="15"/>
      <c r="W3" s="15"/>
      <c r="X3" s="15"/>
      <c r="Y3" s="15"/>
      <c r="Z3" s="15"/>
      <c r="AA3" s="15"/>
      <c r="AB3" s="15"/>
      <c r="AC3" s="33"/>
      <c r="AD3" s="15"/>
      <c r="AE3" s="15"/>
      <c r="AF3" s="15"/>
      <c r="AG3" s="15"/>
      <c r="AH3" s="34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30">
        <v>40963</v>
      </c>
      <c r="AW3" s="30">
        <v>40980</v>
      </c>
      <c r="AX3" s="29"/>
      <c r="AY3" s="30">
        <v>40981</v>
      </c>
      <c r="AZ3" s="35"/>
      <c r="BA3" s="36" t="s">
        <v>62</v>
      </c>
      <c r="BB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3" s="25" t="str">
        <f>IF(Tableau6[[#This Row],[entré]]&lt;&gt;"",DATEDIF(Tableau6[[#This Row],[envoi_AR]],Tableau6[[#This Row],[entré]],"m")/12,"")</f>
        <v/>
      </c>
    </row>
    <row r="4" spans="1:62" ht="20.100000000000001" customHeight="1" x14ac:dyDescent="0.3">
      <c r="A4" s="10" t="s">
        <v>585</v>
      </c>
      <c r="B4" s="26" t="s">
        <v>63</v>
      </c>
      <c r="C4" s="27"/>
      <c r="D4" s="13">
        <f t="shared" ca="1" si="0"/>
        <v>114</v>
      </c>
      <c r="E4" s="14" t="s">
        <v>61</v>
      </c>
      <c r="F4" s="26" t="s">
        <v>58</v>
      </c>
      <c r="G4" s="14"/>
      <c r="H4" s="15"/>
      <c r="I4" s="15"/>
      <c r="J4" s="37"/>
      <c r="K4" s="29"/>
      <c r="L4" s="17" t="str">
        <f t="shared" si="1"/>
        <v/>
      </c>
      <c r="M4" s="30" t="str">
        <f t="shared" si="2"/>
        <v/>
      </c>
      <c r="N4" s="30" t="e">
        <f t="shared" ref="N4:N67" ca="1" si="3">IF(M4="Présent",(DATEDIF(L4,TODAY(),"Y")&amp;" années  "&amp;DATEDIF(L4,TODAY(),"YM")&amp;" mois  "&amp;DATEDIF(L4,TODAY(),"MD")&amp;" jours  "),(DATEDIF(L4,M4,"Y")&amp;" années  "&amp;DATEDIF(L4,M4,"YM")&amp;" mois  "&amp;DATEDIF(L4,M4,"MD")&amp;" jours  "))</f>
        <v>#VALUE!</v>
      </c>
      <c r="O4" s="29"/>
      <c r="P4" s="31"/>
      <c r="Q4" s="38"/>
      <c r="R4" s="26"/>
      <c r="S4" s="39"/>
      <c r="T4" s="40"/>
      <c r="U4" s="15"/>
      <c r="V4" s="15"/>
      <c r="W4" s="15"/>
      <c r="X4" s="15"/>
      <c r="Y4" s="15"/>
      <c r="Z4" s="41"/>
      <c r="AA4" s="15"/>
      <c r="AB4" s="15"/>
      <c r="AC4" s="33"/>
      <c r="AD4" s="15"/>
      <c r="AE4" s="15"/>
      <c r="AF4" s="15"/>
      <c r="AG4" s="15"/>
      <c r="AH4" s="34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28">
        <v>40716</v>
      </c>
      <c r="AW4" s="30" t="s">
        <v>64</v>
      </c>
      <c r="AX4" s="29"/>
      <c r="AY4" s="30" t="s">
        <v>66</v>
      </c>
      <c r="AZ4" s="36"/>
      <c r="BA4" s="36" t="s">
        <v>67</v>
      </c>
      <c r="BB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4" s="25" t="str">
        <f>IF(Tableau6[[#This Row],[entré]]&lt;&gt;"",DATEDIF(Tableau6[[#This Row],[envoi_AR]],Tableau6[[#This Row],[entré]],"m")/12,"")</f>
        <v/>
      </c>
    </row>
    <row r="5" spans="1:62" ht="20.100000000000001" customHeight="1" x14ac:dyDescent="0.3">
      <c r="A5" s="10" t="s">
        <v>585</v>
      </c>
      <c r="B5" s="42" t="s">
        <v>68</v>
      </c>
      <c r="C5" s="43">
        <v>22161</v>
      </c>
      <c r="D5" s="13">
        <f t="shared" ca="1" si="0"/>
        <v>54</v>
      </c>
      <c r="E5" s="14" t="s">
        <v>69</v>
      </c>
      <c r="F5" s="42" t="s">
        <v>70</v>
      </c>
      <c r="G5" s="14"/>
      <c r="H5" s="15"/>
      <c r="I5" s="15"/>
      <c r="J5" s="28"/>
      <c r="K5" s="29"/>
      <c r="L5" s="17" t="str">
        <f t="shared" si="1"/>
        <v/>
      </c>
      <c r="M5" s="44" t="str">
        <f t="shared" si="2"/>
        <v/>
      </c>
      <c r="N5" s="44" t="e">
        <f t="shared" ca="1" si="3"/>
        <v>#VALUE!</v>
      </c>
      <c r="O5" s="45"/>
      <c r="P5" s="46"/>
      <c r="Q5" s="47"/>
      <c r="R5" s="42"/>
      <c r="S5" s="48"/>
      <c r="T5" s="40"/>
      <c r="U5" s="15"/>
      <c r="V5" s="15"/>
      <c r="W5" s="15"/>
      <c r="X5" s="15"/>
      <c r="Y5" s="15"/>
      <c r="Z5" s="41"/>
      <c r="AA5" s="15"/>
      <c r="AB5" s="15"/>
      <c r="AC5" s="33"/>
      <c r="AD5" s="15"/>
      <c r="AE5" s="15"/>
      <c r="AF5" s="15"/>
      <c r="AG5" s="15"/>
      <c r="AH5" s="49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50">
        <v>41039</v>
      </c>
      <c r="AW5" s="44" t="s">
        <v>72</v>
      </c>
      <c r="AX5" s="45"/>
      <c r="AY5" s="44">
        <v>41100</v>
      </c>
      <c r="AZ5" s="36"/>
      <c r="BA5" s="36"/>
      <c r="BB5" s="25">
        <f ca="1">IF(Tableau6[[#This Row],[entré]]&lt;&gt;"","",IF(Tableau6[[#This Row],[SORTIE de LA]]="",IF(Tableau6[[#This Row],[envoi_AR]]&lt;&gt;"",DATEDIF(Tableau6[[#This Row],[envoi_AR]],TODAY(),"m")/12,""),""))</f>
        <v>2.1666666666666665</v>
      </c>
      <c r="BC5" s="25" t="str">
        <f>IF(Tableau6[[#This Row],[entré]]&lt;&gt;"",DATEDIF(Tableau6[[#This Row],[envoi_AR]],Tableau6[[#This Row],[entré]],"m")/12,"")</f>
        <v/>
      </c>
    </row>
    <row r="6" spans="1:62" ht="20.100000000000001" customHeight="1" x14ac:dyDescent="0.3">
      <c r="A6" s="10" t="s">
        <v>585</v>
      </c>
      <c r="B6" s="26" t="s">
        <v>73</v>
      </c>
      <c r="C6" s="27">
        <v>25352</v>
      </c>
      <c r="D6" s="13">
        <f t="shared" ca="1" si="0"/>
        <v>45</v>
      </c>
      <c r="E6" s="14" t="s">
        <v>69</v>
      </c>
      <c r="F6" s="26" t="s">
        <v>58</v>
      </c>
      <c r="G6" s="14"/>
      <c r="H6" s="15"/>
      <c r="I6" s="15"/>
      <c r="J6" s="51"/>
      <c r="K6" s="26"/>
      <c r="L6" s="17" t="str">
        <f t="shared" si="1"/>
        <v/>
      </c>
      <c r="M6" s="30" t="str">
        <f t="shared" si="2"/>
        <v/>
      </c>
      <c r="N6" s="30" t="e">
        <f t="shared" ca="1" si="3"/>
        <v>#VALUE!</v>
      </c>
      <c r="O6" s="29"/>
      <c r="P6" s="31"/>
      <c r="Q6" s="32"/>
      <c r="R6" s="26"/>
      <c r="S6" s="26"/>
      <c r="T6" s="15"/>
      <c r="U6" s="15"/>
      <c r="V6" s="15"/>
      <c r="W6" s="15"/>
      <c r="X6" s="15"/>
      <c r="Y6" s="15"/>
      <c r="Z6" s="15"/>
      <c r="AA6" s="15"/>
      <c r="AB6" s="15"/>
      <c r="AC6" s="32"/>
      <c r="AD6" s="15"/>
      <c r="AE6" s="15"/>
      <c r="AF6" s="15"/>
      <c r="AG6" s="15"/>
      <c r="AH6" s="34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30">
        <v>40242</v>
      </c>
      <c r="AW6" s="30"/>
      <c r="AX6" s="29"/>
      <c r="AY6" s="30" t="s">
        <v>66</v>
      </c>
      <c r="AZ6" s="36"/>
      <c r="BA6" s="36" t="s">
        <v>74</v>
      </c>
      <c r="BB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6" s="25" t="str">
        <f>IF(Tableau6[[#This Row],[entré]]&lt;&gt;"",DATEDIF(Tableau6[[#This Row],[envoi_AR]],Tableau6[[#This Row],[entré]],"m")/12,"")</f>
        <v/>
      </c>
    </row>
    <row r="7" spans="1:62" ht="20.100000000000001" customHeight="1" x14ac:dyDescent="0.3">
      <c r="A7" s="10" t="s">
        <v>585</v>
      </c>
      <c r="B7" s="26" t="s">
        <v>75</v>
      </c>
      <c r="C7" s="31">
        <v>21320</v>
      </c>
      <c r="D7" s="13">
        <f t="shared" ca="1" si="0"/>
        <v>56</v>
      </c>
      <c r="E7" s="14" t="s">
        <v>61</v>
      </c>
      <c r="F7" s="26" t="s">
        <v>58</v>
      </c>
      <c r="G7" s="14"/>
      <c r="H7" s="15"/>
      <c r="I7" s="15"/>
      <c r="J7" s="51"/>
      <c r="K7" s="26"/>
      <c r="L7" s="17" t="str">
        <f t="shared" si="1"/>
        <v/>
      </c>
      <c r="M7" s="30" t="str">
        <f t="shared" si="2"/>
        <v/>
      </c>
      <c r="N7" s="30" t="e">
        <f t="shared" ca="1" si="3"/>
        <v>#VALUE!</v>
      </c>
      <c r="O7" s="29"/>
      <c r="P7" s="31"/>
      <c r="Q7" s="38"/>
      <c r="R7" s="26"/>
      <c r="S7" s="52"/>
      <c r="T7" s="40"/>
      <c r="U7" s="15"/>
      <c r="V7" s="15"/>
      <c r="W7" s="15"/>
      <c r="X7" s="15"/>
      <c r="Y7" s="15"/>
      <c r="Z7" s="41"/>
      <c r="AA7" s="15"/>
      <c r="AB7" s="15"/>
      <c r="AC7" s="32"/>
      <c r="AD7" s="15"/>
      <c r="AE7" s="15"/>
      <c r="AF7" s="15"/>
      <c r="AG7" s="15"/>
      <c r="AH7" s="34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28">
        <v>39938</v>
      </c>
      <c r="AW7" s="30" t="s">
        <v>64</v>
      </c>
      <c r="AX7" s="29"/>
      <c r="AY7" s="30" t="s">
        <v>66</v>
      </c>
      <c r="AZ7" s="36"/>
      <c r="BA7" s="36" t="s">
        <v>74</v>
      </c>
      <c r="BB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" s="25" t="str">
        <f>IF(Tableau6[[#This Row],[entré]]&lt;&gt;"",DATEDIF(Tableau6[[#This Row],[envoi_AR]],Tableau6[[#This Row],[entré]],"m")/12,"")</f>
        <v/>
      </c>
    </row>
    <row r="8" spans="1:62" ht="20.100000000000001" customHeight="1" x14ac:dyDescent="0.3">
      <c r="A8" s="10" t="s">
        <v>585</v>
      </c>
      <c r="B8" s="42" t="s">
        <v>76</v>
      </c>
      <c r="C8" s="43">
        <v>19399</v>
      </c>
      <c r="D8" s="13">
        <f t="shared" ca="1" si="0"/>
        <v>61</v>
      </c>
      <c r="E8" s="14" t="s">
        <v>61</v>
      </c>
      <c r="F8" s="42" t="s">
        <v>77</v>
      </c>
      <c r="G8" s="14"/>
      <c r="H8" s="15"/>
      <c r="I8" s="15"/>
      <c r="J8" s="31"/>
      <c r="K8" s="26"/>
      <c r="L8" s="17" t="str">
        <f t="shared" si="1"/>
        <v/>
      </c>
      <c r="M8" s="53" t="str">
        <f t="shared" si="2"/>
        <v/>
      </c>
      <c r="N8" s="54" t="e">
        <f t="shared" ca="1" si="3"/>
        <v>#VALUE!</v>
      </c>
      <c r="O8" s="42"/>
      <c r="P8" s="46"/>
      <c r="Q8" s="47"/>
      <c r="R8" s="42"/>
      <c r="S8" s="55"/>
      <c r="T8" s="40"/>
      <c r="U8" s="15"/>
      <c r="V8" s="15"/>
      <c r="W8" s="15"/>
      <c r="X8" s="15"/>
      <c r="Y8" s="15"/>
      <c r="Z8" s="41"/>
      <c r="AA8" s="15"/>
      <c r="AB8" s="15"/>
      <c r="AC8" s="32"/>
      <c r="AD8" s="15"/>
      <c r="AE8" s="15"/>
      <c r="AF8" s="15"/>
      <c r="AG8" s="15"/>
      <c r="AH8" s="49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43">
        <v>41299</v>
      </c>
      <c r="AW8" s="54" t="s">
        <v>79</v>
      </c>
      <c r="AX8" s="42"/>
      <c r="AY8" s="44">
        <v>41331</v>
      </c>
      <c r="AZ8" s="36"/>
      <c r="BA8" s="36" t="s">
        <v>80</v>
      </c>
      <c r="BB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8" s="25" t="str">
        <f>IF(Tableau6[[#This Row],[entré]]&lt;&gt;"",DATEDIF(Tableau6[[#This Row],[envoi_AR]],Tableau6[[#This Row],[entré]],"m")/12,"")</f>
        <v/>
      </c>
    </row>
    <row r="9" spans="1:62" ht="20.100000000000001" customHeight="1" x14ac:dyDescent="0.3">
      <c r="A9" s="10" t="s">
        <v>585</v>
      </c>
      <c r="B9" s="42" t="s">
        <v>81</v>
      </c>
      <c r="C9" s="43"/>
      <c r="D9" s="13">
        <f t="shared" ca="1" si="0"/>
        <v>114</v>
      </c>
      <c r="E9" s="14" t="s">
        <v>61</v>
      </c>
      <c r="F9" s="42" t="s">
        <v>82</v>
      </c>
      <c r="G9" s="14"/>
      <c r="H9" s="15"/>
      <c r="I9" s="15"/>
      <c r="J9" s="37"/>
      <c r="K9" s="29"/>
      <c r="L9" s="17" t="str">
        <f t="shared" si="1"/>
        <v/>
      </c>
      <c r="M9" s="44" t="str">
        <f t="shared" si="2"/>
        <v/>
      </c>
      <c r="N9" s="44" t="e">
        <f t="shared" ca="1" si="3"/>
        <v>#VALUE!</v>
      </c>
      <c r="O9" s="45"/>
      <c r="P9" s="46"/>
      <c r="Q9" s="56"/>
      <c r="R9" s="42"/>
      <c r="S9" s="45"/>
      <c r="T9" s="15"/>
      <c r="U9" s="15"/>
      <c r="V9" s="15"/>
      <c r="W9" s="15"/>
      <c r="X9" s="15"/>
      <c r="Y9" s="15"/>
      <c r="Z9" s="15"/>
      <c r="AA9" s="15"/>
      <c r="AB9" s="15"/>
      <c r="AC9" s="33"/>
      <c r="AD9" s="15"/>
      <c r="AE9" s="15"/>
      <c r="AF9" s="15"/>
      <c r="AG9" s="15"/>
      <c r="AH9" s="49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44">
        <v>40813</v>
      </c>
      <c r="AW9" s="44">
        <v>40826</v>
      </c>
      <c r="AX9" s="45"/>
      <c r="AY9" s="44">
        <v>40830</v>
      </c>
      <c r="AZ9" s="36"/>
      <c r="BA9" s="36"/>
      <c r="BB9" s="25">
        <f ca="1">IF(Tableau6[[#This Row],[entré]]&lt;&gt;"","",IF(Tableau6[[#This Row],[SORTIE de LA]]="",IF(Tableau6[[#This Row],[envoi_AR]]&lt;&gt;"",DATEDIF(Tableau6[[#This Row],[envoi_AR]],TODAY(),"m")/12,""),""))</f>
        <v>2.9166666666666665</v>
      </c>
      <c r="BC9" s="25" t="str">
        <f>IF(Tableau6[[#This Row],[entré]]&lt;&gt;"",DATEDIF(Tableau6[[#This Row],[envoi_AR]],Tableau6[[#This Row],[entré]],"m")/12,"")</f>
        <v/>
      </c>
    </row>
    <row r="10" spans="1:62" ht="20.100000000000001" customHeight="1" x14ac:dyDescent="0.3">
      <c r="A10" s="10" t="s">
        <v>585</v>
      </c>
      <c r="B10" s="26" t="s">
        <v>83</v>
      </c>
      <c r="C10" s="31"/>
      <c r="D10" s="13">
        <f t="shared" ca="1" si="0"/>
        <v>114</v>
      </c>
      <c r="E10" s="14" t="s">
        <v>61</v>
      </c>
      <c r="F10" s="26" t="s">
        <v>58</v>
      </c>
      <c r="G10" s="14"/>
      <c r="H10" s="15"/>
      <c r="I10" s="15"/>
      <c r="J10" s="51"/>
      <c r="K10" s="26"/>
      <c r="L10" s="17" t="str">
        <f t="shared" si="1"/>
        <v/>
      </c>
      <c r="M10" s="30" t="str">
        <f t="shared" si="2"/>
        <v/>
      </c>
      <c r="N10" s="30" t="e">
        <f t="shared" ca="1" si="3"/>
        <v>#VALUE!</v>
      </c>
      <c r="O10" s="29"/>
      <c r="P10" s="31"/>
      <c r="Q10" s="32"/>
      <c r="R10" s="26"/>
      <c r="S10" s="26"/>
      <c r="T10" s="15"/>
      <c r="U10" s="15"/>
      <c r="V10" s="15"/>
      <c r="W10" s="15"/>
      <c r="X10" s="15"/>
      <c r="Y10" s="15"/>
      <c r="Z10" s="15"/>
      <c r="AA10" s="15"/>
      <c r="AB10" s="15"/>
      <c r="AC10" s="32"/>
      <c r="AD10" s="15"/>
      <c r="AE10" s="15"/>
      <c r="AF10" s="15"/>
      <c r="AG10" s="15"/>
      <c r="AH10" s="34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30">
        <v>39745</v>
      </c>
      <c r="AW10" s="30">
        <v>39757</v>
      </c>
      <c r="AX10" s="29"/>
      <c r="AY10" s="30">
        <v>39762</v>
      </c>
      <c r="AZ10" s="36"/>
      <c r="BA10" s="36" t="s">
        <v>84</v>
      </c>
      <c r="BB1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0" s="25" t="str">
        <f>IF(Tableau6[[#This Row],[entré]]&lt;&gt;"",DATEDIF(Tableau6[[#This Row],[envoi_AR]],Tableau6[[#This Row],[entré]],"m")/12,"")</f>
        <v/>
      </c>
    </row>
    <row r="11" spans="1:62" ht="20.100000000000001" customHeight="1" x14ac:dyDescent="0.3">
      <c r="A11" s="10" t="s">
        <v>585</v>
      </c>
      <c r="B11" s="26" t="s">
        <v>85</v>
      </c>
      <c r="C11" s="31">
        <v>32595</v>
      </c>
      <c r="D11" s="13">
        <f t="shared" ca="1" si="0"/>
        <v>25</v>
      </c>
      <c r="E11" s="14" t="s">
        <v>69</v>
      </c>
      <c r="F11" s="26" t="s">
        <v>58</v>
      </c>
      <c r="G11" s="14"/>
      <c r="H11" s="15"/>
      <c r="I11" s="15"/>
      <c r="J11" s="51"/>
      <c r="K11" s="26"/>
      <c r="L11" s="17" t="str">
        <f t="shared" si="1"/>
        <v/>
      </c>
      <c r="M11" s="30" t="str">
        <f t="shared" si="2"/>
        <v/>
      </c>
      <c r="N11" s="30" t="e">
        <f t="shared" ca="1" si="3"/>
        <v>#VALUE!</v>
      </c>
      <c r="O11" s="29"/>
      <c r="P11" s="31"/>
      <c r="Q11" s="32"/>
      <c r="R11" s="26"/>
      <c r="S11" s="26"/>
      <c r="T11" s="15"/>
      <c r="U11" s="15"/>
      <c r="V11" s="15"/>
      <c r="W11" s="15"/>
      <c r="X11" s="15"/>
      <c r="Y11" s="15"/>
      <c r="Z11" s="15"/>
      <c r="AA11" s="15"/>
      <c r="AB11" s="15"/>
      <c r="AC11" s="32"/>
      <c r="AD11" s="15"/>
      <c r="AE11" s="15"/>
      <c r="AF11" s="15"/>
      <c r="AG11" s="15"/>
      <c r="AH11" s="34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30">
        <v>39573</v>
      </c>
      <c r="AW11" s="30"/>
      <c r="AX11" s="29"/>
      <c r="AY11" s="30" t="s">
        <v>66</v>
      </c>
      <c r="AZ11" s="36"/>
      <c r="BA11" s="36" t="s">
        <v>84</v>
      </c>
      <c r="BB1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" s="25" t="str">
        <f>IF(Tableau6[[#This Row],[entré]]&lt;&gt;"",DATEDIF(Tableau6[[#This Row],[envoi_AR]],Tableau6[[#This Row],[entré]],"m")/12,"")</f>
        <v/>
      </c>
    </row>
    <row r="12" spans="1:62" ht="20.100000000000001" customHeight="1" x14ac:dyDescent="0.3">
      <c r="A12" s="10" t="s">
        <v>585</v>
      </c>
      <c r="B12" s="57" t="s">
        <v>87</v>
      </c>
      <c r="C12" s="28">
        <v>31160</v>
      </c>
      <c r="D12" s="13">
        <f t="shared" ca="1" si="0"/>
        <v>29</v>
      </c>
      <c r="E12" s="14" t="s">
        <v>69</v>
      </c>
      <c r="F12" s="29" t="s">
        <v>82</v>
      </c>
      <c r="G12" s="14"/>
      <c r="H12" s="15"/>
      <c r="I12" s="15"/>
      <c r="J12" s="58"/>
      <c r="K12" s="58"/>
      <c r="L12" s="17" t="str">
        <f t="shared" si="1"/>
        <v/>
      </c>
      <c r="M12" s="30" t="str">
        <f t="shared" si="2"/>
        <v/>
      </c>
      <c r="N12" s="30" t="e">
        <f t="shared" ca="1" si="3"/>
        <v>#VALUE!</v>
      </c>
      <c r="O12" s="29"/>
      <c r="P12" s="29"/>
      <c r="Q12" s="33"/>
      <c r="R12" s="29"/>
      <c r="S12" s="58"/>
      <c r="T12" s="15"/>
      <c r="U12" s="15"/>
      <c r="V12" s="15"/>
      <c r="W12" s="15"/>
      <c r="X12" s="15"/>
      <c r="Y12" s="15"/>
      <c r="Z12" s="15"/>
      <c r="AA12" s="15"/>
      <c r="AB12" s="15"/>
      <c r="AC12" s="33"/>
      <c r="AD12" s="15"/>
      <c r="AE12" s="15"/>
      <c r="AF12" s="15"/>
      <c r="AG12" s="15"/>
      <c r="AH12" s="59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30">
        <v>38722</v>
      </c>
      <c r="AW12" s="30"/>
      <c r="AX12" s="29"/>
      <c r="AY12" s="30" t="s">
        <v>66</v>
      </c>
      <c r="AZ12" s="36"/>
      <c r="BA12" s="36" t="s">
        <v>88</v>
      </c>
      <c r="BB1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2" s="25" t="str">
        <f>IF(Tableau6[[#This Row],[entré]]&lt;&gt;"",DATEDIF(Tableau6[[#This Row],[envoi_AR]],Tableau6[[#This Row],[entré]],"m")/12,"")</f>
        <v/>
      </c>
    </row>
    <row r="13" spans="1:62" ht="20.100000000000001" customHeight="1" x14ac:dyDescent="0.3">
      <c r="A13" s="10" t="s">
        <v>585</v>
      </c>
      <c r="B13" s="42" t="s">
        <v>89</v>
      </c>
      <c r="C13" s="43">
        <v>25712</v>
      </c>
      <c r="D13" s="13">
        <f t="shared" ca="1" si="0"/>
        <v>44</v>
      </c>
      <c r="E13" s="14" t="s">
        <v>69</v>
      </c>
      <c r="F13" s="42" t="s">
        <v>77</v>
      </c>
      <c r="G13" s="14"/>
      <c r="H13" s="15"/>
      <c r="I13" s="15"/>
      <c r="J13" s="28"/>
      <c r="K13" s="29"/>
      <c r="L13" s="17" t="str">
        <f t="shared" si="1"/>
        <v/>
      </c>
      <c r="M13" s="44" t="str">
        <f t="shared" si="2"/>
        <v/>
      </c>
      <c r="N13" s="44" t="e">
        <f t="shared" ca="1" si="3"/>
        <v>#VALUE!</v>
      </c>
      <c r="O13" s="45"/>
      <c r="P13" s="46"/>
      <c r="Q13" s="56"/>
      <c r="R13" s="42"/>
      <c r="S13" s="45"/>
      <c r="T13" s="15"/>
      <c r="U13" s="15"/>
      <c r="V13" s="15"/>
      <c r="W13" s="15"/>
      <c r="X13" s="15"/>
      <c r="Y13" s="15"/>
      <c r="Z13" s="15"/>
      <c r="AA13" s="15"/>
      <c r="AB13" s="15"/>
      <c r="AC13" s="33"/>
      <c r="AD13" s="15"/>
      <c r="AE13" s="15"/>
      <c r="AF13" s="15"/>
      <c r="AG13" s="15"/>
      <c r="AH13" s="49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44">
        <v>41002</v>
      </c>
      <c r="AW13" s="44">
        <v>41012</v>
      </c>
      <c r="AX13" s="45"/>
      <c r="AY13" s="44">
        <v>41012</v>
      </c>
      <c r="AZ13" s="36"/>
      <c r="BA13" s="36" t="s">
        <v>90</v>
      </c>
      <c r="BB1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3" s="25" t="str">
        <f>IF(Tableau6[[#This Row],[entré]]&lt;&gt;"",DATEDIF(Tableau6[[#This Row],[envoi_AR]],Tableau6[[#This Row],[entré]],"m")/12,"")</f>
        <v/>
      </c>
    </row>
    <row r="14" spans="1:62" ht="20.100000000000001" customHeight="1" x14ac:dyDescent="0.3">
      <c r="A14" s="10" t="s">
        <v>585</v>
      </c>
      <c r="B14" s="60" t="s">
        <v>91</v>
      </c>
      <c r="C14" s="50">
        <v>25828</v>
      </c>
      <c r="D14" s="13">
        <f t="shared" ca="1" si="0"/>
        <v>44</v>
      </c>
      <c r="E14" s="14" t="s">
        <v>69</v>
      </c>
      <c r="F14" s="45" t="s">
        <v>58</v>
      </c>
      <c r="G14" s="14"/>
      <c r="H14" s="15"/>
      <c r="I14" s="15"/>
      <c r="J14" s="58"/>
      <c r="K14" s="58"/>
      <c r="L14" s="17" t="str">
        <f t="shared" si="1"/>
        <v/>
      </c>
      <c r="M14" s="44" t="str">
        <f t="shared" si="2"/>
        <v/>
      </c>
      <c r="N14" s="44" t="e">
        <f t="shared" ca="1" si="3"/>
        <v>#VALUE!</v>
      </c>
      <c r="O14" s="45"/>
      <c r="P14" s="45"/>
      <c r="Q14" s="61"/>
      <c r="R14" s="60"/>
      <c r="S14" s="62"/>
      <c r="T14" s="15"/>
      <c r="U14" s="15"/>
      <c r="V14" s="15"/>
      <c r="W14" s="15"/>
      <c r="X14" s="15"/>
      <c r="Y14" s="15"/>
      <c r="Z14" s="15"/>
      <c r="AA14" s="15"/>
      <c r="AB14" s="15"/>
      <c r="AC14" s="33"/>
      <c r="AD14" s="15"/>
      <c r="AE14" s="15"/>
      <c r="AF14" s="15"/>
      <c r="AG14" s="15"/>
      <c r="AH14" s="63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44">
        <v>41339</v>
      </c>
      <c r="AW14" s="44">
        <v>41352</v>
      </c>
      <c r="AX14" s="45"/>
      <c r="AY14" s="44">
        <v>41352</v>
      </c>
      <c r="AZ14" s="36"/>
      <c r="BA14" s="36" t="s">
        <v>92</v>
      </c>
      <c r="BB1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4" s="25" t="str">
        <f>IF(Tableau6[[#This Row],[entré]]&lt;&gt;"",DATEDIF(Tableau6[[#This Row],[envoi_AR]],Tableau6[[#This Row],[entré]],"m")/12,"")</f>
        <v/>
      </c>
    </row>
    <row r="15" spans="1:62" ht="20.100000000000001" customHeight="1" x14ac:dyDescent="0.3">
      <c r="A15" s="10" t="s">
        <v>585</v>
      </c>
      <c r="B15" s="26" t="s">
        <v>93</v>
      </c>
      <c r="C15" s="31">
        <v>21378</v>
      </c>
      <c r="D15" s="13">
        <f t="shared" ca="1" si="0"/>
        <v>56</v>
      </c>
      <c r="E15" s="14"/>
      <c r="F15" s="26" t="s">
        <v>94</v>
      </c>
      <c r="G15" s="14"/>
      <c r="H15" s="15"/>
      <c r="I15" s="15"/>
      <c r="J15" s="51"/>
      <c r="K15" s="26"/>
      <c r="L15" s="17" t="str">
        <f t="shared" si="1"/>
        <v/>
      </c>
      <c r="M15" s="30" t="str">
        <f t="shared" si="2"/>
        <v/>
      </c>
      <c r="N15" s="30" t="e">
        <f t="shared" ca="1" si="3"/>
        <v>#VALUE!</v>
      </c>
      <c r="O15" s="29"/>
      <c r="P15" s="31"/>
      <c r="Q15" s="32"/>
      <c r="R15" s="26"/>
      <c r="S15" s="26"/>
      <c r="T15" s="15"/>
      <c r="U15" s="15"/>
      <c r="V15" s="15"/>
      <c r="W15" s="15"/>
      <c r="X15" s="15"/>
      <c r="Y15" s="15"/>
      <c r="Z15" s="15"/>
      <c r="AA15" s="15"/>
      <c r="AB15" s="15"/>
      <c r="AC15" s="32"/>
      <c r="AD15" s="15"/>
      <c r="AE15" s="15"/>
      <c r="AF15" s="15"/>
      <c r="AG15" s="15"/>
      <c r="AH15" s="34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30">
        <v>39720</v>
      </c>
      <c r="AW15" s="30"/>
      <c r="AX15" s="29"/>
      <c r="AY15" s="30">
        <v>39736</v>
      </c>
      <c r="AZ15" s="36"/>
      <c r="BA15" s="36" t="s">
        <v>95</v>
      </c>
      <c r="BB1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5" s="25" t="str">
        <f>IF(Tableau6[[#This Row],[entré]]&lt;&gt;"",DATEDIF(Tableau6[[#This Row],[envoi_AR]],Tableau6[[#This Row],[entré]],"m")/12,"")</f>
        <v/>
      </c>
    </row>
    <row r="16" spans="1:62" ht="20.100000000000001" customHeight="1" x14ac:dyDescent="0.3">
      <c r="A16" s="10" t="s">
        <v>585</v>
      </c>
      <c r="B16" s="42" t="s">
        <v>96</v>
      </c>
      <c r="C16" s="43">
        <v>26839</v>
      </c>
      <c r="D16" s="13">
        <f t="shared" ca="1" si="0"/>
        <v>41</v>
      </c>
      <c r="E16" s="14" t="s">
        <v>61</v>
      </c>
      <c r="F16" s="42" t="s">
        <v>94</v>
      </c>
      <c r="G16" s="14"/>
      <c r="H16" s="15"/>
      <c r="I16" s="15"/>
      <c r="J16" s="28"/>
      <c r="K16" s="29"/>
      <c r="L16" s="17" t="str">
        <f t="shared" si="1"/>
        <v/>
      </c>
      <c r="M16" s="44" t="str">
        <f t="shared" si="2"/>
        <v/>
      </c>
      <c r="N16" s="44" t="e">
        <f t="shared" ca="1" si="3"/>
        <v>#VALUE!</v>
      </c>
      <c r="O16" s="45"/>
      <c r="P16" s="46"/>
      <c r="Q16" s="47"/>
      <c r="R16" s="42"/>
      <c r="S16" s="48"/>
      <c r="T16" s="40"/>
      <c r="U16" s="15"/>
      <c r="V16" s="15"/>
      <c r="W16" s="15"/>
      <c r="X16" s="15"/>
      <c r="Y16" s="15"/>
      <c r="Z16" s="41"/>
      <c r="AA16" s="15"/>
      <c r="AB16" s="15"/>
      <c r="AC16" s="33"/>
      <c r="AD16" s="15"/>
      <c r="AE16" s="15"/>
      <c r="AF16" s="15"/>
      <c r="AG16" s="15"/>
      <c r="AH16" s="49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50">
        <v>41184</v>
      </c>
      <c r="AW16" s="44" t="s">
        <v>97</v>
      </c>
      <c r="AX16" s="45"/>
      <c r="AY16" s="44">
        <v>41193</v>
      </c>
      <c r="AZ16" s="36"/>
      <c r="BA16" s="36" t="s">
        <v>98</v>
      </c>
      <c r="BB1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6" s="25" t="str">
        <f>IF(Tableau6[[#This Row],[entré]]&lt;&gt;"",DATEDIF(Tableau6[[#This Row],[envoi_AR]],Tableau6[[#This Row],[entré]],"m")/12,"")</f>
        <v/>
      </c>
    </row>
    <row r="17" spans="1:55" ht="20.100000000000001" customHeight="1" x14ac:dyDescent="0.3">
      <c r="A17" s="10" t="s">
        <v>585</v>
      </c>
      <c r="B17" s="42" t="s">
        <v>99</v>
      </c>
      <c r="C17" s="43">
        <v>33618</v>
      </c>
      <c r="D17" s="13">
        <f t="shared" ca="1" si="0"/>
        <v>22</v>
      </c>
      <c r="E17" s="14" t="s">
        <v>61</v>
      </c>
      <c r="F17" s="42" t="s">
        <v>94</v>
      </c>
      <c r="G17" s="14"/>
      <c r="H17" s="15"/>
      <c r="I17" s="15"/>
      <c r="J17" s="28"/>
      <c r="K17" s="29"/>
      <c r="L17" s="17">
        <f t="shared" si="1"/>
        <v>41598</v>
      </c>
      <c r="M17" s="44" t="str">
        <f t="shared" si="2"/>
        <v>Présent</v>
      </c>
      <c r="N17" s="44" t="str">
        <f t="shared" ca="1" si="3"/>
        <v>0 années  10 mois  0 jours  </v>
      </c>
      <c r="O17" s="45"/>
      <c r="P17" s="46"/>
      <c r="Q17" s="56"/>
      <c r="R17" s="42"/>
      <c r="S17" s="45"/>
      <c r="T17" s="15"/>
      <c r="U17" s="15"/>
      <c r="V17" s="15"/>
      <c r="W17" s="15"/>
      <c r="X17" s="15"/>
      <c r="Y17" s="15"/>
      <c r="Z17" s="15"/>
      <c r="AA17" s="15"/>
      <c r="AB17" s="15"/>
      <c r="AC17" s="33"/>
      <c r="AD17" s="15"/>
      <c r="AE17" s="15"/>
      <c r="AF17" s="15"/>
      <c r="AG17" s="15"/>
      <c r="AH17" s="49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44">
        <v>41092</v>
      </c>
      <c r="AW17" s="44">
        <v>41102</v>
      </c>
      <c r="AX17" s="45"/>
      <c r="AY17" s="44">
        <v>41102</v>
      </c>
      <c r="AZ17" s="35">
        <v>41598</v>
      </c>
      <c r="BA17" s="36"/>
      <c r="BB1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7" s="25">
        <f>IF(Tableau6[[#This Row],[entré]]&lt;&gt;"",DATEDIF(Tableau6[[#This Row],[envoi_AR]],Tableau6[[#This Row],[entré]],"m")/12,"")</f>
        <v>1.3333333333333333</v>
      </c>
    </row>
    <row r="18" spans="1:55" ht="20.100000000000001" customHeight="1" x14ac:dyDescent="0.3">
      <c r="A18" s="10" t="s">
        <v>585</v>
      </c>
      <c r="B18" s="42" t="s">
        <v>101</v>
      </c>
      <c r="C18" s="43">
        <v>30635</v>
      </c>
      <c r="D18" s="13">
        <f t="shared" ca="1" si="0"/>
        <v>30</v>
      </c>
      <c r="E18" s="14" t="s">
        <v>61</v>
      </c>
      <c r="F18" s="42" t="s">
        <v>77</v>
      </c>
      <c r="G18" s="14"/>
      <c r="H18" s="15"/>
      <c r="I18" s="15"/>
      <c r="J18" s="28"/>
      <c r="K18" s="29"/>
      <c r="L18" s="17" t="str">
        <f t="shared" si="1"/>
        <v/>
      </c>
      <c r="M18" s="44" t="str">
        <f t="shared" si="2"/>
        <v/>
      </c>
      <c r="N18" s="44" t="e">
        <f t="shared" ca="1" si="3"/>
        <v>#VALUE!</v>
      </c>
      <c r="O18" s="45"/>
      <c r="P18" s="46"/>
      <c r="Q18" s="56"/>
      <c r="R18" s="42"/>
      <c r="S18" s="45"/>
      <c r="T18" s="15"/>
      <c r="U18" s="15"/>
      <c r="V18" s="15"/>
      <c r="W18" s="15"/>
      <c r="X18" s="15"/>
      <c r="Y18" s="15"/>
      <c r="Z18" s="15"/>
      <c r="AA18" s="15"/>
      <c r="AB18" s="15"/>
      <c r="AC18" s="33"/>
      <c r="AD18" s="15"/>
      <c r="AE18" s="15"/>
      <c r="AF18" s="15"/>
      <c r="AG18" s="15"/>
      <c r="AH18" s="49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44">
        <v>40878</v>
      </c>
      <c r="AW18" s="44"/>
      <c r="AX18" s="45"/>
      <c r="AY18" s="44">
        <v>40911</v>
      </c>
      <c r="AZ18" s="36"/>
      <c r="BA18" s="36" t="s">
        <v>104</v>
      </c>
      <c r="BB1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8" s="25" t="str">
        <f>IF(Tableau6[[#This Row],[entré]]&lt;&gt;"",DATEDIF(Tableau6[[#This Row],[envoi_AR]],Tableau6[[#This Row],[entré]],"m")/12,"")</f>
        <v/>
      </c>
    </row>
    <row r="19" spans="1:55" ht="20.100000000000001" customHeight="1" x14ac:dyDescent="0.3">
      <c r="A19" s="10" t="s">
        <v>585</v>
      </c>
      <c r="B19" s="42" t="s">
        <v>105</v>
      </c>
      <c r="C19" s="43">
        <v>20238</v>
      </c>
      <c r="D19" s="13">
        <f t="shared" ca="1" si="0"/>
        <v>59</v>
      </c>
      <c r="E19" s="14" t="s">
        <v>61</v>
      </c>
      <c r="F19" s="42" t="s">
        <v>70</v>
      </c>
      <c r="G19" s="14"/>
      <c r="H19" s="15"/>
      <c r="I19" s="15"/>
      <c r="J19" s="28"/>
      <c r="K19" s="29"/>
      <c r="L19" s="17" t="str">
        <f t="shared" si="1"/>
        <v/>
      </c>
      <c r="M19" s="44" t="str">
        <f t="shared" si="2"/>
        <v/>
      </c>
      <c r="N19" s="44" t="e">
        <f t="shared" ca="1" si="3"/>
        <v>#VALUE!</v>
      </c>
      <c r="O19" s="45"/>
      <c r="P19" s="46"/>
      <c r="Q19" s="56"/>
      <c r="R19" s="42"/>
      <c r="S19" s="45"/>
      <c r="T19" s="15"/>
      <c r="U19" s="15"/>
      <c r="V19" s="15"/>
      <c r="W19" s="15"/>
      <c r="X19" s="15"/>
      <c r="Y19" s="15"/>
      <c r="Z19" s="15"/>
      <c r="AA19" s="15"/>
      <c r="AB19" s="15"/>
      <c r="AC19" s="33"/>
      <c r="AD19" s="15"/>
      <c r="AE19" s="15"/>
      <c r="AF19" s="15"/>
      <c r="AG19" s="15"/>
      <c r="AH19" s="49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44">
        <v>41072</v>
      </c>
      <c r="AW19" s="44">
        <v>41088</v>
      </c>
      <c r="AX19" s="45"/>
      <c r="AY19" s="44">
        <v>41092</v>
      </c>
      <c r="AZ19" s="36"/>
      <c r="BA19" s="36" t="s">
        <v>106</v>
      </c>
      <c r="BB1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9" s="25" t="str">
        <f>IF(Tableau6[[#This Row],[entré]]&lt;&gt;"",DATEDIF(Tableau6[[#This Row],[envoi_AR]],Tableau6[[#This Row],[entré]],"m")/12,"")</f>
        <v/>
      </c>
    </row>
    <row r="20" spans="1:55" ht="20.100000000000001" customHeight="1" x14ac:dyDescent="0.3">
      <c r="A20" s="10" t="s">
        <v>585</v>
      </c>
      <c r="B20" s="42" t="s">
        <v>107</v>
      </c>
      <c r="C20" s="43">
        <v>21460</v>
      </c>
      <c r="D20" s="13">
        <f t="shared" ca="1" si="0"/>
        <v>55</v>
      </c>
      <c r="E20" s="14" t="s">
        <v>61</v>
      </c>
      <c r="F20" s="42" t="s">
        <v>94</v>
      </c>
      <c r="G20" s="14"/>
      <c r="H20" s="15"/>
      <c r="I20" s="15"/>
      <c r="J20" s="37"/>
      <c r="K20" s="29"/>
      <c r="L20" s="17" t="str">
        <f t="shared" si="1"/>
        <v/>
      </c>
      <c r="M20" s="44" t="str">
        <f t="shared" si="2"/>
        <v/>
      </c>
      <c r="N20" s="44" t="e">
        <f t="shared" ca="1" si="3"/>
        <v>#VALUE!</v>
      </c>
      <c r="O20" s="45"/>
      <c r="P20" s="46"/>
      <c r="Q20" s="47"/>
      <c r="R20" s="42"/>
      <c r="S20" s="48"/>
      <c r="T20" s="40"/>
      <c r="U20" s="15"/>
      <c r="V20" s="15"/>
      <c r="W20" s="15"/>
      <c r="X20" s="15"/>
      <c r="Y20" s="15"/>
      <c r="Z20" s="41"/>
      <c r="AA20" s="15"/>
      <c r="AB20" s="15"/>
      <c r="AC20" s="33"/>
      <c r="AD20" s="15"/>
      <c r="AE20" s="15"/>
      <c r="AF20" s="15"/>
      <c r="AG20" s="15"/>
      <c r="AH20" s="49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50">
        <v>40801</v>
      </c>
      <c r="AW20" s="44" t="s">
        <v>108</v>
      </c>
      <c r="AX20" s="45"/>
      <c r="AY20" s="50">
        <v>40826</v>
      </c>
      <c r="AZ20" s="36"/>
      <c r="BA20" s="36"/>
      <c r="BB20" s="25">
        <f ca="1">IF(Tableau6[[#This Row],[entré]]&lt;&gt;"","",IF(Tableau6[[#This Row],[SORTIE de LA]]="",IF(Tableau6[[#This Row],[envoi_AR]]&lt;&gt;"",DATEDIF(Tableau6[[#This Row],[envoi_AR]],TODAY(),"m")/12,""),""))</f>
        <v>2.9166666666666665</v>
      </c>
      <c r="BC20" s="25" t="str">
        <f>IF(Tableau6[[#This Row],[entré]]&lt;&gt;"",DATEDIF(Tableau6[[#This Row],[envoi_AR]],Tableau6[[#This Row],[entré]],"m")/12,"")</f>
        <v/>
      </c>
    </row>
    <row r="21" spans="1:55" ht="20.100000000000001" customHeight="1" x14ac:dyDescent="0.3">
      <c r="A21" s="10" t="s">
        <v>585</v>
      </c>
      <c r="B21" s="57" t="s">
        <v>109</v>
      </c>
      <c r="C21" s="28">
        <v>29770</v>
      </c>
      <c r="D21" s="13">
        <f t="shared" ca="1" si="0"/>
        <v>33</v>
      </c>
      <c r="E21" s="14" t="s">
        <v>69</v>
      </c>
      <c r="F21" s="26" t="s">
        <v>94</v>
      </c>
      <c r="G21" s="14"/>
      <c r="H21" s="15"/>
      <c r="I21" s="15"/>
      <c r="J21" s="58"/>
      <c r="K21" s="51"/>
      <c r="L21" s="17" t="str">
        <f t="shared" si="1"/>
        <v/>
      </c>
      <c r="M21" s="64" t="str">
        <f t="shared" si="2"/>
        <v/>
      </c>
      <c r="N21" s="64" t="e">
        <f t="shared" ca="1" si="3"/>
        <v>#VALUE!</v>
      </c>
      <c r="O21" s="29"/>
      <c r="P21" s="65"/>
      <c r="Q21" s="33"/>
      <c r="R21" s="57"/>
      <c r="S21" s="51"/>
      <c r="T21" s="15"/>
      <c r="U21" s="15"/>
      <c r="V21" s="15"/>
      <c r="W21" s="15"/>
      <c r="X21" s="15"/>
      <c r="Y21" s="15"/>
      <c r="Z21" s="15"/>
      <c r="AA21" s="15"/>
      <c r="AB21" s="15"/>
      <c r="AC21" s="33"/>
      <c r="AD21" s="15"/>
      <c r="AE21" s="15"/>
      <c r="AF21" s="15"/>
      <c r="AG21" s="15"/>
      <c r="AH21" s="66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64">
        <v>38527</v>
      </c>
      <c r="AW21" s="64"/>
      <c r="AX21" s="29"/>
      <c r="AY21" s="30" t="s">
        <v>66</v>
      </c>
      <c r="AZ21" s="36"/>
      <c r="BA21" s="36" t="s">
        <v>95</v>
      </c>
      <c r="BB2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21" s="25" t="str">
        <f>IF(Tableau6[[#This Row],[entré]]&lt;&gt;"",DATEDIF(Tableau6[[#This Row],[envoi_AR]],Tableau6[[#This Row],[entré]],"m")/12,"")</f>
        <v/>
      </c>
    </row>
    <row r="22" spans="1:55" ht="20.100000000000001" customHeight="1" x14ac:dyDescent="0.3">
      <c r="A22" s="10" t="s">
        <v>585</v>
      </c>
      <c r="B22" s="57" t="s">
        <v>111</v>
      </c>
      <c r="C22" s="28">
        <v>31163</v>
      </c>
      <c r="D22" s="13">
        <f t="shared" ca="1" si="0"/>
        <v>29</v>
      </c>
      <c r="E22" s="14" t="s">
        <v>69</v>
      </c>
      <c r="F22" s="29" t="s">
        <v>58</v>
      </c>
      <c r="G22" s="14"/>
      <c r="H22" s="15"/>
      <c r="I22" s="15"/>
      <c r="J22" s="58"/>
      <c r="K22" s="58"/>
      <c r="L22" s="17" t="str">
        <f t="shared" si="1"/>
        <v/>
      </c>
      <c r="M22" s="30" t="str">
        <f t="shared" si="2"/>
        <v/>
      </c>
      <c r="N22" s="30" t="e">
        <f t="shared" ca="1" si="3"/>
        <v>#VALUE!</v>
      </c>
      <c r="O22" s="29"/>
      <c r="P22" s="29"/>
      <c r="Q22" s="33"/>
      <c r="R22" s="29"/>
      <c r="S22" s="58"/>
      <c r="T22" s="15"/>
      <c r="U22" s="15"/>
      <c r="V22" s="15"/>
      <c r="W22" s="15"/>
      <c r="X22" s="15"/>
      <c r="Y22" s="15"/>
      <c r="Z22" s="15"/>
      <c r="AA22" s="15"/>
      <c r="AB22" s="15"/>
      <c r="AC22" s="33"/>
      <c r="AD22" s="15"/>
      <c r="AE22" s="15"/>
      <c r="AF22" s="15"/>
      <c r="AG22" s="15"/>
      <c r="AH22" s="59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30">
        <v>38751</v>
      </c>
      <c r="AW22" s="30">
        <v>38769</v>
      </c>
      <c r="AX22" s="29"/>
      <c r="AY22" s="30">
        <v>38861</v>
      </c>
      <c r="AZ22" s="36"/>
      <c r="BA22" s="36" t="s">
        <v>112</v>
      </c>
      <c r="BB2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22" s="25" t="str">
        <f>IF(Tableau6[[#This Row],[entré]]&lt;&gt;"",DATEDIF(Tableau6[[#This Row],[envoi_AR]],Tableau6[[#This Row],[entré]],"m")/12,"")</f>
        <v/>
      </c>
    </row>
    <row r="23" spans="1:55" ht="20.100000000000001" customHeight="1" x14ac:dyDescent="0.3">
      <c r="A23" s="10" t="s">
        <v>585</v>
      </c>
      <c r="B23" s="26" t="s">
        <v>113</v>
      </c>
      <c r="C23" s="31">
        <v>32162</v>
      </c>
      <c r="D23" s="13">
        <f t="shared" ca="1" si="0"/>
        <v>26</v>
      </c>
      <c r="E23" s="14" t="s">
        <v>69</v>
      </c>
      <c r="F23" s="26" t="s">
        <v>58</v>
      </c>
      <c r="G23" s="14"/>
      <c r="H23" s="15"/>
      <c r="I23" s="15"/>
      <c r="J23" s="51"/>
      <c r="K23" s="26"/>
      <c r="L23" s="17" t="str">
        <f t="shared" si="1"/>
        <v/>
      </c>
      <c r="M23" s="30" t="str">
        <f t="shared" si="2"/>
        <v/>
      </c>
      <c r="N23" s="30" t="e">
        <f t="shared" ca="1" si="3"/>
        <v>#VALUE!</v>
      </c>
      <c r="O23" s="29"/>
      <c r="P23" s="31"/>
      <c r="Q23" s="32"/>
      <c r="R23" s="26"/>
      <c r="S23" s="26"/>
      <c r="T23" s="15"/>
      <c r="U23" s="15"/>
      <c r="V23" s="15"/>
      <c r="W23" s="15"/>
      <c r="X23" s="15"/>
      <c r="Y23" s="15"/>
      <c r="Z23" s="15"/>
      <c r="AA23" s="15"/>
      <c r="AB23" s="15"/>
      <c r="AC23" s="32"/>
      <c r="AD23" s="15"/>
      <c r="AE23" s="15"/>
      <c r="AF23" s="15"/>
      <c r="AG23" s="15"/>
      <c r="AH23" s="34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30">
        <v>39608</v>
      </c>
      <c r="AW23" s="30">
        <v>39637</v>
      </c>
      <c r="AX23" s="29"/>
      <c r="AY23" s="30">
        <v>39640</v>
      </c>
      <c r="AZ23" s="36"/>
      <c r="BA23" s="36" t="s">
        <v>84</v>
      </c>
      <c r="BB2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23" s="25" t="str">
        <f>IF(Tableau6[[#This Row],[entré]]&lt;&gt;"",DATEDIF(Tableau6[[#This Row],[envoi_AR]],Tableau6[[#This Row],[entré]],"m")/12,"")</f>
        <v/>
      </c>
    </row>
    <row r="24" spans="1:55" ht="20.100000000000001" customHeight="1" x14ac:dyDescent="0.3">
      <c r="A24" s="10" t="s">
        <v>585</v>
      </c>
      <c r="B24" s="42" t="s">
        <v>114</v>
      </c>
      <c r="C24" s="43">
        <v>24061</v>
      </c>
      <c r="D24" s="13">
        <f t="shared" ca="1" si="0"/>
        <v>48</v>
      </c>
      <c r="E24" s="14" t="s">
        <v>69</v>
      </c>
      <c r="F24" s="42" t="s">
        <v>94</v>
      </c>
      <c r="G24" s="14"/>
      <c r="H24" s="15"/>
      <c r="I24" s="15"/>
      <c r="J24" s="31"/>
      <c r="K24" s="26"/>
      <c r="L24" s="17">
        <f t="shared" si="1"/>
        <v>41730</v>
      </c>
      <c r="M24" s="53" t="str">
        <f t="shared" si="2"/>
        <v>Présent</v>
      </c>
      <c r="N24" s="54" t="str">
        <f t="shared" ca="1" si="3"/>
        <v>0 années  5 mois  19 jours  </v>
      </c>
      <c r="O24" s="42"/>
      <c r="P24" s="46"/>
      <c r="Q24" s="47"/>
      <c r="R24" s="42"/>
      <c r="S24" s="55"/>
      <c r="T24" s="40"/>
      <c r="U24" s="15"/>
      <c r="V24" s="15"/>
      <c r="W24" s="15"/>
      <c r="X24" s="15"/>
      <c r="Y24" s="15"/>
      <c r="Z24" s="41"/>
      <c r="AA24" s="15"/>
      <c r="AB24" s="15"/>
      <c r="AC24" s="32"/>
      <c r="AD24" s="15"/>
      <c r="AE24" s="15"/>
      <c r="AF24" s="15"/>
      <c r="AG24" s="15"/>
      <c r="AH24" s="49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43">
        <v>41283</v>
      </c>
      <c r="AW24" s="54" t="s">
        <v>115</v>
      </c>
      <c r="AX24" s="42"/>
      <c r="AY24" s="44">
        <v>41296</v>
      </c>
      <c r="AZ24" s="35">
        <v>41730</v>
      </c>
      <c r="BA24" s="35"/>
      <c r="BB2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24" s="25">
        <f>IF(Tableau6[[#This Row],[entré]]&lt;&gt;"",DATEDIF(Tableau6[[#This Row],[envoi_AR]],Tableau6[[#This Row],[entré]],"m")/12,"")</f>
        <v>1.1666666666666667</v>
      </c>
    </row>
    <row r="25" spans="1:55" ht="20.100000000000001" customHeight="1" x14ac:dyDescent="0.3">
      <c r="A25" s="10" t="s">
        <v>585</v>
      </c>
      <c r="B25" s="11" t="s">
        <v>116</v>
      </c>
      <c r="C25" s="12">
        <v>27164</v>
      </c>
      <c r="D25" s="13">
        <f t="shared" ca="1" si="0"/>
        <v>40</v>
      </c>
      <c r="E25" s="67" t="s">
        <v>69</v>
      </c>
      <c r="F25" s="11" t="s">
        <v>82</v>
      </c>
      <c r="G25" s="67"/>
      <c r="H25" s="15"/>
      <c r="I25" s="15"/>
      <c r="J25" s="16"/>
      <c r="K25" s="11"/>
      <c r="L25" s="17" t="str">
        <f t="shared" si="1"/>
        <v/>
      </c>
      <c r="M25" s="18" t="str">
        <f t="shared" si="2"/>
        <v/>
      </c>
      <c r="N25" s="18" t="e">
        <f t="shared" ca="1" si="3"/>
        <v>#VALUE!</v>
      </c>
      <c r="O25" s="16"/>
      <c r="P25" s="20"/>
      <c r="Q25" s="21"/>
      <c r="R25" s="11"/>
      <c r="S25" s="11"/>
      <c r="T25" s="15"/>
      <c r="U25" s="15"/>
      <c r="V25" s="15"/>
      <c r="W25" s="15"/>
      <c r="X25" s="15"/>
      <c r="Y25" s="15"/>
      <c r="Z25" s="15"/>
      <c r="AA25" s="15"/>
      <c r="AB25" s="15"/>
      <c r="AC25" s="21"/>
      <c r="AD25" s="15"/>
      <c r="AE25" s="15"/>
      <c r="AF25" s="15"/>
      <c r="AG25" s="15"/>
      <c r="AH25" s="22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7">
        <v>41680</v>
      </c>
      <c r="AV25" s="18">
        <v>41680</v>
      </c>
      <c r="AW25" s="18">
        <v>41739</v>
      </c>
      <c r="AX25" s="11"/>
      <c r="AY25" s="18">
        <v>41749</v>
      </c>
      <c r="AZ25" s="24"/>
      <c r="BA25" s="24"/>
      <c r="BB25" s="25">
        <f ca="1">IF(Tableau6[[#This Row],[entré]]&lt;&gt;"","",IF(Tableau6[[#This Row],[SORTIE de LA]]="",IF(Tableau6[[#This Row],[envoi_AR]]&lt;&gt;"",DATEDIF(Tableau6[[#This Row],[envoi_AR]],TODAY(),"m")/12,""),""))</f>
        <v>0.41666666666666669</v>
      </c>
      <c r="BC25" s="25" t="str">
        <f>IF(Tableau6[[#This Row],[entré]]&lt;&gt;"",DATEDIF(Tableau6[[#This Row],[envoi_AR]],Tableau6[[#This Row],[entré]],"m")/12,"")</f>
        <v/>
      </c>
    </row>
    <row r="26" spans="1:55" ht="20.100000000000001" customHeight="1" x14ac:dyDescent="0.3">
      <c r="A26" s="10" t="s">
        <v>585</v>
      </c>
      <c r="B26" s="57" t="s">
        <v>117</v>
      </c>
      <c r="C26" s="28">
        <v>32387</v>
      </c>
      <c r="D26" s="13">
        <f t="shared" ca="1" si="0"/>
        <v>26</v>
      </c>
      <c r="E26" s="14" t="s">
        <v>61</v>
      </c>
      <c r="F26" s="29" t="s">
        <v>77</v>
      </c>
      <c r="G26" s="14"/>
      <c r="H26" s="15"/>
      <c r="I26" s="15"/>
      <c r="J26" s="58"/>
      <c r="K26" s="58"/>
      <c r="L26" s="17" t="str">
        <f t="shared" si="1"/>
        <v/>
      </c>
      <c r="M26" s="30" t="str">
        <f t="shared" si="2"/>
        <v/>
      </c>
      <c r="N26" s="30" t="e">
        <f t="shared" ca="1" si="3"/>
        <v>#VALUE!</v>
      </c>
      <c r="O26" s="29"/>
      <c r="P26" s="29"/>
      <c r="Q26" s="33"/>
      <c r="R26" s="29"/>
      <c r="S26" s="58"/>
      <c r="T26" s="15"/>
      <c r="U26" s="15"/>
      <c r="V26" s="15"/>
      <c r="W26" s="15"/>
      <c r="X26" s="15"/>
      <c r="Y26" s="15"/>
      <c r="Z26" s="15"/>
      <c r="AA26" s="15"/>
      <c r="AB26" s="15"/>
      <c r="AC26" s="33"/>
      <c r="AD26" s="15"/>
      <c r="AE26" s="15"/>
      <c r="AF26" s="15"/>
      <c r="AG26" s="15"/>
      <c r="AH26" s="59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30">
        <v>38818</v>
      </c>
      <c r="AW26" s="30"/>
      <c r="AX26" s="29"/>
      <c r="AY26" s="30" t="s">
        <v>66</v>
      </c>
      <c r="AZ26" s="36"/>
      <c r="BA26" s="36" t="s">
        <v>118</v>
      </c>
      <c r="BB2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26" s="25" t="str">
        <f>IF(Tableau6[[#This Row],[entré]]&lt;&gt;"",DATEDIF(Tableau6[[#This Row],[envoi_AR]],Tableau6[[#This Row],[entré]],"m")/12,"")</f>
        <v/>
      </c>
    </row>
    <row r="27" spans="1:55" ht="20.100000000000001" customHeight="1" x14ac:dyDescent="0.3">
      <c r="A27" s="10" t="s">
        <v>585</v>
      </c>
      <c r="B27" s="11" t="s">
        <v>56</v>
      </c>
      <c r="C27" s="12">
        <v>28899</v>
      </c>
      <c r="D27" s="13">
        <f t="shared" ca="1" si="0"/>
        <v>35</v>
      </c>
      <c r="E27" s="67" t="s">
        <v>69</v>
      </c>
      <c r="F27" s="11" t="s">
        <v>58</v>
      </c>
      <c r="G27" s="67"/>
      <c r="H27" s="15"/>
      <c r="I27" s="15"/>
      <c r="J27" s="16"/>
      <c r="K27" s="11"/>
      <c r="L27" s="17" t="str">
        <f t="shared" si="1"/>
        <v/>
      </c>
      <c r="M27" s="18" t="str">
        <f t="shared" si="2"/>
        <v/>
      </c>
      <c r="N27" s="18" t="e">
        <f t="shared" ca="1" si="3"/>
        <v>#VALUE!</v>
      </c>
      <c r="O27" s="16"/>
      <c r="P27" s="20"/>
      <c r="Q27" s="21"/>
      <c r="R27" s="11"/>
      <c r="S27" s="11"/>
      <c r="T27" s="15"/>
      <c r="U27" s="15"/>
      <c r="V27" s="15"/>
      <c r="W27" s="15"/>
      <c r="X27" s="15"/>
      <c r="Y27" s="15"/>
      <c r="Z27" s="15"/>
      <c r="AA27" s="15"/>
      <c r="AB27" s="15"/>
      <c r="AC27" s="21"/>
      <c r="AD27" s="15"/>
      <c r="AE27" s="15"/>
      <c r="AF27" s="15"/>
      <c r="AG27" s="15"/>
      <c r="AH27" s="22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7">
        <v>41670</v>
      </c>
      <c r="AV27" s="18">
        <v>41673</v>
      </c>
      <c r="AW27" s="18">
        <v>41680</v>
      </c>
      <c r="AX27" s="11"/>
      <c r="AY27" s="18">
        <v>41680</v>
      </c>
      <c r="AZ27" s="24"/>
      <c r="BA27" s="24"/>
      <c r="BB27" s="25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27" s="25" t="str">
        <f>IF(Tableau6[[#This Row],[entré]]&lt;&gt;"",DATEDIF(Tableau6[[#This Row],[envoi_AR]],Tableau6[[#This Row],[entré]],"m")/12,"")</f>
        <v/>
      </c>
    </row>
    <row r="28" spans="1:55" ht="20.100000000000001" customHeight="1" x14ac:dyDescent="0.3">
      <c r="A28" s="10" t="s">
        <v>585</v>
      </c>
      <c r="B28" s="11" t="s">
        <v>119</v>
      </c>
      <c r="C28" s="12">
        <v>34193</v>
      </c>
      <c r="D28" s="13">
        <f t="shared" ca="1" si="0"/>
        <v>21</v>
      </c>
      <c r="E28" s="67" t="s">
        <v>61</v>
      </c>
      <c r="F28" s="11" t="s">
        <v>58</v>
      </c>
      <c r="G28" s="67"/>
      <c r="H28" s="15"/>
      <c r="I28" s="15"/>
      <c r="J28" s="16"/>
      <c r="K28" s="11"/>
      <c r="L28" s="17" t="str">
        <f t="shared" si="1"/>
        <v/>
      </c>
      <c r="M28" s="18" t="str">
        <f t="shared" si="2"/>
        <v/>
      </c>
      <c r="N28" s="18" t="e">
        <f t="shared" ca="1" si="3"/>
        <v>#VALUE!</v>
      </c>
      <c r="O28" s="16"/>
      <c r="P28" s="20"/>
      <c r="Q28" s="21"/>
      <c r="R28" s="11"/>
      <c r="S28" s="11"/>
      <c r="T28" s="15"/>
      <c r="U28" s="15"/>
      <c r="V28" s="15"/>
      <c r="W28" s="15"/>
      <c r="X28" s="15"/>
      <c r="Y28" s="15"/>
      <c r="Z28" s="15"/>
      <c r="AA28" s="15"/>
      <c r="AB28" s="15"/>
      <c r="AC28" s="21"/>
      <c r="AD28" s="15"/>
      <c r="AE28" s="15"/>
      <c r="AF28" s="15"/>
      <c r="AG28" s="15"/>
      <c r="AH28" s="22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7">
        <v>41673</v>
      </c>
      <c r="AV28" s="18">
        <v>41673</v>
      </c>
      <c r="AW28" s="18"/>
      <c r="AX28" s="11"/>
      <c r="AY28" s="18">
        <v>41681</v>
      </c>
      <c r="AZ28" s="24"/>
      <c r="BA28" s="24"/>
      <c r="BB28" s="25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28" s="25" t="str">
        <f>IF(Tableau6[[#This Row],[entré]]&lt;&gt;"",DATEDIF(Tableau6[[#This Row],[envoi_AR]],Tableau6[[#This Row],[entré]],"m")/12,"")</f>
        <v/>
      </c>
    </row>
    <row r="29" spans="1:55" ht="20.100000000000001" customHeight="1" x14ac:dyDescent="0.3">
      <c r="A29" s="10" t="s">
        <v>585</v>
      </c>
      <c r="B29" s="26" t="s">
        <v>121</v>
      </c>
      <c r="C29" s="31">
        <v>31937</v>
      </c>
      <c r="D29" s="13">
        <f t="shared" ca="1" si="0"/>
        <v>27</v>
      </c>
      <c r="E29" s="14" t="s">
        <v>69</v>
      </c>
      <c r="F29" s="26" t="s">
        <v>94</v>
      </c>
      <c r="G29" s="14"/>
      <c r="H29" s="15"/>
      <c r="I29" s="15"/>
      <c r="J29" s="51"/>
      <c r="K29" s="26"/>
      <c r="L29" s="17" t="str">
        <f t="shared" si="1"/>
        <v/>
      </c>
      <c r="M29" s="30" t="str">
        <f t="shared" si="2"/>
        <v/>
      </c>
      <c r="N29" s="30" t="e">
        <f t="shared" ca="1" si="3"/>
        <v>#VALUE!</v>
      </c>
      <c r="O29" s="29"/>
      <c r="P29" s="26"/>
      <c r="Q29" s="32"/>
      <c r="R29" s="26"/>
      <c r="S29" s="26"/>
      <c r="T29" s="15"/>
      <c r="U29" s="15"/>
      <c r="V29" s="15"/>
      <c r="W29" s="15"/>
      <c r="X29" s="15"/>
      <c r="Y29" s="15"/>
      <c r="Z29" s="15"/>
      <c r="AA29" s="15"/>
      <c r="AB29" s="15"/>
      <c r="AC29" s="32"/>
      <c r="AD29" s="15"/>
      <c r="AE29" s="15"/>
      <c r="AF29" s="15"/>
      <c r="AG29" s="15"/>
      <c r="AH29" s="34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30">
        <v>39359</v>
      </c>
      <c r="AW29" s="30">
        <v>39359</v>
      </c>
      <c r="AX29" s="29"/>
      <c r="AY29" s="30">
        <v>39360</v>
      </c>
      <c r="AZ29" s="36"/>
      <c r="BA29" s="36" t="s">
        <v>74</v>
      </c>
      <c r="BB2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29" s="25" t="str">
        <f>IF(Tableau6[[#This Row],[entré]]&lt;&gt;"",DATEDIF(Tableau6[[#This Row],[envoi_AR]],Tableau6[[#This Row],[entré]],"m")/12,"")</f>
        <v/>
      </c>
    </row>
    <row r="30" spans="1:55" ht="20.100000000000001" customHeight="1" x14ac:dyDescent="0.3">
      <c r="A30" s="10" t="s">
        <v>585</v>
      </c>
      <c r="B30" s="26" t="s">
        <v>122</v>
      </c>
      <c r="C30" s="27">
        <v>23541</v>
      </c>
      <c r="D30" s="13">
        <f t="shared" ca="1" si="0"/>
        <v>50</v>
      </c>
      <c r="E30" s="14" t="s">
        <v>69</v>
      </c>
      <c r="F30" s="26" t="s">
        <v>77</v>
      </c>
      <c r="G30" s="14"/>
      <c r="H30" s="15"/>
      <c r="I30" s="15"/>
      <c r="J30" s="51"/>
      <c r="K30" s="26"/>
      <c r="L30" s="17" t="str">
        <f t="shared" si="1"/>
        <v/>
      </c>
      <c r="M30" s="30" t="str">
        <f t="shared" si="2"/>
        <v/>
      </c>
      <c r="N30" s="30" t="e">
        <f t="shared" ca="1" si="3"/>
        <v>#VALUE!</v>
      </c>
      <c r="O30" s="29"/>
      <c r="P30" s="31"/>
      <c r="Q30" s="32"/>
      <c r="R30" s="26"/>
      <c r="S30" s="26"/>
      <c r="T30" s="15"/>
      <c r="U30" s="15"/>
      <c r="V30" s="15"/>
      <c r="W30" s="15"/>
      <c r="X30" s="15"/>
      <c r="Y30" s="15"/>
      <c r="Z30" s="15"/>
      <c r="AA30" s="15"/>
      <c r="AB30" s="15"/>
      <c r="AC30" s="32"/>
      <c r="AD30" s="15"/>
      <c r="AE30" s="15"/>
      <c r="AF30" s="15"/>
      <c r="AG30" s="15"/>
      <c r="AH30" s="34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30">
        <v>40123</v>
      </c>
      <c r="AW30" s="30">
        <v>40141</v>
      </c>
      <c r="AX30" s="29"/>
      <c r="AY30" s="30">
        <v>40147</v>
      </c>
      <c r="AZ30" s="36"/>
      <c r="BA30" s="36" t="s">
        <v>123</v>
      </c>
      <c r="BB3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30" s="25" t="str">
        <f>IF(Tableau6[[#This Row],[entré]]&lt;&gt;"",DATEDIF(Tableau6[[#This Row],[envoi_AR]],Tableau6[[#This Row],[entré]],"m")/12,"")</f>
        <v/>
      </c>
    </row>
    <row r="31" spans="1:55" ht="20.100000000000001" customHeight="1" x14ac:dyDescent="0.3">
      <c r="A31" s="10" t="s">
        <v>585</v>
      </c>
      <c r="B31" s="26" t="s">
        <v>124</v>
      </c>
      <c r="C31" s="27"/>
      <c r="D31" s="13">
        <f t="shared" ca="1" si="0"/>
        <v>114</v>
      </c>
      <c r="E31" s="14" t="s">
        <v>69</v>
      </c>
      <c r="F31" s="26" t="s">
        <v>82</v>
      </c>
      <c r="G31" s="14"/>
      <c r="H31" s="15"/>
      <c r="I31" s="15"/>
      <c r="J31" s="28"/>
      <c r="K31" s="29"/>
      <c r="L31" s="17" t="str">
        <f t="shared" si="1"/>
        <v/>
      </c>
      <c r="M31" s="30" t="str">
        <f t="shared" si="2"/>
        <v/>
      </c>
      <c r="N31" s="30" t="e">
        <f t="shared" ca="1" si="3"/>
        <v>#VALUE!</v>
      </c>
      <c r="O31" s="29"/>
      <c r="P31" s="31"/>
      <c r="Q31" s="32"/>
      <c r="R31" s="26"/>
      <c r="S31" s="29"/>
      <c r="T31" s="15"/>
      <c r="U31" s="15"/>
      <c r="V31" s="15"/>
      <c r="W31" s="15"/>
      <c r="X31" s="15"/>
      <c r="Y31" s="15"/>
      <c r="Z31" s="15"/>
      <c r="AA31" s="15"/>
      <c r="AB31" s="15"/>
      <c r="AC31" s="33"/>
      <c r="AD31" s="15"/>
      <c r="AE31" s="15"/>
      <c r="AF31" s="15"/>
      <c r="AG31" s="15"/>
      <c r="AH31" s="34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30">
        <v>41169</v>
      </c>
      <c r="AW31" s="30"/>
      <c r="AX31" s="29"/>
      <c r="AY31" s="30" t="s">
        <v>66</v>
      </c>
      <c r="AZ31" s="36"/>
      <c r="BA31" s="36" t="s">
        <v>125</v>
      </c>
      <c r="BB3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31" s="25" t="str">
        <f>IF(Tableau6[[#This Row],[entré]]&lt;&gt;"",DATEDIF(Tableau6[[#This Row],[envoi_AR]],Tableau6[[#This Row],[entré]],"m")/12,"")</f>
        <v/>
      </c>
    </row>
    <row r="32" spans="1:55" ht="20.100000000000001" customHeight="1" x14ac:dyDescent="0.3">
      <c r="A32" s="10" t="s">
        <v>585</v>
      </c>
      <c r="B32" s="42" t="s">
        <v>126</v>
      </c>
      <c r="C32" s="43">
        <v>21788</v>
      </c>
      <c r="D32" s="13">
        <f t="shared" ca="1" si="0"/>
        <v>55</v>
      </c>
      <c r="E32" s="14" t="s">
        <v>61</v>
      </c>
      <c r="F32" s="42" t="s">
        <v>77</v>
      </c>
      <c r="G32" s="14"/>
      <c r="H32" s="15"/>
      <c r="I32" s="15"/>
      <c r="J32" s="31"/>
      <c r="K32" s="26"/>
      <c r="L32" s="17">
        <f t="shared" si="1"/>
        <v>41733</v>
      </c>
      <c r="M32" s="53" t="str">
        <f t="shared" si="2"/>
        <v>Présent</v>
      </c>
      <c r="N32" s="54" t="str">
        <f t="shared" ca="1" si="3"/>
        <v>0 années  5 mois  16 jours  </v>
      </c>
      <c r="O32" s="42"/>
      <c r="P32" s="46"/>
      <c r="Q32" s="56"/>
      <c r="R32" s="42"/>
      <c r="S32" s="42"/>
      <c r="T32" s="15"/>
      <c r="U32" s="15"/>
      <c r="V32" s="15"/>
      <c r="W32" s="15"/>
      <c r="X32" s="15"/>
      <c r="Y32" s="15"/>
      <c r="Z32" s="15"/>
      <c r="AA32" s="15"/>
      <c r="AB32" s="15"/>
      <c r="AC32" s="32"/>
      <c r="AD32" s="15"/>
      <c r="AE32" s="15"/>
      <c r="AF32" s="15"/>
      <c r="AG32" s="15"/>
      <c r="AH32" s="49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53">
        <v>41297</v>
      </c>
      <c r="AW32" s="54" t="s">
        <v>127</v>
      </c>
      <c r="AX32" s="42"/>
      <c r="AY32" s="44">
        <v>41306</v>
      </c>
      <c r="AZ32" s="35">
        <v>41733</v>
      </c>
      <c r="BA32" s="36"/>
      <c r="BB3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32" s="25">
        <f>IF(Tableau6[[#This Row],[entré]]&lt;&gt;"",DATEDIF(Tableau6[[#This Row],[envoi_AR]],Tableau6[[#This Row],[entré]],"m")/12,"")</f>
        <v>1.1666666666666667</v>
      </c>
    </row>
    <row r="33" spans="1:55" ht="20.100000000000001" customHeight="1" x14ac:dyDescent="0.3">
      <c r="A33" s="10" t="s">
        <v>585</v>
      </c>
      <c r="B33" s="68" t="s">
        <v>128</v>
      </c>
      <c r="C33" s="27"/>
      <c r="D33" s="13">
        <f t="shared" ca="1" si="0"/>
        <v>114</v>
      </c>
      <c r="E33" s="14" t="s">
        <v>69</v>
      </c>
      <c r="F33" s="26" t="s">
        <v>58</v>
      </c>
      <c r="G33" s="14"/>
      <c r="H33" s="15"/>
      <c r="I33" s="15"/>
      <c r="J33" s="58"/>
      <c r="K33" s="58"/>
      <c r="L33" s="17" t="str">
        <f t="shared" si="1"/>
        <v/>
      </c>
      <c r="M33" s="69" t="str">
        <f t="shared" si="2"/>
        <v/>
      </c>
      <c r="N33" s="69" t="e">
        <f t="shared" ca="1" si="3"/>
        <v>#VALUE!</v>
      </c>
      <c r="O33" s="29"/>
      <c r="P33" s="26"/>
      <c r="Q33" s="70"/>
      <c r="R33" s="68"/>
      <c r="S33" s="58"/>
      <c r="T33" s="15"/>
      <c r="U33" s="15"/>
      <c r="V33" s="15"/>
      <c r="W33" s="15"/>
      <c r="X33" s="15"/>
      <c r="Y33" s="15"/>
      <c r="Z33" s="15"/>
      <c r="AA33" s="15"/>
      <c r="AB33" s="15"/>
      <c r="AC33" s="70"/>
      <c r="AD33" s="15"/>
      <c r="AE33" s="15"/>
      <c r="AF33" s="15"/>
      <c r="AG33" s="15"/>
      <c r="AH33" s="71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69"/>
      <c r="AW33" s="69"/>
      <c r="AX33" s="29"/>
      <c r="AY33" s="69" t="s">
        <v>66</v>
      </c>
      <c r="AZ33" s="36"/>
      <c r="BA33" s="36" t="s">
        <v>129</v>
      </c>
      <c r="BB3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33" s="25" t="str">
        <f>IF(Tableau6[[#This Row],[entré]]&lt;&gt;"",DATEDIF(Tableau6[[#This Row],[envoi_AR]],Tableau6[[#This Row],[entré]],"m")/12,"")</f>
        <v/>
      </c>
    </row>
    <row r="34" spans="1:55" ht="20.100000000000001" customHeight="1" x14ac:dyDescent="0.3">
      <c r="A34" s="10" t="s">
        <v>585</v>
      </c>
      <c r="B34" s="11" t="s">
        <v>130</v>
      </c>
      <c r="C34" s="12">
        <v>22404</v>
      </c>
      <c r="D34" s="13">
        <f t="shared" ca="1" si="0"/>
        <v>53</v>
      </c>
      <c r="E34" s="67" t="s">
        <v>69</v>
      </c>
      <c r="F34" s="11" t="s">
        <v>94</v>
      </c>
      <c r="G34" s="67"/>
      <c r="H34" s="15"/>
      <c r="I34" s="15"/>
      <c r="J34" s="16"/>
      <c r="K34" s="11"/>
      <c r="L34" s="17" t="str">
        <f t="shared" si="1"/>
        <v/>
      </c>
      <c r="M34" s="18" t="str">
        <f t="shared" si="2"/>
        <v/>
      </c>
      <c r="N34" s="18" t="e">
        <f t="shared" ca="1" si="3"/>
        <v>#VALUE!</v>
      </c>
      <c r="O34" s="16"/>
      <c r="P34" s="20"/>
      <c r="Q34" s="21"/>
      <c r="R34" s="11"/>
      <c r="S34" s="11"/>
      <c r="T34" s="15"/>
      <c r="U34" s="15"/>
      <c r="V34" s="15"/>
      <c r="W34" s="15"/>
      <c r="X34" s="15"/>
      <c r="Y34" s="15"/>
      <c r="Z34" s="15"/>
      <c r="AA34" s="15"/>
      <c r="AB34" s="15"/>
      <c r="AC34" s="21"/>
      <c r="AD34" s="15"/>
      <c r="AE34" s="15"/>
      <c r="AF34" s="15"/>
      <c r="AG34" s="15"/>
      <c r="AH34" s="22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8">
        <v>41512</v>
      </c>
      <c r="AW34" s="18"/>
      <c r="AX34" s="11"/>
      <c r="AY34" s="18">
        <v>41523</v>
      </c>
      <c r="AZ34" s="24"/>
      <c r="BA34" s="24"/>
      <c r="BB34" s="25">
        <f ca="1">IF(Tableau6[[#This Row],[entré]]&lt;&gt;"","",IF(Tableau6[[#This Row],[SORTIE de LA]]="",IF(Tableau6[[#This Row],[envoi_AR]]&lt;&gt;"",DATEDIF(Tableau6[[#This Row],[envoi_AR]],TODAY(),"m")/12,""),""))</f>
        <v>1</v>
      </c>
      <c r="BC34" s="25" t="str">
        <f>IF(Tableau6[[#This Row],[entré]]&lt;&gt;"",DATEDIF(Tableau6[[#This Row],[envoi_AR]],Tableau6[[#This Row],[entré]],"m")/12,"")</f>
        <v/>
      </c>
    </row>
    <row r="35" spans="1:55" ht="20.100000000000001" customHeight="1" x14ac:dyDescent="0.3">
      <c r="A35" s="10" t="s">
        <v>585</v>
      </c>
      <c r="B35" s="11" t="s">
        <v>131</v>
      </c>
      <c r="C35" s="72">
        <v>32030</v>
      </c>
      <c r="D35" s="13">
        <f t="shared" ca="1" si="0"/>
        <v>27</v>
      </c>
      <c r="E35" s="67" t="s">
        <v>69</v>
      </c>
      <c r="F35" s="11" t="s">
        <v>77</v>
      </c>
      <c r="G35" s="67"/>
      <c r="H35" s="15"/>
      <c r="I35" s="15"/>
      <c r="J35" s="16"/>
      <c r="K35" s="11"/>
      <c r="L35" s="17" t="str">
        <f t="shared" si="1"/>
        <v/>
      </c>
      <c r="M35" s="18" t="str">
        <f t="shared" si="2"/>
        <v/>
      </c>
      <c r="N35" s="18" t="e">
        <f t="shared" ca="1" si="3"/>
        <v>#VALUE!</v>
      </c>
      <c r="O35" s="16"/>
      <c r="P35" s="20"/>
      <c r="Q35" s="21"/>
      <c r="R35" s="11"/>
      <c r="S35" s="11"/>
      <c r="T35" s="15"/>
      <c r="U35" s="15"/>
      <c r="V35" s="15"/>
      <c r="W35" s="15"/>
      <c r="X35" s="15"/>
      <c r="Y35" s="15"/>
      <c r="Z35" s="15"/>
      <c r="AA35" s="15"/>
      <c r="AB35" s="15"/>
      <c r="AC35" s="21"/>
      <c r="AD35" s="15"/>
      <c r="AE35" s="15"/>
      <c r="AF35" s="15"/>
      <c r="AG35" s="15"/>
      <c r="AH35" s="22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7">
        <v>41775</v>
      </c>
      <c r="AV35" s="18">
        <v>41778</v>
      </c>
      <c r="AW35" s="18"/>
      <c r="AX35" s="11"/>
      <c r="AY35" s="18"/>
      <c r="AZ35" s="24"/>
      <c r="BA35" s="24"/>
      <c r="BB3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35" s="25" t="str">
        <f>IF(Tableau6[[#This Row],[entré]]&lt;&gt;"",DATEDIF(Tableau6[[#This Row],[envoi_AR]],Tableau6[[#This Row],[entré]],"m")/12,"")</f>
        <v/>
      </c>
    </row>
    <row r="36" spans="1:55" ht="20.100000000000001" customHeight="1" x14ac:dyDescent="0.3">
      <c r="A36" s="10" t="s">
        <v>585</v>
      </c>
      <c r="B36" s="57" t="s">
        <v>132</v>
      </c>
      <c r="C36" s="28">
        <v>31284</v>
      </c>
      <c r="D36" s="13">
        <f t="shared" ca="1" si="0"/>
        <v>29</v>
      </c>
      <c r="E36" s="14" t="s">
        <v>61</v>
      </c>
      <c r="F36" s="29" t="s">
        <v>58</v>
      </c>
      <c r="G36" s="14"/>
      <c r="H36" s="15"/>
      <c r="I36" s="15"/>
      <c r="J36" s="58"/>
      <c r="K36" s="58"/>
      <c r="L36" s="17" t="str">
        <f t="shared" si="1"/>
        <v/>
      </c>
      <c r="M36" s="30" t="str">
        <f t="shared" si="2"/>
        <v/>
      </c>
      <c r="N36" s="30" t="e">
        <f t="shared" ca="1" si="3"/>
        <v>#VALUE!</v>
      </c>
      <c r="O36" s="29"/>
      <c r="P36" s="29"/>
      <c r="Q36" s="33"/>
      <c r="R36" s="29"/>
      <c r="S36" s="58"/>
      <c r="T36" s="15"/>
      <c r="U36" s="15"/>
      <c r="V36" s="15"/>
      <c r="W36" s="15"/>
      <c r="X36" s="15"/>
      <c r="Y36" s="15"/>
      <c r="Z36" s="15"/>
      <c r="AA36" s="15"/>
      <c r="AB36" s="15"/>
      <c r="AC36" s="33"/>
      <c r="AD36" s="15"/>
      <c r="AE36" s="15"/>
      <c r="AF36" s="15"/>
      <c r="AG36" s="15"/>
      <c r="AH36" s="59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30">
        <v>39028</v>
      </c>
      <c r="AW36" s="30"/>
      <c r="AX36" s="29"/>
      <c r="AY36" s="30" t="s">
        <v>66</v>
      </c>
      <c r="AZ36" s="36"/>
      <c r="BA36" s="36" t="s">
        <v>88</v>
      </c>
      <c r="BB3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36" s="25" t="str">
        <f>IF(Tableau6[[#This Row],[entré]]&lt;&gt;"",DATEDIF(Tableau6[[#This Row],[envoi_AR]],Tableau6[[#This Row],[entré]],"m")/12,"")</f>
        <v/>
      </c>
    </row>
    <row r="37" spans="1:55" ht="20.100000000000001" customHeight="1" x14ac:dyDescent="0.3">
      <c r="A37" s="10" t="s">
        <v>585</v>
      </c>
      <c r="B37" s="26" t="s">
        <v>133</v>
      </c>
      <c r="C37" s="27">
        <v>14768</v>
      </c>
      <c r="D37" s="13">
        <f t="shared" ca="1" si="0"/>
        <v>74</v>
      </c>
      <c r="E37" s="14" t="s">
        <v>69</v>
      </c>
      <c r="F37" s="26" t="s">
        <v>70</v>
      </c>
      <c r="G37" s="14"/>
      <c r="H37" s="15"/>
      <c r="I37" s="15"/>
      <c r="J37" s="51"/>
      <c r="K37" s="26"/>
      <c r="L37" s="17" t="str">
        <f t="shared" si="1"/>
        <v/>
      </c>
      <c r="M37" s="30" t="str">
        <f t="shared" si="2"/>
        <v/>
      </c>
      <c r="N37" s="30" t="e">
        <f t="shared" ca="1" si="3"/>
        <v>#VALUE!</v>
      </c>
      <c r="O37" s="29"/>
      <c r="P37" s="31"/>
      <c r="Q37" s="32"/>
      <c r="R37" s="26"/>
      <c r="S37" s="26"/>
      <c r="T37" s="15"/>
      <c r="U37" s="15"/>
      <c r="V37" s="15"/>
      <c r="W37" s="15"/>
      <c r="X37" s="15"/>
      <c r="Y37" s="15"/>
      <c r="Z37" s="15"/>
      <c r="AA37" s="15"/>
      <c r="AB37" s="15"/>
      <c r="AC37" s="32"/>
      <c r="AD37" s="15"/>
      <c r="AE37" s="15"/>
      <c r="AF37" s="15"/>
      <c r="AG37" s="15"/>
      <c r="AH37" s="34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30">
        <v>40228</v>
      </c>
      <c r="AW37" s="30"/>
      <c r="AX37" s="29"/>
      <c r="AY37" s="30" t="s">
        <v>66</v>
      </c>
      <c r="AZ37" s="36"/>
      <c r="BA37" s="36" t="s">
        <v>134</v>
      </c>
      <c r="BB3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37" s="25" t="str">
        <f>IF(Tableau6[[#This Row],[entré]]&lt;&gt;"",DATEDIF(Tableau6[[#This Row],[envoi_AR]],Tableau6[[#This Row],[entré]],"m")/12,"")</f>
        <v/>
      </c>
    </row>
    <row r="38" spans="1:55" ht="20.100000000000001" customHeight="1" x14ac:dyDescent="0.3">
      <c r="A38" s="10" t="s">
        <v>585</v>
      </c>
      <c r="B38" s="26" t="s">
        <v>135</v>
      </c>
      <c r="C38" s="31">
        <v>22764</v>
      </c>
      <c r="D38" s="13">
        <f t="shared" ca="1" si="0"/>
        <v>52</v>
      </c>
      <c r="E38" s="14" t="s">
        <v>61</v>
      </c>
      <c r="F38" s="26" t="s">
        <v>94</v>
      </c>
      <c r="G38" s="14"/>
      <c r="H38" s="15"/>
      <c r="I38" s="15"/>
      <c r="J38" s="51"/>
      <c r="K38" s="26"/>
      <c r="L38" s="17" t="str">
        <f t="shared" si="1"/>
        <v/>
      </c>
      <c r="M38" s="30" t="str">
        <f t="shared" si="2"/>
        <v/>
      </c>
      <c r="N38" s="30" t="e">
        <f t="shared" ca="1" si="3"/>
        <v>#VALUE!</v>
      </c>
      <c r="O38" s="29"/>
      <c r="P38" s="31"/>
      <c r="Q38" s="32"/>
      <c r="R38" s="26"/>
      <c r="S38" s="26"/>
      <c r="T38" s="15"/>
      <c r="U38" s="15"/>
      <c r="V38" s="15"/>
      <c r="W38" s="15"/>
      <c r="X38" s="15"/>
      <c r="Y38" s="15"/>
      <c r="Z38" s="15"/>
      <c r="AA38" s="15"/>
      <c r="AB38" s="15"/>
      <c r="AC38" s="32"/>
      <c r="AD38" s="15"/>
      <c r="AE38" s="15"/>
      <c r="AF38" s="15"/>
      <c r="AG38" s="15"/>
      <c r="AH38" s="34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30">
        <v>39860</v>
      </c>
      <c r="AW38" s="30">
        <v>39867</v>
      </c>
      <c r="AX38" s="29"/>
      <c r="AY38" s="30" t="s">
        <v>66</v>
      </c>
      <c r="AZ38" s="36"/>
      <c r="BA38" s="36" t="s">
        <v>136</v>
      </c>
      <c r="BB3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38" s="25" t="str">
        <f>IF(Tableau6[[#This Row],[entré]]&lt;&gt;"",DATEDIF(Tableau6[[#This Row],[envoi_AR]],Tableau6[[#This Row],[entré]],"m")/12,"")</f>
        <v/>
      </c>
    </row>
    <row r="39" spans="1:55" ht="20.100000000000001" customHeight="1" x14ac:dyDescent="0.3">
      <c r="A39" s="10" t="s">
        <v>585</v>
      </c>
      <c r="B39" s="57" t="s">
        <v>137</v>
      </c>
      <c r="C39" s="28">
        <v>34756</v>
      </c>
      <c r="D39" s="13">
        <f t="shared" ca="1" si="0"/>
        <v>19</v>
      </c>
      <c r="E39" s="14" t="s">
        <v>61</v>
      </c>
      <c r="F39" s="29" t="s">
        <v>77</v>
      </c>
      <c r="G39" s="14"/>
      <c r="H39" s="15"/>
      <c r="I39" s="15"/>
      <c r="J39" s="58"/>
      <c r="K39" s="58"/>
      <c r="L39" s="17" t="str">
        <f t="shared" si="1"/>
        <v/>
      </c>
      <c r="M39" s="30" t="str">
        <f t="shared" si="2"/>
        <v/>
      </c>
      <c r="N39" s="30" t="e">
        <f t="shared" ca="1" si="3"/>
        <v>#VALUE!</v>
      </c>
      <c r="O39" s="29"/>
      <c r="P39" s="29"/>
      <c r="Q39" s="33"/>
      <c r="R39" s="57"/>
      <c r="S39" s="51"/>
      <c r="T39" s="15"/>
      <c r="U39" s="15"/>
      <c r="V39" s="15"/>
      <c r="W39" s="15"/>
      <c r="X39" s="15"/>
      <c r="Y39" s="15"/>
      <c r="Z39" s="15"/>
      <c r="AA39" s="15"/>
      <c r="AB39" s="15"/>
      <c r="AC39" s="33"/>
      <c r="AD39" s="15"/>
      <c r="AE39" s="15"/>
      <c r="AF39" s="15"/>
      <c r="AG39" s="15"/>
      <c r="AH39" s="59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30">
        <v>41359</v>
      </c>
      <c r="AW39" s="30">
        <v>41375</v>
      </c>
      <c r="AX39" s="29"/>
      <c r="AY39" s="30">
        <v>41375</v>
      </c>
      <c r="AZ39" s="36"/>
      <c r="BA39" s="36" t="s">
        <v>138</v>
      </c>
      <c r="BB3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39" s="25" t="str">
        <f>IF(Tableau6[[#This Row],[entré]]&lt;&gt;"",DATEDIF(Tableau6[[#This Row],[envoi_AR]],Tableau6[[#This Row],[entré]],"m")/12,"")</f>
        <v/>
      </c>
    </row>
    <row r="40" spans="1:55" ht="20.100000000000001" customHeight="1" x14ac:dyDescent="0.3">
      <c r="A40" s="10" t="s">
        <v>585</v>
      </c>
      <c r="B40" s="57" t="s">
        <v>139</v>
      </c>
      <c r="C40" s="28">
        <v>30133</v>
      </c>
      <c r="D40" s="13">
        <f t="shared" ca="1" si="0"/>
        <v>32</v>
      </c>
      <c r="E40" s="14" t="s">
        <v>69</v>
      </c>
      <c r="F40" s="29" t="s">
        <v>94</v>
      </c>
      <c r="G40" s="14"/>
      <c r="H40" s="15"/>
      <c r="I40" s="15"/>
      <c r="J40" s="58"/>
      <c r="K40" s="58"/>
      <c r="L40" s="17" t="str">
        <f t="shared" si="1"/>
        <v/>
      </c>
      <c r="M40" s="30" t="str">
        <f t="shared" si="2"/>
        <v/>
      </c>
      <c r="N40" s="30" t="e">
        <f t="shared" ca="1" si="3"/>
        <v>#VALUE!</v>
      </c>
      <c r="O40" s="29"/>
      <c r="P40" s="29"/>
      <c r="Q40" s="33"/>
      <c r="R40" s="29"/>
      <c r="S40" s="58"/>
      <c r="T40" s="15"/>
      <c r="U40" s="15"/>
      <c r="V40" s="15"/>
      <c r="W40" s="15"/>
      <c r="X40" s="15"/>
      <c r="Y40" s="15"/>
      <c r="Z40" s="15"/>
      <c r="AA40" s="15"/>
      <c r="AB40" s="15"/>
      <c r="AC40" s="33"/>
      <c r="AD40" s="15"/>
      <c r="AE40" s="15"/>
      <c r="AF40" s="15"/>
      <c r="AG40" s="15"/>
      <c r="AH40" s="59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30">
        <v>38818</v>
      </c>
      <c r="AW40" s="30"/>
      <c r="AX40" s="29"/>
      <c r="AY40" s="30" t="s">
        <v>66</v>
      </c>
      <c r="AZ40" s="36"/>
      <c r="BA40" s="36" t="s">
        <v>134</v>
      </c>
      <c r="BB4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40" s="25" t="str">
        <f>IF(Tableau6[[#This Row],[entré]]&lt;&gt;"",DATEDIF(Tableau6[[#This Row],[envoi_AR]],Tableau6[[#This Row],[entré]],"m")/12,"")</f>
        <v/>
      </c>
    </row>
    <row r="41" spans="1:55" ht="20.100000000000001" customHeight="1" x14ac:dyDescent="0.3">
      <c r="A41" s="10" t="s">
        <v>585</v>
      </c>
      <c r="B41" s="11" t="s">
        <v>140</v>
      </c>
      <c r="C41" s="12">
        <v>33449</v>
      </c>
      <c r="D41" s="13">
        <f t="shared" ca="1" si="0"/>
        <v>23</v>
      </c>
      <c r="E41" s="67" t="s">
        <v>69</v>
      </c>
      <c r="F41" s="11" t="s">
        <v>58</v>
      </c>
      <c r="G41" s="67"/>
      <c r="H41" s="15"/>
      <c r="I41" s="15"/>
      <c r="J41" s="16"/>
      <c r="K41" s="11"/>
      <c r="L41" s="17" t="str">
        <f t="shared" si="1"/>
        <v/>
      </c>
      <c r="M41" s="18" t="str">
        <f t="shared" si="2"/>
        <v/>
      </c>
      <c r="N41" s="18" t="e">
        <f t="shared" ca="1" si="3"/>
        <v>#VALUE!</v>
      </c>
      <c r="O41" s="16"/>
      <c r="P41" s="20"/>
      <c r="Q41" s="73"/>
      <c r="R41" s="11"/>
      <c r="S41" s="74"/>
      <c r="T41" s="40"/>
      <c r="U41" s="15"/>
      <c r="V41" s="15"/>
      <c r="W41" s="15"/>
      <c r="X41" s="15"/>
      <c r="Y41" s="15"/>
      <c r="Z41" s="41"/>
      <c r="AA41" s="15"/>
      <c r="AB41" s="15"/>
      <c r="AC41" s="21"/>
      <c r="AD41" s="15"/>
      <c r="AE41" s="15"/>
      <c r="AF41" s="15"/>
      <c r="AG41" s="15"/>
      <c r="AH41" s="22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75">
        <v>41470</v>
      </c>
      <c r="AW41" s="18" t="s">
        <v>142</v>
      </c>
      <c r="AX41" s="11"/>
      <c r="AY41" s="18">
        <v>41512</v>
      </c>
      <c r="AZ41" s="24"/>
      <c r="BA41" s="24"/>
      <c r="BB41" s="25">
        <f ca="1">IF(Tableau6[[#This Row],[entré]]&lt;&gt;"","",IF(Tableau6[[#This Row],[SORTIE de LA]]="",IF(Tableau6[[#This Row],[envoi_AR]]&lt;&gt;"",DATEDIF(Tableau6[[#This Row],[envoi_AR]],TODAY(),"m")/12,""),""))</f>
        <v>1</v>
      </c>
      <c r="BC41" s="25" t="str">
        <f>IF(Tableau6[[#This Row],[entré]]&lt;&gt;"",DATEDIF(Tableau6[[#This Row],[envoi_AR]],Tableau6[[#This Row],[entré]],"m")/12,"")</f>
        <v/>
      </c>
    </row>
    <row r="42" spans="1:55" ht="20.100000000000001" customHeight="1" x14ac:dyDescent="0.3">
      <c r="A42" s="10" t="s">
        <v>585</v>
      </c>
      <c r="B42" s="57" t="s">
        <v>143</v>
      </c>
      <c r="C42" s="28">
        <v>26642</v>
      </c>
      <c r="D42" s="13">
        <f t="shared" ca="1" si="0"/>
        <v>41</v>
      </c>
      <c r="E42" s="14" t="s">
        <v>69</v>
      </c>
      <c r="F42" s="29" t="s">
        <v>94</v>
      </c>
      <c r="G42" s="14"/>
      <c r="H42" s="15"/>
      <c r="I42" s="15"/>
      <c r="J42" s="58"/>
      <c r="K42" s="58"/>
      <c r="L42" s="17" t="str">
        <f t="shared" si="1"/>
        <v/>
      </c>
      <c r="M42" s="30" t="str">
        <f t="shared" si="2"/>
        <v/>
      </c>
      <c r="N42" s="30" t="e">
        <f t="shared" ca="1" si="3"/>
        <v>#VALUE!</v>
      </c>
      <c r="O42" s="29"/>
      <c r="P42" s="29"/>
      <c r="Q42" s="33"/>
      <c r="R42" s="57"/>
      <c r="S42" s="58"/>
      <c r="T42" s="15"/>
      <c r="U42" s="15"/>
      <c r="V42" s="15"/>
      <c r="W42" s="15"/>
      <c r="X42" s="15"/>
      <c r="Y42" s="15"/>
      <c r="Z42" s="15"/>
      <c r="AA42" s="15"/>
      <c r="AB42" s="15"/>
      <c r="AC42" s="65"/>
      <c r="AD42" s="15"/>
      <c r="AE42" s="15"/>
      <c r="AF42" s="15"/>
      <c r="AG42" s="15"/>
      <c r="AH42" s="59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30">
        <v>38476</v>
      </c>
      <c r="AW42" s="30"/>
      <c r="AX42" s="29"/>
      <c r="AY42" s="30" t="s">
        <v>66</v>
      </c>
      <c r="AZ42" s="36"/>
      <c r="BA42" s="36" t="s">
        <v>95</v>
      </c>
      <c r="BB4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42" s="25" t="str">
        <f>IF(Tableau6[[#This Row],[entré]]&lt;&gt;"",DATEDIF(Tableau6[[#This Row],[envoi_AR]],Tableau6[[#This Row],[entré]],"m")/12,"")</f>
        <v/>
      </c>
    </row>
    <row r="43" spans="1:55" ht="20.100000000000001" customHeight="1" x14ac:dyDescent="0.3">
      <c r="A43" s="10" t="s">
        <v>585</v>
      </c>
      <c r="B43" s="26" t="s">
        <v>144</v>
      </c>
      <c r="C43" s="31">
        <v>24293</v>
      </c>
      <c r="D43" s="13">
        <f t="shared" ca="1" si="0"/>
        <v>48</v>
      </c>
      <c r="E43" s="14" t="s">
        <v>61</v>
      </c>
      <c r="F43" s="26" t="s">
        <v>70</v>
      </c>
      <c r="G43" s="14"/>
      <c r="H43" s="15"/>
      <c r="I43" s="15"/>
      <c r="J43" s="51"/>
      <c r="K43" s="26"/>
      <c r="L43" s="17" t="str">
        <f t="shared" si="1"/>
        <v/>
      </c>
      <c r="M43" s="30" t="str">
        <f t="shared" si="2"/>
        <v/>
      </c>
      <c r="N43" s="30" t="e">
        <f t="shared" ca="1" si="3"/>
        <v>#VALUE!</v>
      </c>
      <c r="O43" s="29"/>
      <c r="P43" s="31"/>
      <c r="Q43" s="32"/>
      <c r="R43" s="26"/>
      <c r="S43" s="26"/>
      <c r="T43" s="15"/>
      <c r="U43" s="15"/>
      <c r="V43" s="15"/>
      <c r="W43" s="15"/>
      <c r="X43" s="15"/>
      <c r="Y43" s="15"/>
      <c r="Z43" s="15"/>
      <c r="AA43" s="15"/>
      <c r="AB43" s="15"/>
      <c r="AC43" s="32"/>
      <c r="AD43" s="15"/>
      <c r="AE43" s="15"/>
      <c r="AF43" s="15"/>
      <c r="AG43" s="15"/>
      <c r="AH43" s="34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30">
        <v>39720</v>
      </c>
      <c r="AW43" s="30">
        <v>47051</v>
      </c>
      <c r="AX43" s="29"/>
      <c r="AY43" s="30">
        <v>39756</v>
      </c>
      <c r="AZ43" s="36"/>
      <c r="BA43" s="36" t="s">
        <v>84</v>
      </c>
      <c r="BB4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43" s="25" t="str">
        <f>IF(Tableau6[[#This Row],[entré]]&lt;&gt;"",DATEDIF(Tableau6[[#This Row],[envoi_AR]],Tableau6[[#This Row],[entré]],"m")/12,"")</f>
        <v/>
      </c>
    </row>
    <row r="44" spans="1:55" ht="20.100000000000001" customHeight="1" x14ac:dyDescent="0.3">
      <c r="A44" s="10" t="s">
        <v>585</v>
      </c>
      <c r="B44" s="57" t="s">
        <v>145</v>
      </c>
      <c r="C44" s="28">
        <v>27029</v>
      </c>
      <c r="D44" s="13">
        <f t="shared" ca="1" si="0"/>
        <v>40</v>
      </c>
      <c r="E44" s="14" t="s">
        <v>61</v>
      </c>
      <c r="F44" s="29" t="s">
        <v>58</v>
      </c>
      <c r="G44" s="14"/>
      <c r="H44" s="15"/>
      <c r="I44" s="15"/>
      <c r="J44" s="58"/>
      <c r="K44" s="58"/>
      <c r="L44" s="17" t="str">
        <f t="shared" si="1"/>
        <v/>
      </c>
      <c r="M44" s="30" t="str">
        <f t="shared" si="2"/>
        <v/>
      </c>
      <c r="N44" s="30" t="e">
        <f t="shared" ca="1" si="3"/>
        <v>#VALUE!</v>
      </c>
      <c r="O44" s="29"/>
      <c r="P44" s="29"/>
      <c r="Q44" s="33"/>
      <c r="R44" s="57"/>
      <c r="S44" s="58"/>
      <c r="T44" s="15"/>
      <c r="U44" s="15"/>
      <c r="V44" s="15"/>
      <c r="W44" s="15"/>
      <c r="X44" s="15"/>
      <c r="Y44" s="15"/>
      <c r="Z44" s="15"/>
      <c r="AA44" s="15"/>
      <c r="AB44" s="15"/>
      <c r="AC44" s="33"/>
      <c r="AD44" s="15"/>
      <c r="AE44" s="15"/>
      <c r="AF44" s="15"/>
      <c r="AG44" s="15"/>
      <c r="AH44" s="59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30">
        <v>41367</v>
      </c>
      <c r="AW44" s="30"/>
      <c r="AX44" s="29"/>
      <c r="AY44" s="30" t="s">
        <v>66</v>
      </c>
      <c r="AZ44" s="36"/>
      <c r="BA44" s="36" t="s">
        <v>67</v>
      </c>
      <c r="BB4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44" s="25" t="str">
        <f>IF(Tableau6[[#This Row],[entré]]&lt;&gt;"",DATEDIF(Tableau6[[#This Row],[envoi_AR]],Tableau6[[#This Row],[entré]],"m")/12,"")</f>
        <v/>
      </c>
    </row>
    <row r="45" spans="1:55" ht="20.100000000000001" customHeight="1" x14ac:dyDescent="0.3">
      <c r="A45" s="10" t="s">
        <v>585</v>
      </c>
      <c r="B45" s="57" t="s">
        <v>146</v>
      </c>
      <c r="C45" s="28">
        <v>30516</v>
      </c>
      <c r="D45" s="13">
        <f t="shared" ca="1" si="0"/>
        <v>31</v>
      </c>
      <c r="E45" s="14" t="s">
        <v>61</v>
      </c>
      <c r="F45" s="29" t="s">
        <v>58</v>
      </c>
      <c r="G45" s="14"/>
      <c r="H45" s="15"/>
      <c r="I45" s="15"/>
      <c r="J45" s="58"/>
      <c r="K45" s="58"/>
      <c r="L45" s="17" t="str">
        <f t="shared" si="1"/>
        <v/>
      </c>
      <c r="M45" s="30" t="str">
        <f t="shared" si="2"/>
        <v/>
      </c>
      <c r="N45" s="30" t="e">
        <f t="shared" ca="1" si="3"/>
        <v>#VALUE!</v>
      </c>
      <c r="O45" s="29"/>
      <c r="P45" s="29"/>
      <c r="Q45" s="33"/>
      <c r="R45" s="29"/>
      <c r="S45" s="58"/>
      <c r="T45" s="15"/>
      <c r="U45" s="15"/>
      <c r="V45" s="15"/>
      <c r="W45" s="15"/>
      <c r="X45" s="15"/>
      <c r="Y45" s="15"/>
      <c r="Z45" s="15"/>
      <c r="AA45" s="15"/>
      <c r="AB45" s="15"/>
      <c r="AC45" s="33"/>
      <c r="AD45" s="15"/>
      <c r="AE45" s="15"/>
      <c r="AF45" s="15"/>
      <c r="AG45" s="15"/>
      <c r="AH45" s="59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30">
        <v>40085</v>
      </c>
      <c r="AW45" s="30"/>
      <c r="AX45" s="29"/>
      <c r="AY45" s="30" t="s">
        <v>66</v>
      </c>
      <c r="AZ45" s="36"/>
      <c r="BA45" s="36" t="s">
        <v>95</v>
      </c>
      <c r="BB4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45" s="25" t="str">
        <f>IF(Tableau6[[#This Row],[entré]]&lt;&gt;"",DATEDIF(Tableau6[[#This Row],[envoi_AR]],Tableau6[[#This Row],[entré]],"m")/12,"")</f>
        <v/>
      </c>
    </row>
    <row r="46" spans="1:55" ht="20.100000000000001" customHeight="1" x14ac:dyDescent="0.3">
      <c r="A46" s="10" t="s">
        <v>585</v>
      </c>
      <c r="B46" s="42" t="s">
        <v>147</v>
      </c>
      <c r="C46" s="43">
        <v>19475</v>
      </c>
      <c r="D46" s="13">
        <f t="shared" ca="1" si="0"/>
        <v>61</v>
      </c>
      <c r="E46" s="14" t="s">
        <v>61</v>
      </c>
      <c r="F46" s="42" t="s">
        <v>94</v>
      </c>
      <c r="G46" s="14"/>
      <c r="H46" s="15"/>
      <c r="I46" s="15"/>
      <c r="J46" s="28"/>
      <c r="K46" s="29"/>
      <c r="L46" s="17" t="str">
        <f t="shared" si="1"/>
        <v/>
      </c>
      <c r="M46" s="44" t="str">
        <f t="shared" si="2"/>
        <v/>
      </c>
      <c r="N46" s="44" t="e">
        <f t="shared" ca="1" si="3"/>
        <v>#VALUE!</v>
      </c>
      <c r="O46" s="45"/>
      <c r="P46" s="46"/>
      <c r="Q46" s="56"/>
      <c r="R46" s="42"/>
      <c r="S46" s="45"/>
      <c r="T46" s="15"/>
      <c r="U46" s="15"/>
      <c r="V46" s="15"/>
      <c r="W46" s="15"/>
      <c r="X46" s="15"/>
      <c r="Y46" s="15"/>
      <c r="Z46" s="15"/>
      <c r="AA46" s="15"/>
      <c r="AB46" s="15"/>
      <c r="AC46" s="33"/>
      <c r="AD46" s="15"/>
      <c r="AE46" s="15"/>
      <c r="AF46" s="15"/>
      <c r="AG46" s="15"/>
      <c r="AH46" s="49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44">
        <v>41051</v>
      </c>
      <c r="AW46" s="44">
        <v>41060</v>
      </c>
      <c r="AX46" s="45"/>
      <c r="AY46" s="44">
        <v>41060</v>
      </c>
      <c r="AZ46" s="36"/>
      <c r="BA46" s="36"/>
      <c r="BB46" s="25">
        <f ca="1">IF(Tableau6[[#This Row],[entré]]&lt;&gt;"","",IF(Tableau6[[#This Row],[SORTIE de LA]]="",IF(Tableau6[[#This Row],[envoi_AR]]&lt;&gt;"",DATEDIF(Tableau6[[#This Row],[envoi_AR]],TODAY(),"m")/12,""),""))</f>
        <v>2.25</v>
      </c>
      <c r="BC46" s="25" t="str">
        <f>IF(Tableau6[[#This Row],[entré]]&lt;&gt;"",DATEDIF(Tableau6[[#This Row],[envoi_AR]],Tableau6[[#This Row],[entré]],"m")/12,"")</f>
        <v/>
      </c>
    </row>
    <row r="47" spans="1:55" ht="20.100000000000001" customHeight="1" x14ac:dyDescent="0.3">
      <c r="A47" s="10" t="s">
        <v>585</v>
      </c>
      <c r="B47" s="26" t="s">
        <v>148</v>
      </c>
      <c r="C47" s="31">
        <v>18792</v>
      </c>
      <c r="D47" s="13">
        <f t="shared" ca="1" si="0"/>
        <v>63</v>
      </c>
      <c r="E47" s="14" t="s">
        <v>61</v>
      </c>
      <c r="F47" s="26" t="s">
        <v>77</v>
      </c>
      <c r="G47" s="14"/>
      <c r="H47" s="15"/>
      <c r="I47" s="15"/>
      <c r="J47" s="51"/>
      <c r="K47" s="26"/>
      <c r="L47" s="17" t="str">
        <f t="shared" si="1"/>
        <v/>
      </c>
      <c r="M47" s="30" t="str">
        <f t="shared" si="2"/>
        <v/>
      </c>
      <c r="N47" s="30" t="e">
        <f t="shared" ca="1" si="3"/>
        <v>#VALUE!</v>
      </c>
      <c r="O47" s="29"/>
      <c r="P47" s="31"/>
      <c r="Q47" s="32"/>
      <c r="R47" s="26"/>
      <c r="S47" s="26"/>
      <c r="T47" s="15"/>
      <c r="U47" s="15"/>
      <c r="V47" s="15"/>
      <c r="W47" s="15"/>
      <c r="X47" s="15"/>
      <c r="Y47" s="15"/>
      <c r="Z47" s="15"/>
      <c r="AA47" s="15"/>
      <c r="AB47" s="15"/>
      <c r="AC47" s="32"/>
      <c r="AD47" s="15"/>
      <c r="AE47" s="15"/>
      <c r="AF47" s="15"/>
      <c r="AG47" s="15"/>
      <c r="AH47" s="34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30">
        <v>39946</v>
      </c>
      <c r="AW47" s="30"/>
      <c r="AX47" s="29"/>
      <c r="AY47" s="30" t="s">
        <v>66</v>
      </c>
      <c r="AZ47" s="36"/>
      <c r="BA47" s="36" t="s">
        <v>95</v>
      </c>
      <c r="BB4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47" s="25" t="str">
        <f>IF(Tableau6[[#This Row],[entré]]&lt;&gt;"",DATEDIF(Tableau6[[#This Row],[envoi_AR]],Tableau6[[#This Row],[entré]],"m")/12,"")</f>
        <v/>
      </c>
    </row>
    <row r="48" spans="1:55" ht="20.100000000000001" customHeight="1" x14ac:dyDescent="0.3">
      <c r="A48" s="10" t="s">
        <v>585</v>
      </c>
      <c r="B48" s="11" t="s">
        <v>149</v>
      </c>
      <c r="C48" s="76"/>
      <c r="D48" s="13">
        <f t="shared" ca="1" si="0"/>
        <v>114</v>
      </c>
      <c r="E48" s="14" t="s">
        <v>61</v>
      </c>
      <c r="F48" s="11"/>
      <c r="G48" s="14"/>
      <c r="H48" s="15"/>
      <c r="I48" s="15"/>
      <c r="J48" s="16"/>
      <c r="K48" s="11"/>
      <c r="L48" s="17" t="str">
        <f t="shared" si="1"/>
        <v/>
      </c>
      <c r="M48" s="18" t="str">
        <f t="shared" si="2"/>
        <v/>
      </c>
      <c r="N48" s="18" t="e">
        <f t="shared" ca="1" si="3"/>
        <v>#VALUE!</v>
      </c>
      <c r="O48" s="16"/>
      <c r="P48" s="20"/>
      <c r="Q48" s="21"/>
      <c r="R48" s="11"/>
      <c r="S48" s="11"/>
      <c r="T48" s="15"/>
      <c r="U48" s="15"/>
      <c r="V48" s="15"/>
      <c r="W48" s="15"/>
      <c r="X48" s="15"/>
      <c r="Y48" s="15"/>
      <c r="Z48" s="15"/>
      <c r="AA48" s="15"/>
      <c r="AB48" s="15"/>
      <c r="AC48" s="21"/>
      <c r="AD48" s="15"/>
      <c r="AE48" s="15"/>
      <c r="AF48" s="15"/>
      <c r="AG48" s="15"/>
      <c r="AH48" s="22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8">
        <v>41876</v>
      </c>
      <c r="AW48" s="18"/>
      <c r="AX48" s="11"/>
      <c r="AY48" s="18"/>
      <c r="AZ48" s="24"/>
      <c r="BA48" s="24"/>
      <c r="BB4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48" s="25" t="str">
        <f>IF(Tableau6[[#This Row],[entré]]&lt;&gt;"",DATEDIF(Tableau6[[#This Row],[envoi_AR]],Tableau6[[#This Row],[entré]],"m")/12,"")</f>
        <v/>
      </c>
    </row>
    <row r="49" spans="1:55" ht="20.100000000000001" customHeight="1" x14ac:dyDescent="0.3">
      <c r="A49" s="10" t="s">
        <v>585</v>
      </c>
      <c r="B49" s="26" t="s">
        <v>119</v>
      </c>
      <c r="C49" s="31">
        <v>32195</v>
      </c>
      <c r="D49" s="13">
        <f t="shared" ca="1" si="0"/>
        <v>26</v>
      </c>
      <c r="E49" s="14" t="s">
        <v>61</v>
      </c>
      <c r="F49" s="26" t="s">
        <v>94</v>
      </c>
      <c r="G49" s="14"/>
      <c r="H49" s="15"/>
      <c r="I49" s="15"/>
      <c r="J49" s="51"/>
      <c r="K49" s="26"/>
      <c r="L49" s="17" t="str">
        <f t="shared" si="1"/>
        <v/>
      </c>
      <c r="M49" s="30" t="str">
        <f t="shared" si="2"/>
        <v/>
      </c>
      <c r="N49" s="30" t="e">
        <f t="shared" ca="1" si="3"/>
        <v>#VALUE!</v>
      </c>
      <c r="O49" s="29"/>
      <c r="P49" s="31"/>
      <c r="Q49" s="32"/>
      <c r="R49" s="26"/>
      <c r="S49" s="26"/>
      <c r="T49" s="15"/>
      <c r="U49" s="15"/>
      <c r="V49" s="15"/>
      <c r="W49" s="15"/>
      <c r="X49" s="15"/>
      <c r="Y49" s="15"/>
      <c r="Z49" s="15"/>
      <c r="AA49" s="15"/>
      <c r="AB49" s="15"/>
      <c r="AC49" s="32"/>
      <c r="AD49" s="15"/>
      <c r="AE49" s="15"/>
      <c r="AF49" s="15"/>
      <c r="AG49" s="15"/>
      <c r="AH49" s="34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30">
        <v>39513</v>
      </c>
      <c r="AW49" s="30">
        <v>39588</v>
      </c>
      <c r="AX49" s="29"/>
      <c r="AY49" s="30">
        <v>39588</v>
      </c>
      <c r="AZ49" s="36"/>
      <c r="BA49" s="36" t="s">
        <v>150</v>
      </c>
      <c r="BB4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49" s="25" t="str">
        <f>IF(Tableau6[[#This Row],[entré]]&lt;&gt;"",DATEDIF(Tableau6[[#This Row],[envoi_AR]],Tableau6[[#This Row],[entré]],"m")/12,"")</f>
        <v/>
      </c>
    </row>
    <row r="50" spans="1:55" ht="20.100000000000001" customHeight="1" x14ac:dyDescent="0.3">
      <c r="A50" s="10" t="s">
        <v>585</v>
      </c>
      <c r="B50" s="11" t="s">
        <v>151</v>
      </c>
      <c r="C50" s="12">
        <v>25874</v>
      </c>
      <c r="D50" s="13">
        <f t="shared" ca="1" si="0"/>
        <v>43</v>
      </c>
      <c r="E50" s="67" t="s">
        <v>152</v>
      </c>
      <c r="F50" s="11" t="s">
        <v>58</v>
      </c>
      <c r="G50" s="67"/>
      <c r="H50" s="15"/>
      <c r="I50" s="15"/>
      <c r="J50" s="16"/>
      <c r="K50" s="11"/>
      <c r="L50" s="17" t="str">
        <f t="shared" si="1"/>
        <v/>
      </c>
      <c r="M50" s="18" t="str">
        <f t="shared" si="2"/>
        <v/>
      </c>
      <c r="N50" s="18" t="e">
        <f t="shared" ca="1" si="3"/>
        <v>#VALUE!</v>
      </c>
      <c r="O50" s="16"/>
      <c r="P50" s="20"/>
      <c r="Q50" s="21"/>
      <c r="R50" s="11"/>
      <c r="S50" s="11"/>
      <c r="T50" s="15"/>
      <c r="U50" s="15"/>
      <c r="V50" s="15"/>
      <c r="W50" s="15"/>
      <c r="X50" s="15"/>
      <c r="Y50" s="15"/>
      <c r="Z50" s="15"/>
      <c r="AA50" s="15"/>
      <c r="AB50" s="15"/>
      <c r="AC50" s="21"/>
      <c r="AD50" s="15"/>
      <c r="AE50" s="15"/>
      <c r="AF50" s="15"/>
      <c r="AG50" s="15"/>
      <c r="AH50" s="22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7">
        <v>41725</v>
      </c>
      <c r="AV50" s="18">
        <v>41725</v>
      </c>
      <c r="AW50" s="18">
        <v>41746</v>
      </c>
      <c r="AX50" s="11"/>
      <c r="AY50" s="18">
        <v>41747</v>
      </c>
      <c r="AZ50" s="24"/>
      <c r="BA50" s="24"/>
      <c r="BB50" s="25">
        <f ca="1">IF(Tableau6[[#This Row],[entré]]&lt;&gt;"","",IF(Tableau6[[#This Row],[SORTIE de LA]]="",IF(Tableau6[[#This Row],[envoi_AR]]&lt;&gt;"",DATEDIF(Tableau6[[#This Row],[envoi_AR]],TODAY(),"m")/12,""),""))</f>
        <v>0.41666666666666669</v>
      </c>
      <c r="BC50" s="25" t="str">
        <f>IF(Tableau6[[#This Row],[entré]]&lt;&gt;"",DATEDIF(Tableau6[[#This Row],[envoi_AR]],Tableau6[[#This Row],[entré]],"m")/12,"")</f>
        <v/>
      </c>
    </row>
    <row r="51" spans="1:55" ht="20.100000000000001" customHeight="1" x14ac:dyDescent="0.3">
      <c r="A51" s="10" t="s">
        <v>585</v>
      </c>
      <c r="B51" s="11" t="s">
        <v>156</v>
      </c>
      <c r="C51" s="12">
        <v>34738</v>
      </c>
      <c r="D51" s="13">
        <f t="shared" ca="1" si="0"/>
        <v>19</v>
      </c>
      <c r="E51" s="67" t="s">
        <v>69</v>
      </c>
      <c r="F51" s="26" t="s">
        <v>82</v>
      </c>
      <c r="G51" s="67"/>
      <c r="H51" s="15"/>
      <c r="I51" s="15"/>
      <c r="J51" s="16"/>
      <c r="K51" s="11"/>
      <c r="L51" s="17" t="str">
        <f t="shared" si="1"/>
        <v/>
      </c>
      <c r="M51" s="18" t="str">
        <f t="shared" si="2"/>
        <v/>
      </c>
      <c r="N51" s="18" t="e">
        <f t="shared" ca="1" si="3"/>
        <v>#VALUE!</v>
      </c>
      <c r="O51" s="16"/>
      <c r="P51" s="20"/>
      <c r="Q51" s="21"/>
      <c r="R51" s="11"/>
      <c r="S51" s="11"/>
      <c r="T51" s="15"/>
      <c r="U51" s="15"/>
      <c r="V51" s="15"/>
      <c r="W51" s="15"/>
      <c r="X51" s="15"/>
      <c r="Y51" s="15"/>
      <c r="Z51" s="15"/>
      <c r="AA51" s="15"/>
      <c r="AB51" s="15"/>
      <c r="AC51" s="21"/>
      <c r="AD51" s="15"/>
      <c r="AE51" s="15"/>
      <c r="AF51" s="15"/>
      <c r="AG51" s="15"/>
      <c r="AH51" s="22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8">
        <v>41445</v>
      </c>
      <c r="AW51" s="18">
        <v>41457</v>
      </c>
      <c r="AX51" s="11"/>
      <c r="AY51" s="18">
        <v>41463</v>
      </c>
      <c r="AZ51" s="24"/>
      <c r="BA51" s="24"/>
      <c r="BB51" s="25">
        <f ca="1">IF(Tableau6[[#This Row],[entré]]&lt;&gt;"","",IF(Tableau6[[#This Row],[SORTIE de LA]]="",IF(Tableau6[[#This Row],[envoi_AR]]&lt;&gt;"",DATEDIF(Tableau6[[#This Row],[envoi_AR]],TODAY(),"m")/12,""),""))</f>
        <v>1.1666666666666667</v>
      </c>
      <c r="BC51" s="25" t="str">
        <f>IF(Tableau6[[#This Row],[entré]]&lt;&gt;"",DATEDIF(Tableau6[[#This Row],[envoi_AR]],Tableau6[[#This Row],[entré]],"m")/12,"")</f>
        <v/>
      </c>
    </row>
    <row r="52" spans="1:55" ht="20.100000000000001" customHeight="1" x14ac:dyDescent="0.3">
      <c r="A52" s="10" t="s">
        <v>585</v>
      </c>
      <c r="B52" s="11" t="s">
        <v>157</v>
      </c>
      <c r="C52" s="12">
        <v>21573</v>
      </c>
      <c r="D52" s="13">
        <f t="shared" ca="1" si="0"/>
        <v>55</v>
      </c>
      <c r="E52" s="67" t="s">
        <v>61</v>
      </c>
      <c r="F52" s="11" t="s">
        <v>58</v>
      </c>
      <c r="G52" s="67"/>
      <c r="H52" s="15"/>
      <c r="I52" s="15"/>
      <c r="J52" s="16"/>
      <c r="K52" s="11"/>
      <c r="L52" s="17" t="str">
        <f t="shared" si="1"/>
        <v/>
      </c>
      <c r="M52" s="18" t="str">
        <f t="shared" si="2"/>
        <v/>
      </c>
      <c r="N52" s="18" t="e">
        <f t="shared" ca="1" si="3"/>
        <v>#VALUE!</v>
      </c>
      <c r="O52" s="16"/>
      <c r="P52" s="20"/>
      <c r="Q52" s="21"/>
      <c r="R52" s="11"/>
      <c r="S52" s="11"/>
      <c r="T52" s="15"/>
      <c r="U52" s="15"/>
      <c r="V52" s="15"/>
      <c r="W52" s="15"/>
      <c r="X52" s="15"/>
      <c r="Y52" s="15"/>
      <c r="Z52" s="15"/>
      <c r="AA52" s="15"/>
      <c r="AB52" s="15"/>
      <c r="AC52" s="21"/>
      <c r="AD52" s="15"/>
      <c r="AE52" s="15"/>
      <c r="AF52" s="15"/>
      <c r="AG52" s="15"/>
      <c r="AH52" s="22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7">
        <v>41642</v>
      </c>
      <c r="AV52" s="18">
        <v>41647</v>
      </c>
      <c r="AW52" s="18">
        <v>41674</v>
      </c>
      <c r="AX52" s="11"/>
      <c r="AY52" s="18">
        <v>41681</v>
      </c>
      <c r="AZ52" s="24"/>
      <c r="BA52" s="24"/>
      <c r="BB52" s="25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52" s="25" t="str">
        <f>IF(Tableau6[[#This Row],[entré]]&lt;&gt;"",DATEDIF(Tableau6[[#This Row],[envoi_AR]],Tableau6[[#This Row],[entré]],"m")/12,"")</f>
        <v/>
      </c>
    </row>
    <row r="53" spans="1:55" ht="20.100000000000001" customHeight="1" x14ac:dyDescent="0.3">
      <c r="A53" s="10" t="s">
        <v>585</v>
      </c>
      <c r="B53" s="11" t="s">
        <v>158</v>
      </c>
      <c r="C53" s="72">
        <v>33660</v>
      </c>
      <c r="D53" s="13">
        <f t="shared" ca="1" si="0"/>
        <v>22</v>
      </c>
      <c r="E53" s="67" t="s">
        <v>61</v>
      </c>
      <c r="F53" s="11" t="s">
        <v>94</v>
      </c>
      <c r="G53" s="67"/>
      <c r="H53" s="15"/>
      <c r="I53" s="15"/>
      <c r="J53" s="16"/>
      <c r="K53" s="11"/>
      <c r="L53" s="17" t="str">
        <f t="shared" si="1"/>
        <v/>
      </c>
      <c r="M53" s="18" t="str">
        <f t="shared" si="2"/>
        <v/>
      </c>
      <c r="N53" s="18" t="e">
        <f t="shared" ca="1" si="3"/>
        <v>#VALUE!</v>
      </c>
      <c r="O53" s="16"/>
      <c r="P53" s="20"/>
      <c r="Q53" s="21"/>
      <c r="R53" s="11"/>
      <c r="S53" s="11"/>
      <c r="T53" s="15"/>
      <c r="U53" s="15"/>
      <c r="V53" s="15"/>
      <c r="W53" s="15"/>
      <c r="X53" s="15"/>
      <c r="Y53" s="15"/>
      <c r="Z53" s="15"/>
      <c r="AA53" s="15"/>
      <c r="AB53" s="15"/>
      <c r="AC53" s="21"/>
      <c r="AD53" s="15"/>
      <c r="AE53" s="15"/>
      <c r="AF53" s="15"/>
      <c r="AG53" s="15"/>
      <c r="AH53" s="22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7">
        <v>41780</v>
      </c>
      <c r="AV53" s="18">
        <v>41780</v>
      </c>
      <c r="AW53" s="18"/>
      <c r="AX53" s="11"/>
      <c r="AY53" s="18"/>
      <c r="AZ53" s="24"/>
      <c r="BA53" s="24"/>
      <c r="BB5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53" s="25" t="str">
        <f>IF(Tableau6[[#This Row],[entré]]&lt;&gt;"",DATEDIF(Tableau6[[#This Row],[envoi_AR]],Tableau6[[#This Row],[entré]],"m")/12,"")</f>
        <v/>
      </c>
    </row>
    <row r="54" spans="1:55" ht="20.100000000000001" customHeight="1" x14ac:dyDescent="0.3">
      <c r="A54" s="10" t="s">
        <v>585</v>
      </c>
      <c r="B54" s="26" t="s">
        <v>114</v>
      </c>
      <c r="C54" s="31">
        <v>24377</v>
      </c>
      <c r="D54" s="13">
        <f t="shared" ca="1" si="0"/>
        <v>47</v>
      </c>
      <c r="E54" s="14" t="s">
        <v>69</v>
      </c>
      <c r="F54" s="26" t="s">
        <v>58</v>
      </c>
      <c r="G54" s="14"/>
      <c r="H54" s="15"/>
      <c r="I54" s="15"/>
      <c r="J54" s="51"/>
      <c r="K54" s="26"/>
      <c r="L54" s="17" t="str">
        <f t="shared" si="1"/>
        <v/>
      </c>
      <c r="M54" s="30" t="str">
        <f t="shared" si="2"/>
        <v/>
      </c>
      <c r="N54" s="30" t="e">
        <f t="shared" ca="1" si="3"/>
        <v>#VALUE!</v>
      </c>
      <c r="O54" s="29"/>
      <c r="P54" s="31"/>
      <c r="Q54" s="32"/>
      <c r="R54" s="26"/>
      <c r="S54" s="26"/>
      <c r="T54" s="15"/>
      <c r="U54" s="15"/>
      <c r="V54" s="15"/>
      <c r="W54" s="15"/>
      <c r="X54" s="15"/>
      <c r="Y54" s="15"/>
      <c r="Z54" s="15"/>
      <c r="AA54" s="15"/>
      <c r="AB54" s="15"/>
      <c r="AC54" s="32"/>
      <c r="AD54" s="15"/>
      <c r="AE54" s="15"/>
      <c r="AF54" s="15"/>
      <c r="AG54" s="15"/>
      <c r="AH54" s="34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30">
        <v>39737</v>
      </c>
      <c r="AW54" s="30"/>
      <c r="AX54" s="29"/>
      <c r="AY54" s="30" t="s">
        <v>66</v>
      </c>
      <c r="AZ54" s="36"/>
      <c r="BA54" s="36" t="s">
        <v>159</v>
      </c>
      <c r="BB5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54" s="25" t="str">
        <f>IF(Tableau6[[#This Row],[entré]]&lt;&gt;"",DATEDIF(Tableau6[[#This Row],[envoi_AR]],Tableau6[[#This Row],[entré]],"m")/12,"")</f>
        <v/>
      </c>
    </row>
    <row r="55" spans="1:55" ht="20.100000000000001" customHeight="1" x14ac:dyDescent="0.3">
      <c r="A55" s="10" t="s">
        <v>585</v>
      </c>
      <c r="B55" s="11" t="s">
        <v>160</v>
      </c>
      <c r="C55" s="12">
        <v>27226</v>
      </c>
      <c r="D55" s="13">
        <f t="shared" ca="1" si="0"/>
        <v>40</v>
      </c>
      <c r="E55" s="67" t="s">
        <v>61</v>
      </c>
      <c r="F55" s="11" t="s">
        <v>58</v>
      </c>
      <c r="G55" s="67"/>
      <c r="H55" s="15"/>
      <c r="I55" s="15"/>
      <c r="J55" s="16"/>
      <c r="K55" s="11"/>
      <c r="L55" s="17" t="str">
        <f t="shared" si="1"/>
        <v/>
      </c>
      <c r="M55" s="18" t="str">
        <f t="shared" si="2"/>
        <v/>
      </c>
      <c r="N55" s="18" t="e">
        <f t="shared" ca="1" si="3"/>
        <v>#VALUE!</v>
      </c>
      <c r="O55" s="16"/>
      <c r="P55" s="20"/>
      <c r="Q55" s="21"/>
      <c r="R55" s="11"/>
      <c r="S55" s="11"/>
      <c r="T55" s="15"/>
      <c r="U55" s="15"/>
      <c r="V55" s="15"/>
      <c r="W55" s="15"/>
      <c r="X55" s="15"/>
      <c r="Y55" s="15"/>
      <c r="Z55" s="15"/>
      <c r="AA55" s="15"/>
      <c r="AB55" s="15"/>
      <c r="AC55" s="21"/>
      <c r="AD55" s="15"/>
      <c r="AE55" s="15"/>
      <c r="AF55" s="15"/>
      <c r="AG55" s="15"/>
      <c r="AH55" s="22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8">
        <v>41512</v>
      </c>
      <c r="AW55" s="18"/>
      <c r="AX55" s="11"/>
      <c r="AY55" s="18">
        <v>41534</v>
      </c>
      <c r="AZ55" s="24"/>
      <c r="BA55" s="24" t="s">
        <v>161</v>
      </c>
      <c r="BB5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55" s="25" t="str">
        <f>IF(Tableau6[[#This Row],[entré]]&lt;&gt;"",DATEDIF(Tableau6[[#This Row],[envoi_AR]],Tableau6[[#This Row],[entré]],"m")/12,"")</f>
        <v/>
      </c>
    </row>
    <row r="56" spans="1:55" ht="20.100000000000001" customHeight="1" x14ac:dyDescent="0.3">
      <c r="A56" s="10" t="s">
        <v>585</v>
      </c>
      <c r="B56" s="26" t="s">
        <v>162</v>
      </c>
      <c r="C56" s="27"/>
      <c r="D56" s="13">
        <f t="shared" ca="1" si="0"/>
        <v>114</v>
      </c>
      <c r="E56" s="14" t="s">
        <v>69</v>
      </c>
      <c r="F56" s="26" t="s">
        <v>58</v>
      </c>
      <c r="G56" s="14"/>
      <c r="H56" s="15"/>
      <c r="I56" s="15"/>
      <c r="J56" s="57"/>
      <c r="K56" s="26"/>
      <c r="L56" s="17" t="str">
        <f t="shared" si="1"/>
        <v/>
      </c>
      <c r="M56" s="77" t="str">
        <f t="shared" si="2"/>
        <v/>
      </c>
      <c r="N56" s="77" t="e">
        <f t="shared" ca="1" si="3"/>
        <v>#VALUE!</v>
      </c>
      <c r="O56" s="26"/>
      <c r="P56" s="31"/>
      <c r="Q56" s="32"/>
      <c r="R56" s="26"/>
      <c r="S56" s="26"/>
      <c r="T56" s="15"/>
      <c r="U56" s="15"/>
      <c r="V56" s="15"/>
      <c r="W56" s="15"/>
      <c r="X56" s="15"/>
      <c r="Y56" s="15"/>
      <c r="Z56" s="15"/>
      <c r="AA56" s="15"/>
      <c r="AB56" s="15"/>
      <c r="AC56" s="33"/>
      <c r="AD56" s="15"/>
      <c r="AE56" s="15"/>
      <c r="AF56" s="15"/>
      <c r="AG56" s="15"/>
      <c r="AH56" s="34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77">
        <v>41212</v>
      </c>
      <c r="AW56" s="77">
        <v>41212</v>
      </c>
      <c r="AX56" s="26"/>
      <c r="AY56" s="69">
        <v>41212</v>
      </c>
      <c r="AZ56" s="36"/>
      <c r="BA56" s="36" t="s">
        <v>163</v>
      </c>
      <c r="BB5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56" s="25" t="str">
        <f>IF(Tableau6[[#This Row],[entré]]&lt;&gt;"",DATEDIF(Tableau6[[#This Row],[envoi_AR]],Tableau6[[#This Row],[entré]],"m")/12,"")</f>
        <v/>
      </c>
    </row>
    <row r="57" spans="1:55" ht="20.100000000000001" customHeight="1" x14ac:dyDescent="0.3">
      <c r="A57" s="10" t="s">
        <v>585</v>
      </c>
      <c r="B57" s="11" t="s">
        <v>164</v>
      </c>
      <c r="C57" s="31">
        <v>32928</v>
      </c>
      <c r="D57" s="13">
        <f t="shared" ca="1" si="0"/>
        <v>24</v>
      </c>
      <c r="E57" s="14" t="s">
        <v>69</v>
      </c>
      <c r="F57" s="11" t="s">
        <v>58</v>
      </c>
      <c r="G57" s="14"/>
      <c r="H57" s="15"/>
      <c r="I57" s="15"/>
      <c r="J57" s="16"/>
      <c r="K57" s="11"/>
      <c r="L57" s="17" t="str">
        <f t="shared" si="1"/>
        <v/>
      </c>
      <c r="M57" s="18" t="str">
        <f t="shared" si="2"/>
        <v/>
      </c>
      <c r="N57" s="18" t="e">
        <f t="shared" ca="1" si="3"/>
        <v>#VALUE!</v>
      </c>
      <c r="O57" s="16"/>
      <c r="P57" s="20"/>
      <c r="Q57" s="21"/>
      <c r="R57" s="11"/>
      <c r="S57" s="11"/>
      <c r="T57" s="15"/>
      <c r="U57" s="15"/>
      <c r="V57" s="15"/>
      <c r="W57" s="15"/>
      <c r="X57" s="15"/>
      <c r="Y57" s="15"/>
      <c r="Z57" s="15"/>
      <c r="AA57" s="15"/>
      <c r="AB57" s="15"/>
      <c r="AC57" s="21"/>
      <c r="AD57" s="15"/>
      <c r="AE57" s="15"/>
      <c r="AF57" s="15"/>
      <c r="AG57" s="15"/>
      <c r="AH57" s="22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7">
        <v>41841</v>
      </c>
      <c r="AV57" s="18">
        <v>41848</v>
      </c>
      <c r="AW57" s="18">
        <v>41880</v>
      </c>
      <c r="AX57" s="11"/>
      <c r="AY57" s="18">
        <v>41892</v>
      </c>
      <c r="AZ57" s="24"/>
      <c r="BA57" s="24"/>
      <c r="BB57" s="25">
        <f ca="1">IF(Tableau6[[#This Row],[entré]]&lt;&gt;"","",IF(Tableau6[[#This Row],[SORTIE de LA]]="",IF(Tableau6[[#This Row],[envoi_AR]]&lt;&gt;"",DATEDIF(Tableau6[[#This Row],[envoi_AR]],TODAY(),"m")/12,""),""))</f>
        <v>0</v>
      </c>
      <c r="BC57" s="25" t="str">
        <f>IF(Tableau6[[#This Row],[entré]]&lt;&gt;"",DATEDIF(Tableau6[[#This Row],[envoi_AR]],Tableau6[[#This Row],[entré]],"m")/12,"")</f>
        <v/>
      </c>
    </row>
    <row r="58" spans="1:55" ht="20.100000000000001" customHeight="1" x14ac:dyDescent="0.3">
      <c r="A58" s="10" t="s">
        <v>585</v>
      </c>
      <c r="B58" s="26" t="s">
        <v>165</v>
      </c>
      <c r="C58" s="31">
        <v>32336</v>
      </c>
      <c r="D58" s="13">
        <f t="shared" ca="1" si="0"/>
        <v>26</v>
      </c>
      <c r="E58" s="14" t="s">
        <v>69</v>
      </c>
      <c r="F58" s="26" t="s">
        <v>94</v>
      </c>
      <c r="G58" s="14"/>
      <c r="H58" s="15"/>
      <c r="I58" s="15"/>
      <c r="J58" s="51"/>
      <c r="K58" s="26"/>
      <c r="L58" s="17" t="str">
        <f t="shared" si="1"/>
        <v/>
      </c>
      <c r="M58" s="30" t="str">
        <f t="shared" si="2"/>
        <v/>
      </c>
      <c r="N58" s="30" t="e">
        <f t="shared" ca="1" si="3"/>
        <v>#VALUE!</v>
      </c>
      <c r="O58" s="29"/>
      <c r="P58" s="31"/>
      <c r="Q58" s="32"/>
      <c r="R58" s="26"/>
      <c r="S58" s="26"/>
      <c r="T58" s="15"/>
      <c r="U58" s="15"/>
      <c r="V58" s="15"/>
      <c r="W58" s="15"/>
      <c r="X58" s="15"/>
      <c r="Y58" s="15"/>
      <c r="Z58" s="15"/>
      <c r="AA58" s="15"/>
      <c r="AB58" s="15"/>
      <c r="AC58" s="32"/>
      <c r="AD58" s="15"/>
      <c r="AE58" s="15"/>
      <c r="AF58" s="15"/>
      <c r="AG58" s="15"/>
      <c r="AH58" s="34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30">
        <v>39630</v>
      </c>
      <c r="AW58" s="30">
        <v>39644</v>
      </c>
      <c r="AX58" s="29"/>
      <c r="AY58" s="30">
        <v>39685</v>
      </c>
      <c r="AZ58" s="36"/>
      <c r="BA58" s="36" t="s">
        <v>166</v>
      </c>
      <c r="BB5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58" s="25" t="str">
        <f>IF(Tableau6[[#This Row],[entré]]&lt;&gt;"",DATEDIF(Tableau6[[#This Row],[envoi_AR]],Tableau6[[#This Row],[entré]],"m")/12,"")</f>
        <v/>
      </c>
    </row>
    <row r="59" spans="1:55" ht="20.100000000000001" customHeight="1" x14ac:dyDescent="0.3">
      <c r="A59" s="10" t="s">
        <v>585</v>
      </c>
      <c r="B59" s="26" t="s">
        <v>167</v>
      </c>
      <c r="C59" s="28">
        <v>24361</v>
      </c>
      <c r="D59" s="13">
        <f t="shared" ca="1" si="0"/>
        <v>48</v>
      </c>
      <c r="E59" s="14" t="s">
        <v>69</v>
      </c>
      <c r="F59" s="29" t="s">
        <v>58</v>
      </c>
      <c r="G59" s="14"/>
      <c r="H59" s="15"/>
      <c r="I59" s="15"/>
      <c r="J59" s="58"/>
      <c r="K59" s="58"/>
      <c r="L59" s="17" t="str">
        <f t="shared" si="1"/>
        <v/>
      </c>
      <c r="M59" s="30" t="str">
        <f t="shared" si="2"/>
        <v/>
      </c>
      <c r="N59" s="30" t="e">
        <f t="shared" ca="1" si="3"/>
        <v>#VALUE!</v>
      </c>
      <c r="O59" s="29"/>
      <c r="P59" s="29"/>
      <c r="Q59" s="33"/>
      <c r="R59" s="57"/>
      <c r="S59" s="58"/>
      <c r="T59" s="15"/>
      <c r="U59" s="15"/>
      <c r="V59" s="15"/>
      <c r="W59" s="15"/>
      <c r="X59" s="15"/>
      <c r="Y59" s="15"/>
      <c r="Z59" s="15"/>
      <c r="AA59" s="15"/>
      <c r="AB59" s="15"/>
      <c r="AC59" s="33"/>
      <c r="AD59" s="15"/>
      <c r="AE59" s="15"/>
      <c r="AF59" s="15"/>
      <c r="AG59" s="15"/>
      <c r="AH59" s="59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30">
        <v>38476</v>
      </c>
      <c r="AW59" s="30"/>
      <c r="AX59" s="29"/>
      <c r="AY59" s="30" t="s">
        <v>66</v>
      </c>
      <c r="AZ59" s="36"/>
      <c r="BA59" s="36" t="s">
        <v>67</v>
      </c>
      <c r="BB5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59" s="25" t="str">
        <f>IF(Tableau6[[#This Row],[entré]]&lt;&gt;"",DATEDIF(Tableau6[[#This Row],[envoi_AR]],Tableau6[[#This Row],[entré]],"m")/12,"")</f>
        <v/>
      </c>
    </row>
    <row r="60" spans="1:55" ht="20.100000000000001" customHeight="1" x14ac:dyDescent="0.3">
      <c r="A60" s="10" t="s">
        <v>585</v>
      </c>
      <c r="B60" s="11" t="s">
        <v>93</v>
      </c>
      <c r="C60" s="12">
        <v>22630</v>
      </c>
      <c r="D60" s="13">
        <f t="shared" ca="1" si="0"/>
        <v>52</v>
      </c>
      <c r="E60" s="67" t="s">
        <v>61</v>
      </c>
      <c r="F60" s="11" t="s">
        <v>94</v>
      </c>
      <c r="G60" s="67"/>
      <c r="H60" s="15"/>
      <c r="I60" s="15"/>
      <c r="J60" s="16"/>
      <c r="K60" s="11"/>
      <c r="L60" s="17" t="str">
        <f t="shared" si="1"/>
        <v/>
      </c>
      <c r="M60" s="18" t="str">
        <f t="shared" si="2"/>
        <v/>
      </c>
      <c r="N60" s="18" t="e">
        <f t="shared" ca="1" si="3"/>
        <v>#VALUE!</v>
      </c>
      <c r="O60" s="16"/>
      <c r="P60" s="20"/>
      <c r="Q60" s="21"/>
      <c r="R60" s="11"/>
      <c r="S60" s="11"/>
      <c r="T60" s="15"/>
      <c r="U60" s="15"/>
      <c r="V60" s="15"/>
      <c r="W60" s="15"/>
      <c r="X60" s="15"/>
      <c r="Y60" s="15"/>
      <c r="Z60" s="15"/>
      <c r="AA60" s="15"/>
      <c r="AB60" s="15"/>
      <c r="AC60" s="21"/>
      <c r="AD60" s="15"/>
      <c r="AE60" s="15"/>
      <c r="AF60" s="15"/>
      <c r="AG60" s="15"/>
      <c r="AH60" s="22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7">
        <v>41651</v>
      </c>
      <c r="AV60" s="18">
        <v>41655</v>
      </c>
      <c r="AW60" s="18">
        <v>41677</v>
      </c>
      <c r="AX60" s="11"/>
      <c r="AY60" s="18">
        <v>41681</v>
      </c>
      <c r="AZ60" s="24"/>
      <c r="BA60" s="24"/>
      <c r="BB60" s="25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60" s="25" t="str">
        <f>IF(Tableau6[[#This Row],[entré]]&lt;&gt;"",DATEDIF(Tableau6[[#This Row],[envoi_AR]],Tableau6[[#This Row],[entré]],"m")/12,"")</f>
        <v/>
      </c>
    </row>
    <row r="61" spans="1:55" ht="20.100000000000001" customHeight="1" x14ac:dyDescent="0.3">
      <c r="A61" s="10" t="s">
        <v>585</v>
      </c>
      <c r="B61" s="11" t="s">
        <v>168</v>
      </c>
      <c r="C61" s="12">
        <v>26388</v>
      </c>
      <c r="D61" s="13">
        <f t="shared" ca="1" si="0"/>
        <v>42</v>
      </c>
      <c r="E61" s="67" t="s">
        <v>61</v>
      </c>
      <c r="F61" s="11" t="s">
        <v>77</v>
      </c>
      <c r="G61" s="67"/>
      <c r="H61" s="15"/>
      <c r="I61" s="15"/>
      <c r="J61" s="16"/>
      <c r="K61" s="11"/>
      <c r="L61" s="17" t="str">
        <f t="shared" si="1"/>
        <v/>
      </c>
      <c r="M61" s="18" t="str">
        <f t="shared" si="2"/>
        <v/>
      </c>
      <c r="N61" s="18" t="e">
        <f t="shared" ca="1" si="3"/>
        <v>#VALUE!</v>
      </c>
      <c r="O61" s="16"/>
      <c r="P61" s="20"/>
      <c r="Q61" s="21"/>
      <c r="R61" s="11"/>
      <c r="S61" s="11"/>
      <c r="T61" s="15"/>
      <c r="U61" s="15"/>
      <c r="V61" s="15"/>
      <c r="W61" s="15"/>
      <c r="X61" s="15"/>
      <c r="Y61" s="15"/>
      <c r="Z61" s="15"/>
      <c r="AA61" s="15"/>
      <c r="AB61" s="15"/>
      <c r="AC61" s="21"/>
      <c r="AD61" s="15"/>
      <c r="AE61" s="15"/>
      <c r="AF61" s="15"/>
      <c r="AG61" s="15"/>
      <c r="AH61" s="22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8">
        <v>41437</v>
      </c>
      <c r="AW61" s="18"/>
      <c r="AX61" s="78"/>
      <c r="AY61" s="18" t="s">
        <v>66</v>
      </c>
      <c r="AZ61" s="24"/>
      <c r="BA61" s="24" t="s">
        <v>169</v>
      </c>
      <c r="BB6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61" s="25" t="str">
        <f>IF(Tableau6[[#This Row],[entré]]&lt;&gt;"",DATEDIF(Tableau6[[#This Row],[envoi_AR]],Tableau6[[#This Row],[entré]],"m")/12,"")</f>
        <v/>
      </c>
    </row>
    <row r="62" spans="1:55" ht="20.100000000000001" customHeight="1" x14ac:dyDescent="0.3">
      <c r="A62" s="10" t="s">
        <v>585</v>
      </c>
      <c r="B62" s="11" t="s">
        <v>170</v>
      </c>
      <c r="C62" s="72">
        <v>33098</v>
      </c>
      <c r="D62" s="13">
        <f t="shared" ca="1" si="0"/>
        <v>24</v>
      </c>
      <c r="E62" s="14" t="s">
        <v>61</v>
      </c>
      <c r="F62" s="11" t="s">
        <v>77</v>
      </c>
      <c r="G62" s="14"/>
      <c r="H62" s="15"/>
      <c r="I62" s="15"/>
      <c r="J62" s="16"/>
      <c r="K62" s="11"/>
      <c r="L62" s="17" t="str">
        <f t="shared" si="1"/>
        <v/>
      </c>
      <c r="M62" s="18" t="str">
        <f t="shared" si="2"/>
        <v/>
      </c>
      <c r="N62" s="18" t="e">
        <f t="shared" ca="1" si="3"/>
        <v>#VALUE!</v>
      </c>
      <c r="O62" s="16"/>
      <c r="P62" s="20"/>
      <c r="Q62" s="21"/>
      <c r="R62" s="11"/>
      <c r="S62" s="11"/>
      <c r="T62" s="15"/>
      <c r="U62" s="15"/>
      <c r="V62" s="15"/>
      <c r="W62" s="15"/>
      <c r="X62" s="15"/>
      <c r="Y62" s="15"/>
      <c r="Z62" s="15"/>
      <c r="AA62" s="15"/>
      <c r="AB62" s="15"/>
      <c r="AC62" s="21"/>
      <c r="AD62" s="15"/>
      <c r="AE62" s="15"/>
      <c r="AF62" s="15"/>
      <c r="AG62" s="15"/>
      <c r="AH62" s="22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8">
        <v>41844</v>
      </c>
      <c r="AW62" s="18">
        <v>41862</v>
      </c>
      <c r="AX62" s="11"/>
      <c r="AY62" s="18">
        <v>41890</v>
      </c>
      <c r="AZ62" s="24"/>
      <c r="BA62" s="24"/>
      <c r="BB62" s="25">
        <f ca="1">IF(Tableau6[[#This Row],[entré]]&lt;&gt;"","",IF(Tableau6[[#This Row],[SORTIE de LA]]="",IF(Tableau6[[#This Row],[envoi_AR]]&lt;&gt;"",DATEDIF(Tableau6[[#This Row],[envoi_AR]],TODAY(),"m")/12,""),""))</f>
        <v>0</v>
      </c>
      <c r="BC62" s="25" t="str">
        <f>IF(Tableau6[[#This Row],[entré]]&lt;&gt;"",DATEDIF(Tableau6[[#This Row],[envoi_AR]],Tableau6[[#This Row],[entré]],"m")/12,"")</f>
        <v/>
      </c>
    </row>
    <row r="63" spans="1:55" ht="20.100000000000001" customHeight="1" x14ac:dyDescent="0.3">
      <c r="A63" s="10" t="s">
        <v>585</v>
      </c>
      <c r="B63" s="11" t="s">
        <v>171</v>
      </c>
      <c r="C63" s="31">
        <v>29983</v>
      </c>
      <c r="D63" s="13">
        <f t="shared" ca="1" si="0"/>
        <v>32</v>
      </c>
      <c r="E63" s="14" t="s">
        <v>61</v>
      </c>
      <c r="F63" s="11" t="s">
        <v>70</v>
      </c>
      <c r="G63" s="14"/>
      <c r="H63" s="15"/>
      <c r="I63" s="15"/>
      <c r="J63" s="16"/>
      <c r="K63" s="11"/>
      <c r="L63" s="17" t="str">
        <f t="shared" si="1"/>
        <v/>
      </c>
      <c r="M63" s="18" t="str">
        <f t="shared" si="2"/>
        <v/>
      </c>
      <c r="N63" s="18" t="e">
        <f t="shared" ca="1" si="3"/>
        <v>#VALUE!</v>
      </c>
      <c r="O63" s="16"/>
      <c r="P63" s="20"/>
      <c r="Q63" s="21"/>
      <c r="R63" s="11"/>
      <c r="S63" s="11"/>
      <c r="T63" s="15"/>
      <c r="U63" s="15"/>
      <c r="V63" s="15"/>
      <c r="W63" s="15"/>
      <c r="X63" s="15"/>
      <c r="Y63" s="15"/>
      <c r="Z63" s="15"/>
      <c r="AA63" s="15"/>
      <c r="AB63" s="15"/>
      <c r="AC63" s="21"/>
      <c r="AD63" s="15"/>
      <c r="AE63" s="15"/>
      <c r="AF63" s="15"/>
      <c r="AG63" s="15"/>
      <c r="AH63" s="22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7">
        <v>41841</v>
      </c>
      <c r="AV63" s="18">
        <v>41848</v>
      </c>
      <c r="AW63" s="18"/>
      <c r="AX63" s="11"/>
      <c r="AY63" s="18"/>
      <c r="AZ63" s="24"/>
      <c r="BA63" s="24"/>
      <c r="BB6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63" s="25" t="str">
        <f>IF(Tableau6[[#This Row],[entré]]&lt;&gt;"",DATEDIF(Tableau6[[#This Row],[envoi_AR]],Tableau6[[#This Row],[entré]],"m")/12,"")</f>
        <v/>
      </c>
    </row>
    <row r="64" spans="1:55" ht="20.100000000000001" customHeight="1" x14ac:dyDescent="0.3">
      <c r="A64" s="10" t="s">
        <v>585</v>
      </c>
      <c r="B64" s="42" t="s">
        <v>172</v>
      </c>
      <c r="C64" s="43">
        <v>23610</v>
      </c>
      <c r="D64" s="13">
        <f t="shared" ca="1" si="0"/>
        <v>50</v>
      </c>
      <c r="E64" s="14" t="s">
        <v>69</v>
      </c>
      <c r="F64" s="42" t="s">
        <v>58</v>
      </c>
      <c r="G64" s="14"/>
      <c r="H64" s="15"/>
      <c r="I64" s="15"/>
      <c r="J64" s="31"/>
      <c r="K64" s="26"/>
      <c r="L64" s="17" t="str">
        <f t="shared" si="1"/>
        <v/>
      </c>
      <c r="M64" s="53" t="str">
        <f t="shared" si="2"/>
        <v/>
      </c>
      <c r="N64" s="54" t="e">
        <f t="shared" ca="1" si="3"/>
        <v>#VALUE!</v>
      </c>
      <c r="O64" s="42"/>
      <c r="P64" s="46"/>
      <c r="Q64" s="56"/>
      <c r="R64" s="42"/>
      <c r="S64" s="42"/>
      <c r="T64" s="15"/>
      <c r="U64" s="15"/>
      <c r="V64" s="15"/>
      <c r="W64" s="15"/>
      <c r="X64" s="15"/>
      <c r="Y64" s="15"/>
      <c r="Z64" s="15"/>
      <c r="AA64" s="15"/>
      <c r="AB64" s="15"/>
      <c r="AC64" s="32"/>
      <c r="AD64" s="15"/>
      <c r="AE64" s="15"/>
      <c r="AF64" s="15"/>
      <c r="AG64" s="15"/>
      <c r="AH64" s="49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53">
        <v>41249</v>
      </c>
      <c r="AW64" s="54" t="s">
        <v>173</v>
      </c>
      <c r="AX64" s="42"/>
      <c r="AY64" s="44">
        <v>41295</v>
      </c>
      <c r="AZ64" s="36"/>
      <c r="BA64" s="36" t="s">
        <v>174</v>
      </c>
      <c r="BB6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64" s="25" t="str">
        <f>IF(Tableau6[[#This Row],[entré]]&lt;&gt;"",DATEDIF(Tableau6[[#This Row],[envoi_AR]],Tableau6[[#This Row],[entré]],"m")/12,"")</f>
        <v/>
      </c>
    </row>
    <row r="65" spans="1:55" ht="20.100000000000001" customHeight="1" x14ac:dyDescent="0.3">
      <c r="A65" s="10" t="s">
        <v>585</v>
      </c>
      <c r="B65" s="11" t="s">
        <v>175</v>
      </c>
      <c r="C65" s="12"/>
      <c r="D65" s="13">
        <f t="shared" ca="1" si="0"/>
        <v>114</v>
      </c>
      <c r="E65" s="67" t="s">
        <v>61</v>
      </c>
      <c r="F65" s="11" t="s">
        <v>70</v>
      </c>
      <c r="G65" s="67"/>
      <c r="H65" s="15"/>
      <c r="I65" s="15"/>
      <c r="J65" s="16"/>
      <c r="K65" s="11"/>
      <c r="L65" s="17">
        <f t="shared" si="1"/>
        <v>41579</v>
      </c>
      <c r="M65" s="18" t="str">
        <f t="shared" si="2"/>
        <v>Présent</v>
      </c>
      <c r="N65" s="18" t="str">
        <f t="shared" ca="1" si="3"/>
        <v>0 années  10 mois  19 jours  </v>
      </c>
      <c r="O65" s="16"/>
      <c r="P65" s="20"/>
      <c r="Q65" s="21"/>
      <c r="R65" s="11"/>
      <c r="S65" s="11"/>
      <c r="T65" s="15"/>
      <c r="U65" s="15"/>
      <c r="V65" s="15"/>
      <c r="W65" s="15"/>
      <c r="X65" s="15"/>
      <c r="Y65" s="15"/>
      <c r="Z65" s="15"/>
      <c r="AA65" s="15"/>
      <c r="AB65" s="15"/>
      <c r="AC65" s="21"/>
      <c r="AD65" s="15"/>
      <c r="AE65" s="15"/>
      <c r="AF65" s="15"/>
      <c r="AG65" s="15"/>
      <c r="AH65" s="22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8"/>
      <c r="AW65" s="18"/>
      <c r="AX65" s="11"/>
      <c r="AY65" s="18">
        <v>40179</v>
      </c>
      <c r="AZ65" s="23">
        <v>41579</v>
      </c>
      <c r="BA65" s="24"/>
      <c r="BB6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65" s="25">
        <f>IF(Tableau6[[#This Row],[entré]]&lt;&gt;"",DATEDIF(Tableau6[[#This Row],[envoi_AR]],Tableau6[[#This Row],[entré]],"m")/12,"")</f>
        <v>3.8333333333333335</v>
      </c>
    </row>
    <row r="66" spans="1:55" ht="20.100000000000001" customHeight="1" x14ac:dyDescent="0.3">
      <c r="A66" s="10" t="s">
        <v>585</v>
      </c>
      <c r="B66" s="11" t="s">
        <v>176</v>
      </c>
      <c r="C66" s="12"/>
      <c r="D66" s="13">
        <f t="shared" ref="D66:D129" ca="1" si="4">DATEDIF(C66,TODAY(),"y")</f>
        <v>114</v>
      </c>
      <c r="E66" s="67" t="s">
        <v>61</v>
      </c>
      <c r="F66" s="11" t="s">
        <v>58</v>
      </c>
      <c r="G66" s="67"/>
      <c r="H66" s="15"/>
      <c r="I66" s="15"/>
      <c r="J66" s="16"/>
      <c r="K66" s="11"/>
      <c r="L66" s="17" t="str">
        <f t="shared" ref="L66:L129" si="5">IF(AZ66&lt;&gt;"",AZ66,"")</f>
        <v/>
      </c>
      <c r="M66" s="18" t="str">
        <f t="shared" ref="M66:M129" si="6">IF(AZ66&lt;&gt;"","Présent","")</f>
        <v/>
      </c>
      <c r="N66" s="18" t="e">
        <f t="shared" ca="1" si="3"/>
        <v>#VALUE!</v>
      </c>
      <c r="O66" s="16"/>
      <c r="P66" s="20"/>
      <c r="Q66" s="21"/>
      <c r="R66" s="11"/>
      <c r="S66" s="11"/>
      <c r="T66" s="15"/>
      <c r="U66" s="15"/>
      <c r="V66" s="15"/>
      <c r="W66" s="15"/>
      <c r="X66" s="15"/>
      <c r="Y66" s="15"/>
      <c r="Z66" s="15"/>
      <c r="AA66" s="15"/>
      <c r="AB66" s="15"/>
      <c r="AC66" s="21"/>
      <c r="AD66" s="15"/>
      <c r="AE66" s="15"/>
      <c r="AF66" s="15"/>
      <c r="AG66" s="15"/>
      <c r="AH66" s="22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8"/>
      <c r="AW66" s="18">
        <v>41625</v>
      </c>
      <c r="AX66" s="11"/>
      <c r="AY66" s="18">
        <v>41625</v>
      </c>
      <c r="AZ66" s="24"/>
      <c r="BA66" s="24"/>
      <c r="BB66" s="25">
        <f ca="1">IF(Tableau6[[#This Row],[entré]]&lt;&gt;"","",IF(Tableau6[[#This Row],[SORTIE de LA]]="",IF(Tableau6[[#This Row],[envoi_AR]]&lt;&gt;"",DATEDIF(Tableau6[[#This Row],[envoi_AR]],TODAY(),"m")/12,""),""))</f>
        <v>0.75</v>
      </c>
      <c r="BC66" s="25" t="str">
        <f>IF(Tableau6[[#This Row],[entré]]&lt;&gt;"",DATEDIF(Tableau6[[#This Row],[envoi_AR]],Tableau6[[#This Row],[entré]],"m")/12,"")</f>
        <v/>
      </c>
    </row>
    <row r="67" spans="1:55" ht="20.100000000000001" customHeight="1" x14ac:dyDescent="0.3">
      <c r="A67" s="10" t="s">
        <v>585</v>
      </c>
      <c r="B67" s="11" t="s">
        <v>144</v>
      </c>
      <c r="C67" s="12">
        <v>25747</v>
      </c>
      <c r="D67" s="13">
        <f t="shared" ca="1" si="4"/>
        <v>44</v>
      </c>
      <c r="E67" s="67" t="s">
        <v>152</v>
      </c>
      <c r="F67" s="11" t="s">
        <v>58</v>
      </c>
      <c r="G67" s="67"/>
      <c r="H67" s="15"/>
      <c r="I67" s="15"/>
      <c r="J67" s="16"/>
      <c r="K67" s="11"/>
      <c r="L67" s="17" t="str">
        <f t="shared" si="5"/>
        <v/>
      </c>
      <c r="M67" s="18" t="str">
        <f t="shared" si="6"/>
        <v/>
      </c>
      <c r="N67" s="18" t="e">
        <f t="shared" ca="1" si="3"/>
        <v>#VALUE!</v>
      </c>
      <c r="O67" s="16"/>
      <c r="P67" s="20"/>
      <c r="Q67" s="21"/>
      <c r="R67" s="11"/>
      <c r="S67" s="11"/>
      <c r="T67" s="15"/>
      <c r="U67" s="15"/>
      <c r="V67" s="15"/>
      <c r="W67" s="15"/>
      <c r="X67" s="15"/>
      <c r="Y67" s="15"/>
      <c r="Z67" s="15"/>
      <c r="AA67" s="15"/>
      <c r="AB67" s="15"/>
      <c r="AC67" s="21"/>
      <c r="AD67" s="15"/>
      <c r="AE67" s="15"/>
      <c r="AF67" s="15"/>
      <c r="AG67" s="15"/>
      <c r="AH67" s="22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8">
        <v>41723</v>
      </c>
      <c r="AW67" s="18">
        <v>41759</v>
      </c>
      <c r="AX67" s="79"/>
      <c r="AY67" s="18">
        <v>41778</v>
      </c>
      <c r="AZ67" s="24"/>
      <c r="BA67" s="24"/>
      <c r="BB67" s="25">
        <f ca="1">IF(Tableau6[[#This Row],[entré]]&lt;&gt;"","",IF(Tableau6[[#This Row],[SORTIE de LA]]="",IF(Tableau6[[#This Row],[envoi_AR]]&lt;&gt;"",DATEDIF(Tableau6[[#This Row],[envoi_AR]],TODAY(),"m")/12,""),""))</f>
        <v>0.33333333333333331</v>
      </c>
      <c r="BC67" s="25" t="str">
        <f>IF(Tableau6[[#This Row],[entré]]&lt;&gt;"",DATEDIF(Tableau6[[#This Row],[envoi_AR]],Tableau6[[#This Row],[entré]],"m")/12,"")</f>
        <v/>
      </c>
    </row>
    <row r="68" spans="1:55" ht="20.100000000000001" customHeight="1" x14ac:dyDescent="0.3">
      <c r="A68" s="10" t="s">
        <v>585</v>
      </c>
      <c r="B68" s="42" t="s">
        <v>177</v>
      </c>
      <c r="C68" s="43">
        <v>25548</v>
      </c>
      <c r="D68" s="13">
        <f t="shared" ca="1" si="4"/>
        <v>44</v>
      </c>
      <c r="E68" s="14" t="s">
        <v>61</v>
      </c>
      <c r="F68" s="42" t="s">
        <v>77</v>
      </c>
      <c r="G68" s="14"/>
      <c r="H68" s="15"/>
      <c r="I68" s="15"/>
      <c r="J68" s="37"/>
      <c r="K68" s="29"/>
      <c r="L68" s="17" t="str">
        <f t="shared" si="5"/>
        <v/>
      </c>
      <c r="M68" s="44" t="str">
        <f t="shared" si="6"/>
        <v/>
      </c>
      <c r="N68" s="44" t="e">
        <f t="shared" ref="N68:N131" ca="1" si="7">IF(M68="Présent",(DATEDIF(L68,TODAY(),"Y")&amp;" années  "&amp;DATEDIF(L68,TODAY(),"YM")&amp;" mois  "&amp;DATEDIF(L68,TODAY(),"MD")&amp;" jours  "),(DATEDIF(L68,M68,"Y")&amp;" années  "&amp;DATEDIF(L68,M68,"YM")&amp;" mois  "&amp;DATEDIF(L68,M68,"MD")&amp;" jours  "))</f>
        <v>#VALUE!</v>
      </c>
      <c r="O68" s="45"/>
      <c r="P68" s="46"/>
      <c r="Q68" s="47"/>
      <c r="R68" s="42"/>
      <c r="S68" s="48"/>
      <c r="T68" s="40"/>
      <c r="U68" s="15"/>
      <c r="V68" s="15"/>
      <c r="W68" s="15"/>
      <c r="X68" s="15"/>
      <c r="Y68" s="15"/>
      <c r="Z68" s="41"/>
      <c r="AA68" s="15"/>
      <c r="AB68" s="15"/>
      <c r="AC68" s="33"/>
      <c r="AD68" s="15"/>
      <c r="AE68" s="15"/>
      <c r="AF68" s="15"/>
      <c r="AG68" s="15"/>
      <c r="AH68" s="49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50">
        <v>40690</v>
      </c>
      <c r="AW68" s="44" t="s">
        <v>178</v>
      </c>
      <c r="AX68" s="45"/>
      <c r="AY68" s="50">
        <v>40711</v>
      </c>
      <c r="AZ68" s="36"/>
      <c r="BA68" s="36" t="s">
        <v>179</v>
      </c>
      <c r="BB6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68" s="25" t="str">
        <f>IF(Tableau6[[#This Row],[entré]]&lt;&gt;"",DATEDIF(Tableau6[[#This Row],[envoi_AR]],Tableau6[[#This Row],[entré]],"m")/12,"")</f>
        <v/>
      </c>
    </row>
    <row r="69" spans="1:55" ht="20.100000000000001" customHeight="1" x14ac:dyDescent="0.3">
      <c r="A69" s="10" t="s">
        <v>585</v>
      </c>
      <c r="B69" s="42" t="s">
        <v>180</v>
      </c>
      <c r="C69" s="46">
        <v>19465</v>
      </c>
      <c r="D69" s="13">
        <f t="shared" ca="1" si="4"/>
        <v>61</v>
      </c>
      <c r="E69" s="14" t="s">
        <v>69</v>
      </c>
      <c r="F69" s="42" t="s">
        <v>82</v>
      </c>
      <c r="G69" s="14"/>
      <c r="H69" s="15"/>
      <c r="I69" s="15"/>
      <c r="J69" s="51"/>
      <c r="K69" s="26"/>
      <c r="L69" s="17" t="str">
        <f t="shared" si="5"/>
        <v/>
      </c>
      <c r="M69" s="44" t="str">
        <f t="shared" si="6"/>
        <v/>
      </c>
      <c r="N69" s="44" t="e">
        <f t="shared" ca="1" si="7"/>
        <v>#VALUE!</v>
      </c>
      <c r="O69" s="45"/>
      <c r="P69" s="46"/>
      <c r="Q69" s="56"/>
      <c r="R69" s="80"/>
      <c r="S69" s="42"/>
      <c r="T69" s="15"/>
      <c r="U69" s="15"/>
      <c r="V69" s="15"/>
      <c r="W69" s="15"/>
      <c r="X69" s="15"/>
      <c r="Y69" s="15"/>
      <c r="Z69" s="15"/>
      <c r="AA69" s="15"/>
      <c r="AB69" s="15"/>
      <c r="AC69" s="32"/>
      <c r="AD69" s="15"/>
      <c r="AE69" s="15"/>
      <c r="AF69" s="15"/>
      <c r="AG69" s="15"/>
      <c r="AH69" s="49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44">
        <v>39608</v>
      </c>
      <c r="AW69" s="44">
        <v>39685</v>
      </c>
      <c r="AX69" s="45"/>
      <c r="AY69" s="44">
        <v>39689</v>
      </c>
      <c r="AZ69" s="36"/>
      <c r="BA69" s="36" t="s">
        <v>84</v>
      </c>
      <c r="BB6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69" s="25" t="str">
        <f>IF(Tableau6[[#This Row],[entré]]&lt;&gt;"",DATEDIF(Tableau6[[#This Row],[envoi_AR]],Tableau6[[#This Row],[entré]],"m")/12,"")</f>
        <v/>
      </c>
    </row>
    <row r="70" spans="1:55" ht="20.100000000000001" customHeight="1" x14ac:dyDescent="0.3">
      <c r="A70" s="10" t="s">
        <v>585</v>
      </c>
      <c r="B70" s="57" t="s">
        <v>181</v>
      </c>
      <c r="C70" s="28">
        <v>29812</v>
      </c>
      <c r="D70" s="13">
        <f t="shared" ca="1" si="4"/>
        <v>33</v>
      </c>
      <c r="E70" s="14" t="s">
        <v>69</v>
      </c>
      <c r="F70" s="29" t="s">
        <v>58</v>
      </c>
      <c r="G70" s="14"/>
      <c r="H70" s="15"/>
      <c r="I70" s="15"/>
      <c r="J70" s="58"/>
      <c r="K70" s="51"/>
      <c r="L70" s="17" t="str">
        <f t="shared" si="5"/>
        <v/>
      </c>
      <c r="M70" s="30" t="str">
        <f t="shared" si="6"/>
        <v/>
      </c>
      <c r="N70" s="30" t="e">
        <f t="shared" ca="1" si="7"/>
        <v>#VALUE!</v>
      </c>
      <c r="O70" s="29"/>
      <c r="P70" s="29"/>
      <c r="Q70" s="33"/>
      <c r="R70" s="29"/>
      <c r="S70" s="51"/>
      <c r="T70" s="15"/>
      <c r="U70" s="15"/>
      <c r="V70" s="15"/>
      <c r="W70" s="15"/>
      <c r="X70" s="15"/>
      <c r="Y70" s="15"/>
      <c r="Z70" s="15"/>
      <c r="AA70" s="15"/>
      <c r="AB70" s="15"/>
      <c r="AC70" s="33"/>
      <c r="AD70" s="15"/>
      <c r="AE70" s="15"/>
      <c r="AF70" s="15"/>
      <c r="AG70" s="15"/>
      <c r="AH70" s="59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30">
        <v>39237</v>
      </c>
      <c r="AW70" s="30"/>
      <c r="AX70" s="29"/>
      <c r="AY70" s="30" t="s">
        <v>66</v>
      </c>
      <c r="AZ70" s="36"/>
      <c r="BA70" s="36" t="s">
        <v>134</v>
      </c>
      <c r="BB7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0" s="25" t="str">
        <f>IF(Tableau6[[#This Row],[entré]]&lt;&gt;"",DATEDIF(Tableau6[[#This Row],[envoi_AR]],Tableau6[[#This Row],[entré]],"m")/12,"")</f>
        <v/>
      </c>
    </row>
    <row r="71" spans="1:55" ht="20.100000000000001" customHeight="1" x14ac:dyDescent="0.3">
      <c r="A71" s="10" t="s">
        <v>585</v>
      </c>
      <c r="B71" s="26" t="s">
        <v>156</v>
      </c>
      <c r="C71" s="31">
        <v>19841</v>
      </c>
      <c r="D71" s="13">
        <f t="shared" ca="1" si="4"/>
        <v>60</v>
      </c>
      <c r="E71" s="14" t="s">
        <v>69</v>
      </c>
      <c r="F71" s="26" t="s">
        <v>58</v>
      </c>
      <c r="G71" s="14"/>
      <c r="H71" s="15"/>
      <c r="I71" s="15"/>
      <c r="J71" s="51"/>
      <c r="K71" s="26"/>
      <c r="L71" s="17" t="str">
        <f t="shared" si="5"/>
        <v/>
      </c>
      <c r="M71" s="30" t="str">
        <f t="shared" si="6"/>
        <v/>
      </c>
      <c r="N71" s="30" t="e">
        <f t="shared" ca="1" si="7"/>
        <v>#VALUE!</v>
      </c>
      <c r="O71" s="29"/>
      <c r="P71" s="26"/>
      <c r="Q71" s="32"/>
      <c r="R71" s="26"/>
      <c r="S71" s="26"/>
      <c r="T71" s="15"/>
      <c r="U71" s="15"/>
      <c r="V71" s="15"/>
      <c r="W71" s="15"/>
      <c r="X71" s="15"/>
      <c r="Y71" s="15"/>
      <c r="Z71" s="15"/>
      <c r="AA71" s="15"/>
      <c r="AB71" s="15"/>
      <c r="AC71" s="32"/>
      <c r="AD71" s="15"/>
      <c r="AE71" s="15"/>
      <c r="AF71" s="15"/>
      <c r="AG71" s="15"/>
      <c r="AH71" s="34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30">
        <v>39454</v>
      </c>
      <c r="AW71" s="30"/>
      <c r="AX71" s="29"/>
      <c r="AY71" s="30" t="s">
        <v>66</v>
      </c>
      <c r="AZ71" s="36"/>
      <c r="BA71" s="36" t="s">
        <v>134</v>
      </c>
      <c r="BB7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1" s="25" t="str">
        <f>IF(Tableau6[[#This Row],[entré]]&lt;&gt;"",DATEDIF(Tableau6[[#This Row],[envoi_AR]],Tableau6[[#This Row],[entré]],"m")/12,"")</f>
        <v/>
      </c>
    </row>
    <row r="72" spans="1:55" ht="20.100000000000001" customHeight="1" x14ac:dyDescent="0.3">
      <c r="A72" s="10" t="s">
        <v>585</v>
      </c>
      <c r="B72" s="57" t="s">
        <v>182</v>
      </c>
      <c r="C72" s="28">
        <v>25030</v>
      </c>
      <c r="D72" s="13">
        <f t="shared" ca="1" si="4"/>
        <v>46</v>
      </c>
      <c r="E72" s="14" t="s">
        <v>69</v>
      </c>
      <c r="F72" s="29" t="s">
        <v>77</v>
      </c>
      <c r="G72" s="14"/>
      <c r="H72" s="15"/>
      <c r="I72" s="15"/>
      <c r="J72" s="58"/>
      <c r="K72" s="58"/>
      <c r="L72" s="17" t="str">
        <f t="shared" si="5"/>
        <v/>
      </c>
      <c r="M72" s="30" t="str">
        <f t="shared" si="6"/>
        <v/>
      </c>
      <c r="N72" s="30" t="e">
        <f t="shared" ca="1" si="7"/>
        <v>#VALUE!</v>
      </c>
      <c r="O72" s="29"/>
      <c r="P72" s="29"/>
      <c r="Q72" s="81"/>
      <c r="R72" s="57"/>
      <c r="S72" s="82"/>
      <c r="T72" s="40"/>
      <c r="U72" s="15"/>
      <c r="V72" s="15"/>
      <c r="W72" s="15"/>
      <c r="X72" s="15"/>
      <c r="Y72" s="15"/>
      <c r="Z72" s="41"/>
      <c r="AA72" s="15"/>
      <c r="AB72" s="15"/>
      <c r="AC72" s="33"/>
      <c r="AD72" s="15"/>
      <c r="AE72" s="15"/>
      <c r="AF72" s="15"/>
      <c r="AG72" s="15"/>
      <c r="AH72" s="66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30" t="s">
        <v>64</v>
      </c>
      <c r="AW72" s="30" t="s">
        <v>64</v>
      </c>
      <c r="AX72" s="29"/>
      <c r="AY72" s="30" t="s">
        <v>66</v>
      </c>
      <c r="AZ72" s="36"/>
      <c r="BA72" s="36" t="s">
        <v>67</v>
      </c>
      <c r="BB7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2" s="25" t="str">
        <f>IF(Tableau6[[#This Row],[entré]]&lt;&gt;"",DATEDIF(Tableau6[[#This Row],[envoi_AR]],Tableau6[[#This Row],[entré]],"m")/12,"")</f>
        <v/>
      </c>
    </row>
    <row r="73" spans="1:55" ht="20.100000000000001" customHeight="1" x14ac:dyDescent="0.3">
      <c r="A73" s="10" t="s">
        <v>585</v>
      </c>
      <c r="B73" s="57" t="s">
        <v>183</v>
      </c>
      <c r="C73" s="28">
        <v>31518</v>
      </c>
      <c r="D73" s="13">
        <f t="shared" ca="1" si="4"/>
        <v>28</v>
      </c>
      <c r="E73" s="14" t="s">
        <v>69</v>
      </c>
      <c r="F73" s="29" t="s">
        <v>58</v>
      </c>
      <c r="G73" s="14"/>
      <c r="H73" s="15"/>
      <c r="I73" s="15"/>
      <c r="J73" s="58"/>
      <c r="K73" s="58"/>
      <c r="L73" s="17" t="str">
        <f t="shared" si="5"/>
        <v/>
      </c>
      <c r="M73" s="30" t="str">
        <f t="shared" si="6"/>
        <v/>
      </c>
      <c r="N73" s="30" t="e">
        <f t="shared" ca="1" si="7"/>
        <v>#VALUE!</v>
      </c>
      <c r="O73" s="29"/>
      <c r="P73" s="57"/>
      <c r="Q73" s="33"/>
      <c r="R73" s="29"/>
      <c r="S73" s="58"/>
      <c r="T73" s="15"/>
      <c r="U73" s="15"/>
      <c r="V73" s="15"/>
      <c r="W73" s="15"/>
      <c r="X73" s="15"/>
      <c r="Y73" s="15"/>
      <c r="Z73" s="15"/>
      <c r="AA73" s="15"/>
      <c r="AB73" s="15"/>
      <c r="AC73" s="33"/>
      <c r="AD73" s="15"/>
      <c r="AE73" s="15"/>
      <c r="AF73" s="15"/>
      <c r="AG73" s="15"/>
      <c r="AH73" s="59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30">
        <v>38353</v>
      </c>
      <c r="AW73" s="30">
        <v>38367</v>
      </c>
      <c r="AX73" s="29"/>
      <c r="AY73" s="30" t="s">
        <v>66</v>
      </c>
      <c r="AZ73" s="36"/>
      <c r="BA73" s="36" t="s">
        <v>184</v>
      </c>
      <c r="BB7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3" s="25" t="str">
        <f>IF(Tableau6[[#This Row],[entré]]&lt;&gt;"",DATEDIF(Tableau6[[#This Row],[envoi_AR]],Tableau6[[#This Row],[entré]],"m")/12,"")</f>
        <v/>
      </c>
    </row>
    <row r="74" spans="1:55" ht="20.100000000000001" customHeight="1" x14ac:dyDescent="0.3">
      <c r="A74" s="10" t="s">
        <v>585</v>
      </c>
      <c r="B74" s="57" t="s">
        <v>181</v>
      </c>
      <c r="C74" s="28">
        <v>24720</v>
      </c>
      <c r="D74" s="13">
        <f t="shared" ca="1" si="4"/>
        <v>47</v>
      </c>
      <c r="E74" s="14" t="s">
        <v>69</v>
      </c>
      <c r="F74" s="29" t="s">
        <v>58</v>
      </c>
      <c r="G74" s="14"/>
      <c r="H74" s="15"/>
      <c r="I74" s="15"/>
      <c r="J74" s="58"/>
      <c r="K74" s="51"/>
      <c r="L74" s="17" t="str">
        <f t="shared" si="5"/>
        <v/>
      </c>
      <c r="M74" s="30" t="str">
        <f t="shared" si="6"/>
        <v/>
      </c>
      <c r="N74" s="30" t="e">
        <f t="shared" ca="1" si="7"/>
        <v>#VALUE!</v>
      </c>
      <c r="O74" s="29"/>
      <c r="P74" s="29"/>
      <c r="Q74" s="33"/>
      <c r="R74" s="29"/>
      <c r="S74" s="51"/>
      <c r="T74" s="15"/>
      <c r="U74" s="15"/>
      <c r="V74" s="15"/>
      <c r="W74" s="15"/>
      <c r="X74" s="15"/>
      <c r="Y74" s="15"/>
      <c r="Z74" s="15"/>
      <c r="AA74" s="15"/>
      <c r="AB74" s="15"/>
      <c r="AC74" s="33"/>
      <c r="AD74" s="15"/>
      <c r="AE74" s="15"/>
      <c r="AF74" s="15"/>
      <c r="AG74" s="15"/>
      <c r="AH74" s="59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30">
        <v>39281</v>
      </c>
      <c r="AW74" s="30">
        <v>39483</v>
      </c>
      <c r="AX74" s="29"/>
      <c r="AY74" s="30" t="s">
        <v>66</v>
      </c>
      <c r="AZ74" s="36"/>
      <c r="BA74" s="36" t="s">
        <v>159</v>
      </c>
      <c r="BB7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4" s="25" t="str">
        <f>IF(Tableau6[[#This Row],[entré]]&lt;&gt;"",DATEDIF(Tableau6[[#This Row],[envoi_AR]],Tableau6[[#This Row],[entré]],"m")/12,"")</f>
        <v/>
      </c>
    </row>
    <row r="75" spans="1:55" ht="20.100000000000001" customHeight="1" x14ac:dyDescent="0.3">
      <c r="A75" s="10" t="s">
        <v>585</v>
      </c>
      <c r="B75" s="26" t="s">
        <v>185</v>
      </c>
      <c r="C75" s="31">
        <v>25856</v>
      </c>
      <c r="D75" s="13">
        <f t="shared" ca="1" si="4"/>
        <v>43</v>
      </c>
      <c r="E75" s="14" t="s">
        <v>69</v>
      </c>
      <c r="F75" s="26" t="s">
        <v>94</v>
      </c>
      <c r="G75" s="14"/>
      <c r="H75" s="15"/>
      <c r="I75" s="15"/>
      <c r="J75" s="51"/>
      <c r="K75" s="26"/>
      <c r="L75" s="17" t="str">
        <f t="shared" si="5"/>
        <v/>
      </c>
      <c r="M75" s="30" t="str">
        <f t="shared" si="6"/>
        <v/>
      </c>
      <c r="N75" s="30" t="e">
        <f t="shared" ca="1" si="7"/>
        <v>#VALUE!</v>
      </c>
      <c r="O75" s="29"/>
      <c r="P75" s="31"/>
      <c r="Q75" s="32"/>
      <c r="R75" s="26"/>
      <c r="S75" s="26"/>
      <c r="T75" s="15"/>
      <c r="U75" s="15"/>
      <c r="V75" s="15"/>
      <c r="W75" s="15"/>
      <c r="X75" s="15"/>
      <c r="Y75" s="15"/>
      <c r="Z75" s="15"/>
      <c r="AA75" s="15"/>
      <c r="AB75" s="15"/>
      <c r="AC75" s="32"/>
      <c r="AD75" s="15"/>
      <c r="AE75" s="15"/>
      <c r="AF75" s="15"/>
      <c r="AG75" s="15"/>
      <c r="AH75" s="34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30">
        <v>40014</v>
      </c>
      <c r="AW75" s="30">
        <v>40049</v>
      </c>
      <c r="AX75" s="29"/>
      <c r="AY75" s="30">
        <v>40053</v>
      </c>
      <c r="AZ75" s="36"/>
      <c r="BA75" s="36" t="s">
        <v>186</v>
      </c>
      <c r="BB7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5" s="25" t="str">
        <f>IF(Tableau6[[#This Row],[entré]]&lt;&gt;"",DATEDIF(Tableau6[[#This Row],[envoi_AR]],Tableau6[[#This Row],[entré]],"m")/12,"")</f>
        <v/>
      </c>
    </row>
    <row r="76" spans="1:55" ht="20.100000000000001" customHeight="1" x14ac:dyDescent="0.3">
      <c r="A76" s="10" t="s">
        <v>585</v>
      </c>
      <c r="B76" s="26" t="s">
        <v>187</v>
      </c>
      <c r="C76" s="27">
        <v>31235</v>
      </c>
      <c r="D76" s="13">
        <f t="shared" ca="1" si="4"/>
        <v>29</v>
      </c>
      <c r="E76" s="14" t="s">
        <v>69</v>
      </c>
      <c r="F76" s="26" t="s">
        <v>58</v>
      </c>
      <c r="G76" s="14"/>
      <c r="H76" s="15"/>
      <c r="I76" s="15"/>
      <c r="J76" s="51"/>
      <c r="K76" s="26"/>
      <c r="L76" s="17" t="str">
        <f t="shared" si="5"/>
        <v/>
      </c>
      <c r="M76" s="30" t="str">
        <f t="shared" si="6"/>
        <v/>
      </c>
      <c r="N76" s="30" t="e">
        <f t="shared" ca="1" si="7"/>
        <v>#VALUE!</v>
      </c>
      <c r="O76" s="29"/>
      <c r="P76" s="31"/>
      <c r="Q76" s="32"/>
      <c r="R76" s="26"/>
      <c r="S76" s="26"/>
      <c r="T76" s="15"/>
      <c r="U76" s="15"/>
      <c r="V76" s="15"/>
      <c r="W76" s="15"/>
      <c r="X76" s="15"/>
      <c r="Y76" s="15"/>
      <c r="Z76" s="15"/>
      <c r="AA76" s="15"/>
      <c r="AB76" s="15"/>
      <c r="AC76" s="32"/>
      <c r="AD76" s="15"/>
      <c r="AE76" s="15"/>
      <c r="AF76" s="15"/>
      <c r="AG76" s="15"/>
      <c r="AH76" s="34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30">
        <v>40279</v>
      </c>
      <c r="AW76" s="30"/>
      <c r="AX76" s="29"/>
      <c r="AY76" s="30" t="s">
        <v>66</v>
      </c>
      <c r="AZ76" s="36"/>
      <c r="BA76" s="36">
        <v>2010</v>
      </c>
      <c r="BB7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6" s="25" t="str">
        <f>IF(Tableau6[[#This Row],[entré]]&lt;&gt;"",DATEDIF(Tableau6[[#This Row],[envoi_AR]],Tableau6[[#This Row],[entré]],"m")/12,"")</f>
        <v/>
      </c>
    </row>
    <row r="77" spans="1:55" ht="20.100000000000001" customHeight="1" x14ac:dyDescent="0.3">
      <c r="A77" s="10" t="s">
        <v>585</v>
      </c>
      <c r="B77" s="26" t="s">
        <v>187</v>
      </c>
      <c r="C77" s="27">
        <v>25149</v>
      </c>
      <c r="D77" s="13">
        <f t="shared" ca="1" si="4"/>
        <v>45</v>
      </c>
      <c r="E77" s="14" t="s">
        <v>69</v>
      </c>
      <c r="F77" s="26" t="s">
        <v>77</v>
      </c>
      <c r="G77" s="14"/>
      <c r="H77" s="15"/>
      <c r="I77" s="15"/>
      <c r="J77" s="51"/>
      <c r="K77" s="26"/>
      <c r="L77" s="17" t="str">
        <f t="shared" si="5"/>
        <v/>
      </c>
      <c r="M77" s="30" t="str">
        <f t="shared" si="6"/>
        <v/>
      </c>
      <c r="N77" s="30" t="e">
        <f t="shared" ca="1" si="7"/>
        <v>#VALUE!</v>
      </c>
      <c r="O77" s="29"/>
      <c r="P77" s="31"/>
      <c r="Q77" s="32"/>
      <c r="R77" s="26"/>
      <c r="S77" s="26"/>
      <c r="T77" s="15"/>
      <c r="U77" s="15"/>
      <c r="V77" s="15"/>
      <c r="W77" s="15"/>
      <c r="X77" s="15"/>
      <c r="Y77" s="15"/>
      <c r="Z77" s="15"/>
      <c r="AA77" s="15"/>
      <c r="AB77" s="15"/>
      <c r="AC77" s="32"/>
      <c r="AD77" s="15"/>
      <c r="AE77" s="15"/>
      <c r="AF77" s="15"/>
      <c r="AG77" s="15"/>
      <c r="AH77" s="34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30">
        <v>40123</v>
      </c>
      <c r="AW77" s="30"/>
      <c r="AX77" s="29"/>
      <c r="AY77" s="30" t="s">
        <v>66</v>
      </c>
      <c r="AZ77" s="36"/>
      <c r="BA77" s="36" t="s">
        <v>134</v>
      </c>
      <c r="BB7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7" s="25" t="str">
        <f>IF(Tableau6[[#This Row],[entré]]&lt;&gt;"",DATEDIF(Tableau6[[#This Row],[envoi_AR]],Tableau6[[#This Row],[entré]],"m")/12,"")</f>
        <v/>
      </c>
    </row>
    <row r="78" spans="1:55" ht="20.100000000000001" customHeight="1" x14ac:dyDescent="0.3">
      <c r="A78" s="10" t="s">
        <v>585</v>
      </c>
      <c r="B78" s="11" t="s">
        <v>68</v>
      </c>
      <c r="C78" s="12">
        <v>33868</v>
      </c>
      <c r="D78" s="13">
        <f t="shared" ca="1" si="4"/>
        <v>21</v>
      </c>
      <c r="E78" s="67" t="s">
        <v>69</v>
      </c>
      <c r="F78" s="11" t="s">
        <v>58</v>
      </c>
      <c r="G78" s="67"/>
      <c r="H78" s="15"/>
      <c r="I78" s="15"/>
      <c r="J78" s="16"/>
      <c r="K78" s="11"/>
      <c r="L78" s="17" t="str">
        <f t="shared" si="5"/>
        <v/>
      </c>
      <c r="M78" s="18" t="str">
        <f t="shared" si="6"/>
        <v/>
      </c>
      <c r="N78" s="18" t="e">
        <f t="shared" ca="1" si="7"/>
        <v>#VALUE!</v>
      </c>
      <c r="O78" s="16"/>
      <c r="P78" s="20"/>
      <c r="Q78" s="21"/>
      <c r="R78" s="11"/>
      <c r="S78" s="11"/>
      <c r="T78" s="15"/>
      <c r="U78" s="15"/>
      <c r="V78" s="15"/>
      <c r="W78" s="15"/>
      <c r="X78" s="15"/>
      <c r="Y78" s="15"/>
      <c r="Z78" s="15"/>
      <c r="AA78" s="15"/>
      <c r="AB78" s="15"/>
      <c r="AC78" s="21"/>
      <c r="AD78" s="15"/>
      <c r="AE78" s="15"/>
      <c r="AF78" s="15"/>
      <c r="AG78" s="15"/>
      <c r="AH78" s="22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8">
        <v>41563</v>
      </c>
      <c r="AW78" s="18"/>
      <c r="AX78" s="11"/>
      <c r="AY78" s="18"/>
      <c r="AZ78" s="24"/>
      <c r="BA78" s="24"/>
      <c r="BB7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8" s="25" t="str">
        <f>IF(Tableau6[[#This Row],[entré]]&lt;&gt;"",DATEDIF(Tableau6[[#This Row],[envoi_AR]],Tableau6[[#This Row],[entré]],"m")/12,"")</f>
        <v/>
      </c>
    </row>
    <row r="79" spans="1:55" ht="20.100000000000001" customHeight="1" x14ac:dyDescent="0.3">
      <c r="A79" s="10" t="s">
        <v>585</v>
      </c>
      <c r="B79" s="26" t="s">
        <v>185</v>
      </c>
      <c r="C79" s="27"/>
      <c r="D79" s="13">
        <f t="shared" ca="1" si="4"/>
        <v>114</v>
      </c>
      <c r="E79" s="14" t="s">
        <v>69</v>
      </c>
      <c r="F79" s="26" t="s">
        <v>94</v>
      </c>
      <c r="G79" s="14"/>
      <c r="H79" s="15"/>
      <c r="I79" s="15"/>
      <c r="J79" s="51"/>
      <c r="K79" s="26"/>
      <c r="L79" s="17" t="str">
        <f t="shared" si="5"/>
        <v/>
      </c>
      <c r="M79" s="30" t="str">
        <f t="shared" si="6"/>
        <v/>
      </c>
      <c r="N79" s="30" t="e">
        <f t="shared" ca="1" si="7"/>
        <v>#VALUE!</v>
      </c>
      <c r="O79" s="29"/>
      <c r="P79" s="31"/>
      <c r="Q79" s="32"/>
      <c r="R79" s="26"/>
      <c r="S79" s="26"/>
      <c r="T79" s="15"/>
      <c r="U79" s="15"/>
      <c r="V79" s="15"/>
      <c r="W79" s="15"/>
      <c r="X79" s="15"/>
      <c r="Y79" s="15"/>
      <c r="Z79" s="15"/>
      <c r="AA79" s="15"/>
      <c r="AB79" s="15"/>
      <c r="AC79" s="32"/>
      <c r="AD79" s="15"/>
      <c r="AE79" s="15"/>
      <c r="AF79" s="15"/>
      <c r="AG79" s="15"/>
      <c r="AH79" s="34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30">
        <v>40213</v>
      </c>
      <c r="AW79" s="30"/>
      <c r="AX79" s="29"/>
      <c r="AY79" s="30" t="s">
        <v>66</v>
      </c>
      <c r="AZ79" s="36"/>
      <c r="BA79" s="36" t="s">
        <v>186</v>
      </c>
      <c r="BB7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79" s="25" t="str">
        <f>IF(Tableau6[[#This Row],[entré]]&lt;&gt;"",DATEDIF(Tableau6[[#This Row],[envoi_AR]],Tableau6[[#This Row],[entré]],"m")/12,"")</f>
        <v/>
      </c>
    </row>
    <row r="80" spans="1:55" ht="20.100000000000001" customHeight="1" x14ac:dyDescent="0.3">
      <c r="A80" s="10" t="s">
        <v>585</v>
      </c>
      <c r="B80" s="57"/>
      <c r="C80" s="28"/>
      <c r="D80" s="13">
        <f t="shared" ca="1" si="4"/>
        <v>114</v>
      </c>
      <c r="E80" s="14"/>
      <c r="F80" s="29" t="s">
        <v>58</v>
      </c>
      <c r="G80" s="14"/>
      <c r="H80" s="15"/>
      <c r="I80" s="15"/>
      <c r="J80" s="58"/>
      <c r="K80" s="58"/>
      <c r="L80" s="17" t="str">
        <f t="shared" si="5"/>
        <v/>
      </c>
      <c r="M80" s="30" t="str">
        <f t="shared" si="6"/>
        <v/>
      </c>
      <c r="N80" s="30" t="e">
        <f t="shared" ca="1" si="7"/>
        <v>#VALUE!</v>
      </c>
      <c r="O80" s="29"/>
      <c r="P80" s="29"/>
      <c r="Q80" s="33"/>
      <c r="R80" s="57"/>
      <c r="S80" s="58"/>
      <c r="T80" s="15"/>
      <c r="U80" s="15"/>
      <c r="V80" s="15"/>
      <c r="W80" s="15"/>
      <c r="X80" s="15"/>
      <c r="Y80" s="15"/>
      <c r="Z80" s="15"/>
      <c r="AA80" s="15"/>
      <c r="AB80" s="15"/>
      <c r="AC80" s="33"/>
      <c r="AD80" s="15"/>
      <c r="AE80" s="15"/>
      <c r="AF80" s="15"/>
      <c r="AG80" s="15"/>
      <c r="AH80" s="59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30">
        <v>41389</v>
      </c>
      <c r="AW80" s="30"/>
      <c r="AX80" s="29"/>
      <c r="AY80" s="30"/>
      <c r="AZ80" s="36"/>
      <c r="BA80" s="36"/>
      <c r="BB8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80" s="25" t="str">
        <f>IF(Tableau6[[#This Row],[entré]]&lt;&gt;"",DATEDIF(Tableau6[[#This Row],[envoi_AR]],Tableau6[[#This Row],[entré]],"m")/12,"")</f>
        <v/>
      </c>
    </row>
    <row r="81" spans="1:55" ht="20.100000000000001" customHeight="1" x14ac:dyDescent="0.3">
      <c r="A81" s="10" t="s">
        <v>585</v>
      </c>
      <c r="B81" s="57" t="s">
        <v>188</v>
      </c>
      <c r="C81" s="28">
        <v>24369</v>
      </c>
      <c r="D81" s="13">
        <f t="shared" ca="1" si="4"/>
        <v>48</v>
      </c>
      <c r="E81" s="14" t="s">
        <v>69</v>
      </c>
      <c r="F81" s="29" t="s">
        <v>82</v>
      </c>
      <c r="G81" s="14"/>
      <c r="H81" s="15"/>
      <c r="I81" s="15"/>
      <c r="J81" s="58"/>
      <c r="K81" s="58"/>
      <c r="L81" s="17" t="str">
        <f t="shared" si="5"/>
        <v/>
      </c>
      <c r="M81" s="30" t="str">
        <f t="shared" si="6"/>
        <v/>
      </c>
      <c r="N81" s="30" t="e">
        <f t="shared" ca="1" si="7"/>
        <v>#VALUE!</v>
      </c>
      <c r="O81" s="29"/>
      <c r="P81" s="29"/>
      <c r="Q81" s="33"/>
      <c r="R81" s="29"/>
      <c r="S81" s="58"/>
      <c r="T81" s="15"/>
      <c r="U81" s="15"/>
      <c r="V81" s="15"/>
      <c r="W81" s="15"/>
      <c r="X81" s="15"/>
      <c r="Y81" s="15"/>
      <c r="Z81" s="15"/>
      <c r="AA81" s="15"/>
      <c r="AB81" s="15"/>
      <c r="AC81" s="33"/>
      <c r="AD81" s="15"/>
      <c r="AE81" s="15"/>
      <c r="AF81" s="15"/>
      <c r="AG81" s="15"/>
      <c r="AH81" s="59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30">
        <v>39010</v>
      </c>
      <c r="AW81" s="30"/>
      <c r="AX81" s="29"/>
      <c r="AY81" s="30" t="s">
        <v>66</v>
      </c>
      <c r="AZ81" s="36"/>
      <c r="BA81" s="36" t="s">
        <v>134</v>
      </c>
      <c r="BB8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81" s="25" t="str">
        <f>IF(Tableau6[[#This Row],[entré]]&lt;&gt;"",DATEDIF(Tableau6[[#This Row],[envoi_AR]],Tableau6[[#This Row],[entré]],"m")/12,"")</f>
        <v/>
      </c>
    </row>
    <row r="82" spans="1:55" ht="20.100000000000001" customHeight="1" x14ac:dyDescent="0.3">
      <c r="A82" s="10" t="s">
        <v>585</v>
      </c>
      <c r="B82" s="26" t="s">
        <v>189</v>
      </c>
      <c r="C82" s="31">
        <v>18592</v>
      </c>
      <c r="D82" s="13">
        <f t="shared" ca="1" si="4"/>
        <v>63</v>
      </c>
      <c r="E82" s="14" t="s">
        <v>61</v>
      </c>
      <c r="F82" s="26" t="s">
        <v>77</v>
      </c>
      <c r="G82" s="14"/>
      <c r="H82" s="15"/>
      <c r="I82" s="15"/>
      <c r="J82" s="51"/>
      <c r="K82" s="26"/>
      <c r="L82" s="17" t="str">
        <f t="shared" si="5"/>
        <v/>
      </c>
      <c r="M82" s="30" t="str">
        <f t="shared" si="6"/>
        <v/>
      </c>
      <c r="N82" s="30" t="e">
        <f t="shared" ca="1" si="7"/>
        <v>#VALUE!</v>
      </c>
      <c r="O82" s="29"/>
      <c r="P82" s="26"/>
      <c r="Q82" s="32"/>
      <c r="R82" s="26"/>
      <c r="S82" s="26"/>
      <c r="T82" s="15"/>
      <c r="U82" s="15"/>
      <c r="V82" s="15"/>
      <c r="W82" s="15"/>
      <c r="X82" s="15"/>
      <c r="Y82" s="15"/>
      <c r="Z82" s="15"/>
      <c r="AA82" s="15"/>
      <c r="AB82" s="15"/>
      <c r="AC82" s="32"/>
      <c r="AD82" s="15"/>
      <c r="AE82" s="15"/>
      <c r="AF82" s="15"/>
      <c r="AG82" s="15"/>
      <c r="AH82" s="34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30">
        <v>39423</v>
      </c>
      <c r="AW82" s="30">
        <v>39433</v>
      </c>
      <c r="AX82" s="29"/>
      <c r="AY82" s="30">
        <v>39437</v>
      </c>
      <c r="AZ82" s="36"/>
      <c r="BA82" s="36" t="s">
        <v>190</v>
      </c>
      <c r="BB8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82" s="25" t="str">
        <f>IF(Tableau6[[#This Row],[entré]]&lt;&gt;"",DATEDIF(Tableau6[[#This Row],[envoi_AR]],Tableau6[[#This Row],[entré]],"m")/12,"")</f>
        <v/>
      </c>
    </row>
    <row r="83" spans="1:55" ht="20.100000000000001" customHeight="1" x14ac:dyDescent="0.3">
      <c r="A83" s="10" t="s">
        <v>585</v>
      </c>
      <c r="B83" s="42" t="s">
        <v>191</v>
      </c>
      <c r="C83" s="43">
        <v>30982</v>
      </c>
      <c r="D83" s="13">
        <f t="shared" ca="1" si="4"/>
        <v>29</v>
      </c>
      <c r="E83" s="14" t="s">
        <v>69</v>
      </c>
      <c r="F83" s="42" t="s">
        <v>58</v>
      </c>
      <c r="G83" s="14"/>
      <c r="H83" s="15"/>
      <c r="I83" s="15"/>
      <c r="J83" s="28"/>
      <c r="K83" s="29"/>
      <c r="L83" s="17" t="str">
        <f t="shared" si="5"/>
        <v/>
      </c>
      <c r="M83" s="44" t="str">
        <f t="shared" si="6"/>
        <v/>
      </c>
      <c r="N83" s="44" t="e">
        <f t="shared" ca="1" si="7"/>
        <v>#VALUE!</v>
      </c>
      <c r="O83" s="45"/>
      <c r="P83" s="46"/>
      <c r="Q83" s="56"/>
      <c r="R83" s="42"/>
      <c r="S83" s="45"/>
      <c r="T83" s="15"/>
      <c r="U83" s="15"/>
      <c r="V83" s="15"/>
      <c r="W83" s="15"/>
      <c r="X83" s="15"/>
      <c r="Y83" s="15"/>
      <c r="Z83" s="15"/>
      <c r="AA83" s="15"/>
      <c r="AB83" s="15"/>
      <c r="AC83" s="33"/>
      <c r="AD83" s="15"/>
      <c r="AE83" s="15"/>
      <c r="AF83" s="15"/>
      <c r="AG83" s="15"/>
      <c r="AH83" s="49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44">
        <v>40966</v>
      </c>
      <c r="AW83" s="44">
        <v>41001</v>
      </c>
      <c r="AX83" s="83"/>
      <c r="AY83" s="44">
        <v>41001</v>
      </c>
      <c r="AZ83" s="36"/>
      <c r="BA83" s="36" t="s">
        <v>192</v>
      </c>
      <c r="BB8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83" s="25" t="str">
        <f>IF(Tableau6[[#This Row],[entré]]&lt;&gt;"",DATEDIF(Tableau6[[#This Row],[envoi_AR]],Tableau6[[#This Row],[entré]],"m")/12,"")</f>
        <v/>
      </c>
    </row>
    <row r="84" spans="1:55" ht="20.100000000000001" customHeight="1" x14ac:dyDescent="0.3">
      <c r="A84" s="10" t="s">
        <v>585</v>
      </c>
      <c r="B84" s="42" t="s">
        <v>193</v>
      </c>
      <c r="C84" s="43"/>
      <c r="D84" s="13">
        <f t="shared" ca="1" si="4"/>
        <v>114</v>
      </c>
      <c r="E84" s="14" t="s">
        <v>69</v>
      </c>
      <c r="F84" s="42" t="s">
        <v>82</v>
      </c>
      <c r="G84" s="14"/>
      <c r="H84" s="15"/>
      <c r="I84" s="15"/>
      <c r="J84" s="28"/>
      <c r="K84" s="29"/>
      <c r="L84" s="17" t="str">
        <f t="shared" si="5"/>
        <v/>
      </c>
      <c r="M84" s="44" t="str">
        <f t="shared" si="6"/>
        <v/>
      </c>
      <c r="N84" s="44" t="e">
        <f t="shared" ca="1" si="7"/>
        <v>#VALUE!</v>
      </c>
      <c r="O84" s="42"/>
      <c r="P84" s="46"/>
      <c r="Q84" s="47"/>
      <c r="R84" s="42"/>
      <c r="S84" s="48"/>
      <c r="T84" s="40"/>
      <c r="U84" s="15"/>
      <c r="V84" s="15"/>
      <c r="W84" s="15"/>
      <c r="X84" s="15"/>
      <c r="Y84" s="15"/>
      <c r="Z84" s="41"/>
      <c r="AA84" s="15"/>
      <c r="AB84" s="15"/>
      <c r="AC84" s="33"/>
      <c r="AD84" s="15"/>
      <c r="AE84" s="15"/>
      <c r="AF84" s="15"/>
      <c r="AG84" s="15"/>
      <c r="AH84" s="49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50">
        <v>41205</v>
      </c>
      <c r="AW84" s="44" t="s">
        <v>195</v>
      </c>
      <c r="AX84" s="42"/>
      <c r="AY84" s="46">
        <v>41233</v>
      </c>
      <c r="AZ84" s="36"/>
      <c r="BA84" s="36"/>
      <c r="BB84" s="25">
        <f ca="1">IF(Tableau6[[#This Row],[entré]]&lt;&gt;"","",IF(Tableau6[[#This Row],[SORTIE de LA]]="",IF(Tableau6[[#This Row],[envoi_AR]]&lt;&gt;"",DATEDIF(Tableau6[[#This Row],[envoi_AR]],TODAY(),"m")/12,""),""))</f>
        <v>1.8333333333333333</v>
      </c>
      <c r="BC84" s="25" t="str">
        <f>IF(Tableau6[[#This Row],[entré]]&lt;&gt;"",DATEDIF(Tableau6[[#This Row],[envoi_AR]],Tableau6[[#This Row],[entré]],"m")/12,"")</f>
        <v/>
      </c>
    </row>
    <row r="85" spans="1:55" ht="20.100000000000001" customHeight="1" x14ac:dyDescent="0.3">
      <c r="A85" s="10" t="s">
        <v>585</v>
      </c>
      <c r="B85" s="26" t="s">
        <v>196</v>
      </c>
      <c r="C85" s="27">
        <v>28847</v>
      </c>
      <c r="D85" s="13">
        <f t="shared" ca="1" si="4"/>
        <v>35</v>
      </c>
      <c r="E85" s="14" t="s">
        <v>61</v>
      </c>
      <c r="F85" s="26" t="s">
        <v>58</v>
      </c>
      <c r="G85" s="14"/>
      <c r="H85" s="15"/>
      <c r="I85" s="15"/>
      <c r="J85" s="37"/>
      <c r="K85" s="29"/>
      <c r="L85" s="17" t="str">
        <f t="shared" si="5"/>
        <v/>
      </c>
      <c r="M85" s="30" t="str">
        <f t="shared" si="6"/>
        <v/>
      </c>
      <c r="N85" s="30" t="e">
        <f t="shared" ca="1" si="7"/>
        <v>#VALUE!</v>
      </c>
      <c r="O85" s="29"/>
      <c r="P85" s="31"/>
      <c r="Q85" s="32"/>
      <c r="R85" s="26"/>
      <c r="S85" s="29"/>
      <c r="T85" s="15"/>
      <c r="U85" s="15"/>
      <c r="V85" s="15"/>
      <c r="W85" s="15"/>
      <c r="X85" s="15"/>
      <c r="Y85" s="15"/>
      <c r="Z85" s="15"/>
      <c r="AA85" s="15"/>
      <c r="AB85" s="15"/>
      <c r="AC85" s="33"/>
      <c r="AD85" s="15"/>
      <c r="AE85" s="15"/>
      <c r="AF85" s="15"/>
      <c r="AG85" s="15"/>
      <c r="AH85" s="34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30">
        <v>40743</v>
      </c>
      <c r="AW85" s="30"/>
      <c r="AX85" s="29"/>
      <c r="AY85" s="30" t="s">
        <v>66</v>
      </c>
      <c r="AZ85" s="36"/>
      <c r="BA85" s="36" t="s">
        <v>197</v>
      </c>
      <c r="BB8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85" s="25" t="str">
        <f>IF(Tableau6[[#This Row],[entré]]&lt;&gt;"",DATEDIF(Tableau6[[#This Row],[envoi_AR]],Tableau6[[#This Row],[entré]],"m")/12,"")</f>
        <v/>
      </c>
    </row>
    <row r="86" spans="1:55" ht="20.100000000000001" customHeight="1" x14ac:dyDescent="0.3">
      <c r="A86" s="10" t="s">
        <v>585</v>
      </c>
      <c r="B86" s="11" t="s">
        <v>89</v>
      </c>
      <c r="C86" s="12">
        <v>34767</v>
      </c>
      <c r="D86" s="13">
        <f t="shared" ca="1" si="4"/>
        <v>19</v>
      </c>
      <c r="E86" s="67" t="s">
        <v>69</v>
      </c>
      <c r="F86" s="11" t="s">
        <v>58</v>
      </c>
      <c r="G86" s="67"/>
      <c r="H86" s="15"/>
      <c r="I86" s="15"/>
      <c r="J86" s="16"/>
      <c r="K86" s="11"/>
      <c r="L86" s="17" t="str">
        <f t="shared" si="5"/>
        <v/>
      </c>
      <c r="M86" s="18" t="str">
        <f t="shared" si="6"/>
        <v/>
      </c>
      <c r="N86" s="18" t="e">
        <f t="shared" ca="1" si="7"/>
        <v>#VALUE!</v>
      </c>
      <c r="O86" s="16"/>
      <c r="P86" s="20"/>
      <c r="Q86" s="21"/>
      <c r="R86" s="11"/>
      <c r="S86" s="11"/>
      <c r="T86" s="15"/>
      <c r="U86" s="15"/>
      <c r="V86" s="15"/>
      <c r="W86" s="15"/>
      <c r="X86" s="15"/>
      <c r="Y86" s="15"/>
      <c r="Z86" s="15"/>
      <c r="AA86" s="15"/>
      <c r="AB86" s="15"/>
      <c r="AC86" s="21"/>
      <c r="AD86" s="15"/>
      <c r="AE86" s="15"/>
      <c r="AF86" s="15"/>
      <c r="AG86" s="15"/>
      <c r="AH86" s="22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8">
        <v>41401</v>
      </c>
      <c r="AW86" s="18">
        <v>41438</v>
      </c>
      <c r="AX86" s="11"/>
      <c r="AY86" s="18">
        <v>41443</v>
      </c>
      <c r="AZ86" s="24"/>
      <c r="BA86" s="24" t="s">
        <v>199</v>
      </c>
      <c r="BB8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86" s="25" t="str">
        <f>IF(Tableau6[[#This Row],[entré]]&lt;&gt;"",DATEDIF(Tableau6[[#This Row],[envoi_AR]],Tableau6[[#This Row],[entré]],"m")/12,"")</f>
        <v/>
      </c>
    </row>
    <row r="87" spans="1:55" ht="20.100000000000001" customHeight="1" x14ac:dyDescent="0.3">
      <c r="A87" s="10" t="s">
        <v>585</v>
      </c>
      <c r="B87" s="57" t="s">
        <v>200</v>
      </c>
      <c r="C87" s="28">
        <v>23923</v>
      </c>
      <c r="D87" s="13">
        <f t="shared" ca="1" si="4"/>
        <v>49</v>
      </c>
      <c r="E87" s="14" t="s">
        <v>69</v>
      </c>
      <c r="F87" s="29" t="s">
        <v>58</v>
      </c>
      <c r="G87" s="14"/>
      <c r="H87" s="15"/>
      <c r="I87" s="15"/>
      <c r="J87" s="58"/>
      <c r="K87" s="51"/>
      <c r="L87" s="17" t="str">
        <f t="shared" si="5"/>
        <v/>
      </c>
      <c r="M87" s="30" t="str">
        <f t="shared" si="6"/>
        <v/>
      </c>
      <c r="N87" s="30" t="e">
        <f t="shared" ca="1" si="7"/>
        <v>#VALUE!</v>
      </c>
      <c r="O87" s="29"/>
      <c r="P87" s="29"/>
      <c r="Q87" s="33"/>
      <c r="R87" s="29"/>
      <c r="S87" s="51"/>
      <c r="T87" s="15"/>
      <c r="U87" s="15"/>
      <c r="V87" s="15"/>
      <c r="W87" s="15"/>
      <c r="X87" s="15"/>
      <c r="Y87" s="15"/>
      <c r="Z87" s="15"/>
      <c r="AA87" s="15"/>
      <c r="AB87" s="15"/>
      <c r="AC87" s="33"/>
      <c r="AD87" s="15"/>
      <c r="AE87" s="15"/>
      <c r="AF87" s="15"/>
      <c r="AG87" s="15"/>
      <c r="AH87" s="59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30">
        <v>39163</v>
      </c>
      <c r="AW87" s="30">
        <v>39184</v>
      </c>
      <c r="AX87" s="29"/>
      <c r="AY87" s="30">
        <v>39192</v>
      </c>
      <c r="AZ87" s="36"/>
      <c r="BA87" s="36" t="s">
        <v>201</v>
      </c>
      <c r="BB8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87" s="25" t="str">
        <f>IF(Tableau6[[#This Row],[entré]]&lt;&gt;"",DATEDIF(Tableau6[[#This Row],[envoi_AR]],Tableau6[[#This Row],[entré]],"m")/12,"")</f>
        <v/>
      </c>
    </row>
    <row r="88" spans="1:55" ht="20.100000000000001" customHeight="1" x14ac:dyDescent="0.3">
      <c r="A88" s="10" t="s">
        <v>585</v>
      </c>
      <c r="B88" s="26" t="s">
        <v>202</v>
      </c>
      <c r="C88" s="31">
        <v>32565</v>
      </c>
      <c r="D88" s="13">
        <f t="shared" ca="1" si="4"/>
        <v>25</v>
      </c>
      <c r="E88" s="14" t="s">
        <v>69</v>
      </c>
      <c r="F88" s="26" t="s">
        <v>58</v>
      </c>
      <c r="G88" s="14"/>
      <c r="H88" s="15"/>
      <c r="I88" s="15"/>
      <c r="J88" s="51"/>
      <c r="K88" s="26"/>
      <c r="L88" s="17" t="str">
        <f t="shared" si="5"/>
        <v/>
      </c>
      <c r="M88" s="30" t="str">
        <f t="shared" si="6"/>
        <v/>
      </c>
      <c r="N88" s="30" t="e">
        <f t="shared" ca="1" si="7"/>
        <v>#VALUE!</v>
      </c>
      <c r="O88" s="29"/>
      <c r="P88" s="31"/>
      <c r="Q88" s="32"/>
      <c r="R88" s="26"/>
      <c r="S88" s="26"/>
      <c r="T88" s="15"/>
      <c r="U88" s="15"/>
      <c r="V88" s="15"/>
      <c r="W88" s="15"/>
      <c r="X88" s="15"/>
      <c r="Y88" s="15"/>
      <c r="Z88" s="15"/>
      <c r="AA88" s="15"/>
      <c r="AB88" s="15"/>
      <c r="AC88" s="32"/>
      <c r="AD88" s="15"/>
      <c r="AE88" s="15"/>
      <c r="AF88" s="15"/>
      <c r="AG88" s="15"/>
      <c r="AH88" s="34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30">
        <v>39742</v>
      </c>
      <c r="AW88" s="30"/>
      <c r="AX88" s="29"/>
      <c r="AY88" s="30" t="s">
        <v>66</v>
      </c>
      <c r="AZ88" s="36"/>
      <c r="BA88" s="36" t="s">
        <v>134</v>
      </c>
      <c r="BB8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88" s="25" t="str">
        <f>IF(Tableau6[[#This Row],[entré]]&lt;&gt;"",DATEDIF(Tableau6[[#This Row],[envoi_AR]],Tableau6[[#This Row],[entré]],"m")/12,"")</f>
        <v/>
      </c>
    </row>
    <row r="89" spans="1:55" ht="20.100000000000001" customHeight="1" x14ac:dyDescent="0.3">
      <c r="A89" s="10" t="s">
        <v>585</v>
      </c>
      <c r="B89" s="26" t="s">
        <v>203</v>
      </c>
      <c r="C89" s="27">
        <v>30433</v>
      </c>
      <c r="D89" s="13">
        <f t="shared" ca="1" si="4"/>
        <v>31</v>
      </c>
      <c r="E89" s="14" t="s">
        <v>69</v>
      </c>
      <c r="F89" s="26" t="s">
        <v>77</v>
      </c>
      <c r="G89" s="14"/>
      <c r="H89" s="15"/>
      <c r="I89" s="15"/>
      <c r="J89" s="28"/>
      <c r="K89" s="29"/>
      <c r="L89" s="17" t="str">
        <f t="shared" si="5"/>
        <v/>
      </c>
      <c r="M89" s="30" t="str">
        <f t="shared" si="6"/>
        <v/>
      </c>
      <c r="N89" s="30" t="e">
        <f t="shared" ca="1" si="7"/>
        <v>#VALUE!</v>
      </c>
      <c r="O89" s="29"/>
      <c r="P89" s="31"/>
      <c r="Q89" s="32"/>
      <c r="R89" s="26"/>
      <c r="S89" s="29"/>
      <c r="T89" s="15"/>
      <c r="U89" s="15"/>
      <c r="V89" s="15"/>
      <c r="W89" s="15"/>
      <c r="X89" s="15"/>
      <c r="Y89" s="15"/>
      <c r="Z89" s="15"/>
      <c r="AA89" s="15"/>
      <c r="AB89" s="15"/>
      <c r="AC89" s="33"/>
      <c r="AD89" s="15"/>
      <c r="AE89" s="15"/>
      <c r="AF89" s="15"/>
      <c r="AG89" s="15"/>
      <c r="AH89" s="34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30">
        <v>41177</v>
      </c>
      <c r="AW89" s="30"/>
      <c r="AX89" s="79"/>
      <c r="AY89" s="30"/>
      <c r="AZ89" s="36"/>
      <c r="BA89" s="36"/>
      <c r="BB8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89" s="25" t="str">
        <f>IF(Tableau6[[#This Row],[entré]]&lt;&gt;"",DATEDIF(Tableau6[[#This Row],[envoi_AR]],Tableau6[[#This Row],[entré]],"m")/12,"")</f>
        <v/>
      </c>
    </row>
    <row r="90" spans="1:55" ht="20.100000000000001" customHeight="1" x14ac:dyDescent="0.3">
      <c r="A90" s="10" t="s">
        <v>585</v>
      </c>
      <c r="B90" s="11" t="s">
        <v>204</v>
      </c>
      <c r="C90" s="12">
        <v>22323</v>
      </c>
      <c r="D90" s="13">
        <f t="shared" ca="1" si="4"/>
        <v>53</v>
      </c>
      <c r="E90" s="67" t="s">
        <v>61</v>
      </c>
      <c r="F90" s="11" t="s">
        <v>58</v>
      </c>
      <c r="G90" s="67"/>
      <c r="H90" s="15"/>
      <c r="I90" s="15"/>
      <c r="J90" s="16"/>
      <c r="K90" s="11"/>
      <c r="L90" s="17" t="str">
        <f t="shared" si="5"/>
        <v/>
      </c>
      <c r="M90" s="18" t="str">
        <f t="shared" si="6"/>
        <v/>
      </c>
      <c r="N90" s="18" t="e">
        <f t="shared" ca="1" si="7"/>
        <v>#VALUE!</v>
      </c>
      <c r="O90" s="16"/>
      <c r="P90" s="20"/>
      <c r="Q90" s="21"/>
      <c r="R90" s="11"/>
      <c r="S90" s="11"/>
      <c r="T90" s="15"/>
      <c r="U90" s="15"/>
      <c r="V90" s="15"/>
      <c r="W90" s="15"/>
      <c r="X90" s="15"/>
      <c r="Y90" s="15"/>
      <c r="Z90" s="15"/>
      <c r="AA90" s="15"/>
      <c r="AB90" s="15"/>
      <c r="AC90" s="21"/>
      <c r="AD90" s="15"/>
      <c r="AE90" s="15"/>
      <c r="AF90" s="15"/>
      <c r="AG90" s="15"/>
      <c r="AH90" s="22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7">
        <v>41680</v>
      </c>
      <c r="AV90" s="18">
        <v>41680</v>
      </c>
      <c r="AW90" s="18">
        <v>41690</v>
      </c>
      <c r="AX90" s="11"/>
      <c r="AY90" s="18">
        <v>41691</v>
      </c>
      <c r="AZ90" s="24"/>
      <c r="BA90" s="24"/>
      <c r="BB90" s="25">
        <f ca="1">IF(Tableau6[[#This Row],[entré]]&lt;&gt;"","",IF(Tableau6[[#This Row],[SORTIE de LA]]="",IF(Tableau6[[#This Row],[envoi_AR]]&lt;&gt;"",DATEDIF(Tableau6[[#This Row],[envoi_AR]],TODAY(),"m")/12,""),""))</f>
        <v>0.5</v>
      </c>
      <c r="BC90" s="25" t="str">
        <f>IF(Tableau6[[#This Row],[entré]]&lt;&gt;"",DATEDIF(Tableau6[[#This Row],[envoi_AR]],Tableau6[[#This Row],[entré]],"m")/12,"")</f>
        <v/>
      </c>
    </row>
    <row r="91" spans="1:55" ht="20.100000000000001" customHeight="1" x14ac:dyDescent="0.3">
      <c r="A91" s="10" t="s">
        <v>585</v>
      </c>
      <c r="B91" s="42" t="s">
        <v>205</v>
      </c>
      <c r="C91" s="43">
        <v>29823</v>
      </c>
      <c r="D91" s="13">
        <f t="shared" ca="1" si="4"/>
        <v>33</v>
      </c>
      <c r="E91" s="14" t="s">
        <v>61</v>
      </c>
      <c r="F91" s="42" t="s">
        <v>58</v>
      </c>
      <c r="G91" s="14"/>
      <c r="H91" s="15"/>
      <c r="I91" s="15"/>
      <c r="J91" s="28"/>
      <c r="K91" s="29"/>
      <c r="L91" s="17" t="str">
        <f t="shared" si="5"/>
        <v/>
      </c>
      <c r="M91" s="44" t="str">
        <f t="shared" si="6"/>
        <v/>
      </c>
      <c r="N91" s="44" t="e">
        <f t="shared" ca="1" si="7"/>
        <v>#VALUE!</v>
      </c>
      <c r="O91" s="45"/>
      <c r="P91" s="46"/>
      <c r="Q91" s="56"/>
      <c r="R91" s="42"/>
      <c r="S91" s="45"/>
      <c r="T91" s="15"/>
      <c r="U91" s="15"/>
      <c r="V91" s="15"/>
      <c r="W91" s="15"/>
      <c r="X91" s="15"/>
      <c r="Y91" s="15"/>
      <c r="Z91" s="15"/>
      <c r="AA91" s="15"/>
      <c r="AB91" s="15"/>
      <c r="AC91" s="33"/>
      <c r="AD91" s="15"/>
      <c r="AE91" s="15"/>
      <c r="AF91" s="15"/>
      <c r="AG91" s="15"/>
      <c r="AH91" s="49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44">
        <v>41184</v>
      </c>
      <c r="AW91" s="44">
        <v>41197</v>
      </c>
      <c r="AX91" s="45"/>
      <c r="AY91" s="44">
        <v>41197</v>
      </c>
      <c r="AZ91" s="36"/>
      <c r="BA91" s="36"/>
      <c r="BB91" s="25">
        <f ca="1">IF(Tableau6[[#This Row],[entré]]&lt;&gt;"","",IF(Tableau6[[#This Row],[SORTIE de LA]]="",IF(Tableau6[[#This Row],[envoi_AR]]&lt;&gt;"",DATEDIF(Tableau6[[#This Row],[envoi_AR]],TODAY(),"m")/12,""),""))</f>
        <v>1.9166666666666667</v>
      </c>
      <c r="BC91" s="25" t="str">
        <f>IF(Tableau6[[#This Row],[entré]]&lt;&gt;"",DATEDIF(Tableau6[[#This Row],[envoi_AR]],Tableau6[[#This Row],[entré]],"m")/12,"")</f>
        <v/>
      </c>
    </row>
    <row r="92" spans="1:55" ht="20.100000000000001" customHeight="1" x14ac:dyDescent="0.3">
      <c r="A92" s="10" t="s">
        <v>585</v>
      </c>
      <c r="B92" s="42" t="s">
        <v>206</v>
      </c>
      <c r="C92" s="43">
        <v>25495</v>
      </c>
      <c r="D92" s="13">
        <f t="shared" ca="1" si="4"/>
        <v>44</v>
      </c>
      <c r="E92" s="14" t="s">
        <v>61</v>
      </c>
      <c r="F92" s="42" t="s">
        <v>94</v>
      </c>
      <c r="G92" s="14"/>
      <c r="H92" s="15"/>
      <c r="I92" s="15"/>
      <c r="J92" s="31"/>
      <c r="K92" s="26"/>
      <c r="L92" s="17" t="str">
        <f t="shared" si="5"/>
        <v/>
      </c>
      <c r="M92" s="53" t="str">
        <f t="shared" si="6"/>
        <v/>
      </c>
      <c r="N92" s="54" t="e">
        <f t="shared" ca="1" si="7"/>
        <v>#VALUE!</v>
      </c>
      <c r="O92" s="42"/>
      <c r="P92" s="46"/>
      <c r="Q92" s="56"/>
      <c r="R92" s="42"/>
      <c r="S92" s="42"/>
      <c r="T92" s="15"/>
      <c r="U92" s="15"/>
      <c r="V92" s="15"/>
      <c r="W92" s="15"/>
      <c r="X92" s="15"/>
      <c r="Y92" s="15"/>
      <c r="Z92" s="15"/>
      <c r="AA92" s="15"/>
      <c r="AB92" s="15"/>
      <c r="AC92" s="32"/>
      <c r="AD92" s="15"/>
      <c r="AE92" s="15"/>
      <c r="AF92" s="15"/>
      <c r="AG92" s="15"/>
      <c r="AH92" s="49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53">
        <v>41289</v>
      </c>
      <c r="AW92" s="54" t="s">
        <v>207</v>
      </c>
      <c r="AX92" s="42"/>
      <c r="AY92" s="44">
        <v>41302</v>
      </c>
      <c r="AZ92" s="36"/>
      <c r="BA92" s="36"/>
      <c r="BB92" s="25">
        <f ca="1">IF(Tableau6[[#This Row],[entré]]&lt;&gt;"","",IF(Tableau6[[#This Row],[SORTIE de LA]]="",IF(Tableau6[[#This Row],[envoi_AR]]&lt;&gt;"",DATEDIF(Tableau6[[#This Row],[envoi_AR]],TODAY(),"m")/12,""),""))</f>
        <v>1.5833333333333333</v>
      </c>
      <c r="BC92" s="25" t="str">
        <f>IF(Tableau6[[#This Row],[entré]]&lt;&gt;"",DATEDIF(Tableau6[[#This Row],[envoi_AR]],Tableau6[[#This Row],[entré]],"m")/12,"")</f>
        <v/>
      </c>
    </row>
    <row r="93" spans="1:55" ht="20.100000000000001" customHeight="1" x14ac:dyDescent="0.3">
      <c r="A93" s="10" t="s">
        <v>585</v>
      </c>
      <c r="B93" s="57" t="s">
        <v>208</v>
      </c>
      <c r="C93" s="28"/>
      <c r="D93" s="13">
        <f t="shared" ca="1" si="4"/>
        <v>114</v>
      </c>
      <c r="E93" s="14" t="s">
        <v>69</v>
      </c>
      <c r="F93" s="29" t="s">
        <v>58</v>
      </c>
      <c r="G93" s="14"/>
      <c r="H93" s="15"/>
      <c r="I93" s="15"/>
      <c r="J93" s="58"/>
      <c r="K93" s="58"/>
      <c r="L93" s="17" t="str">
        <f t="shared" si="5"/>
        <v/>
      </c>
      <c r="M93" s="30" t="str">
        <f t="shared" si="6"/>
        <v/>
      </c>
      <c r="N93" s="30" t="e">
        <f t="shared" ca="1" si="7"/>
        <v>#VALUE!</v>
      </c>
      <c r="O93" s="29"/>
      <c r="P93" s="29"/>
      <c r="Q93" s="33"/>
      <c r="R93" s="57"/>
      <c r="S93" s="58"/>
      <c r="T93" s="15"/>
      <c r="U93" s="15"/>
      <c r="V93" s="15"/>
      <c r="W93" s="15"/>
      <c r="X93" s="15"/>
      <c r="Y93" s="15"/>
      <c r="Z93" s="15"/>
      <c r="AA93" s="15"/>
      <c r="AB93" s="15"/>
      <c r="AC93" s="33"/>
      <c r="AD93" s="15"/>
      <c r="AE93" s="15"/>
      <c r="AF93" s="15"/>
      <c r="AG93" s="15"/>
      <c r="AH93" s="59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30">
        <v>41389</v>
      </c>
      <c r="AW93" s="30"/>
      <c r="AX93" s="29"/>
      <c r="AY93" s="30"/>
      <c r="AZ93" s="36"/>
      <c r="BA93" s="36"/>
      <c r="BB9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93" s="25" t="str">
        <f>IF(Tableau6[[#This Row],[entré]]&lt;&gt;"",DATEDIF(Tableau6[[#This Row],[envoi_AR]],Tableau6[[#This Row],[entré]],"m")/12,"")</f>
        <v/>
      </c>
    </row>
    <row r="94" spans="1:55" ht="20.100000000000001" customHeight="1" x14ac:dyDescent="0.3">
      <c r="A94" s="10" t="s">
        <v>585</v>
      </c>
      <c r="B94" s="11" t="s">
        <v>209</v>
      </c>
      <c r="C94" s="12">
        <v>23388</v>
      </c>
      <c r="D94" s="13">
        <f t="shared" ca="1" si="4"/>
        <v>50</v>
      </c>
      <c r="E94" s="67" t="s">
        <v>69</v>
      </c>
      <c r="F94" s="11" t="s">
        <v>77</v>
      </c>
      <c r="G94" s="67"/>
      <c r="H94" s="15"/>
      <c r="I94" s="15"/>
      <c r="J94" s="16"/>
      <c r="K94" s="11"/>
      <c r="L94" s="17">
        <f t="shared" si="5"/>
        <v>41807</v>
      </c>
      <c r="M94" s="18" t="str">
        <f t="shared" si="6"/>
        <v>Présent</v>
      </c>
      <c r="N94" s="18" t="str">
        <f t="shared" ca="1" si="7"/>
        <v>0 années  3 mois  3 jours  </v>
      </c>
      <c r="O94" s="16"/>
      <c r="P94" s="20"/>
      <c r="Q94" s="21"/>
      <c r="R94" s="11"/>
      <c r="S94" s="11"/>
      <c r="T94" s="15"/>
      <c r="U94" s="15"/>
      <c r="V94" s="15"/>
      <c r="W94" s="15"/>
      <c r="X94" s="15"/>
      <c r="Y94" s="15"/>
      <c r="Z94" s="15"/>
      <c r="AA94" s="15"/>
      <c r="AB94" s="15"/>
      <c r="AC94" s="21"/>
      <c r="AD94" s="15"/>
      <c r="AE94" s="15"/>
      <c r="AF94" s="15"/>
      <c r="AG94" s="15"/>
      <c r="AH94" s="22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7">
        <v>41698</v>
      </c>
      <c r="AV94" s="18">
        <v>41705</v>
      </c>
      <c r="AW94" s="18">
        <v>41726</v>
      </c>
      <c r="AX94" s="11"/>
      <c r="AY94" s="18">
        <v>41705</v>
      </c>
      <c r="AZ94" s="23">
        <v>41807</v>
      </c>
      <c r="BA94" s="24"/>
      <c r="BB9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94" s="25">
        <f>IF(Tableau6[[#This Row],[entré]]&lt;&gt;"",DATEDIF(Tableau6[[#This Row],[envoi_AR]],Tableau6[[#This Row],[entré]],"m")/12,"")</f>
        <v>0.25</v>
      </c>
    </row>
    <row r="95" spans="1:55" ht="20.100000000000001" customHeight="1" x14ac:dyDescent="0.3">
      <c r="A95" s="10" t="s">
        <v>585</v>
      </c>
      <c r="B95" s="26" t="s">
        <v>200</v>
      </c>
      <c r="C95" s="31">
        <v>23996</v>
      </c>
      <c r="D95" s="13">
        <f t="shared" ca="1" si="4"/>
        <v>49</v>
      </c>
      <c r="E95" s="14" t="s">
        <v>69</v>
      </c>
      <c r="F95" s="26" t="s">
        <v>58</v>
      </c>
      <c r="G95" s="14"/>
      <c r="H95" s="15"/>
      <c r="I95" s="15"/>
      <c r="J95" s="51"/>
      <c r="K95" s="26"/>
      <c r="L95" s="17" t="str">
        <f t="shared" si="5"/>
        <v/>
      </c>
      <c r="M95" s="30" t="str">
        <f t="shared" si="6"/>
        <v/>
      </c>
      <c r="N95" s="30" t="e">
        <f t="shared" ca="1" si="7"/>
        <v>#VALUE!</v>
      </c>
      <c r="O95" s="29"/>
      <c r="P95" s="31"/>
      <c r="Q95" s="38"/>
      <c r="R95" s="26"/>
      <c r="S95" s="52"/>
      <c r="T95" s="40"/>
      <c r="U95" s="15"/>
      <c r="V95" s="15"/>
      <c r="W95" s="15"/>
      <c r="X95" s="15"/>
      <c r="Y95" s="15"/>
      <c r="Z95" s="41"/>
      <c r="AA95" s="15"/>
      <c r="AB95" s="15"/>
      <c r="AC95" s="32"/>
      <c r="AD95" s="15"/>
      <c r="AE95" s="15"/>
      <c r="AF95" s="15"/>
      <c r="AG95" s="15"/>
      <c r="AH95" s="34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28">
        <v>39727</v>
      </c>
      <c r="AW95" s="30" t="s">
        <v>64</v>
      </c>
      <c r="AX95" s="29"/>
      <c r="AY95" s="30" t="s">
        <v>66</v>
      </c>
      <c r="AZ95" s="36"/>
      <c r="BA95" s="36" t="s">
        <v>134</v>
      </c>
      <c r="BB9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95" s="25" t="str">
        <f>IF(Tableau6[[#This Row],[entré]]&lt;&gt;"",DATEDIF(Tableau6[[#This Row],[envoi_AR]],Tableau6[[#This Row],[entré]],"m")/12,"")</f>
        <v/>
      </c>
    </row>
    <row r="96" spans="1:55" ht="20.100000000000001" customHeight="1" x14ac:dyDescent="0.3">
      <c r="A96" s="10" t="s">
        <v>585</v>
      </c>
      <c r="B96" s="11" t="s">
        <v>211</v>
      </c>
      <c r="C96" s="12">
        <v>23562</v>
      </c>
      <c r="D96" s="13">
        <f t="shared" ca="1" si="4"/>
        <v>50</v>
      </c>
      <c r="E96" s="67" t="s">
        <v>69</v>
      </c>
      <c r="F96" s="11" t="s">
        <v>70</v>
      </c>
      <c r="G96" s="67"/>
      <c r="H96" s="15"/>
      <c r="I96" s="15"/>
      <c r="J96" s="16"/>
      <c r="K96" s="11"/>
      <c r="L96" s="17" t="str">
        <f t="shared" si="5"/>
        <v/>
      </c>
      <c r="M96" s="18" t="str">
        <f t="shared" si="6"/>
        <v/>
      </c>
      <c r="N96" s="18" t="e">
        <f t="shared" ca="1" si="7"/>
        <v>#VALUE!</v>
      </c>
      <c r="O96" s="16"/>
      <c r="P96" s="20"/>
      <c r="Q96" s="21"/>
      <c r="R96" s="11"/>
      <c r="S96" s="11"/>
      <c r="T96" s="15"/>
      <c r="U96" s="15"/>
      <c r="V96" s="15"/>
      <c r="W96" s="15"/>
      <c r="X96" s="15"/>
      <c r="Y96" s="15"/>
      <c r="Z96" s="15"/>
      <c r="AA96" s="15"/>
      <c r="AB96" s="15"/>
      <c r="AC96" s="21"/>
      <c r="AD96" s="15"/>
      <c r="AE96" s="15"/>
      <c r="AF96" s="15"/>
      <c r="AG96" s="15"/>
      <c r="AH96" s="22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8"/>
      <c r="AW96" s="18">
        <v>41534</v>
      </c>
      <c r="AX96" s="11"/>
      <c r="AY96" s="18">
        <v>41542</v>
      </c>
      <c r="AZ96" s="24"/>
      <c r="BA96" s="24"/>
      <c r="BB96" s="25">
        <f ca="1">IF(Tableau6[[#This Row],[entré]]&lt;&gt;"","",IF(Tableau6[[#This Row],[SORTIE de LA]]="",IF(Tableau6[[#This Row],[envoi_AR]]&lt;&gt;"",DATEDIF(Tableau6[[#This Row],[envoi_AR]],TODAY(),"m")/12,""),""))</f>
        <v>0.91666666666666663</v>
      </c>
      <c r="BC96" s="25" t="str">
        <f>IF(Tableau6[[#This Row],[entré]]&lt;&gt;"",DATEDIF(Tableau6[[#This Row],[envoi_AR]],Tableau6[[#This Row],[entré]],"m")/12,"")</f>
        <v/>
      </c>
    </row>
    <row r="97" spans="1:55" ht="20.100000000000001" customHeight="1" x14ac:dyDescent="0.3">
      <c r="A97" s="10" t="s">
        <v>585</v>
      </c>
      <c r="B97" s="11"/>
      <c r="C97" s="12"/>
      <c r="D97" s="13">
        <f t="shared" ca="1" si="4"/>
        <v>114</v>
      </c>
      <c r="E97" s="67" t="s">
        <v>61</v>
      </c>
      <c r="F97" s="11" t="s">
        <v>70</v>
      </c>
      <c r="G97" s="67"/>
      <c r="H97" s="15"/>
      <c r="I97" s="15"/>
      <c r="J97" s="16"/>
      <c r="K97" s="11"/>
      <c r="L97" s="17" t="str">
        <f t="shared" si="5"/>
        <v/>
      </c>
      <c r="M97" s="18" t="str">
        <f t="shared" si="6"/>
        <v/>
      </c>
      <c r="N97" s="18" t="e">
        <f t="shared" ca="1" si="7"/>
        <v>#VALUE!</v>
      </c>
      <c r="O97" s="16"/>
      <c r="P97" s="20"/>
      <c r="Q97" s="21"/>
      <c r="R97" s="11"/>
      <c r="S97" s="11"/>
      <c r="T97" s="15"/>
      <c r="U97" s="15"/>
      <c r="V97" s="15"/>
      <c r="W97" s="15"/>
      <c r="X97" s="15"/>
      <c r="Y97" s="15"/>
      <c r="Z97" s="15"/>
      <c r="AA97" s="15"/>
      <c r="AB97" s="15"/>
      <c r="AC97" s="21"/>
      <c r="AD97" s="15"/>
      <c r="AE97" s="15"/>
      <c r="AF97" s="15"/>
      <c r="AG97" s="15"/>
      <c r="AH97" s="22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8">
        <v>41570</v>
      </c>
      <c r="AW97" s="18"/>
      <c r="AX97" s="11"/>
      <c r="AY97" s="18"/>
      <c r="AZ97" s="24"/>
      <c r="BA97" s="24"/>
      <c r="BB9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97" s="25" t="str">
        <f>IF(Tableau6[[#This Row],[entré]]&lt;&gt;"",DATEDIF(Tableau6[[#This Row],[envoi_AR]],Tableau6[[#This Row],[entré]],"m")/12,"")</f>
        <v/>
      </c>
    </row>
    <row r="98" spans="1:55" ht="20.100000000000001" customHeight="1" x14ac:dyDescent="0.3">
      <c r="A98" s="10" t="s">
        <v>585</v>
      </c>
      <c r="B98" s="11" t="s">
        <v>140</v>
      </c>
      <c r="C98" s="12">
        <v>33889</v>
      </c>
      <c r="D98" s="13">
        <f t="shared" ca="1" si="4"/>
        <v>21</v>
      </c>
      <c r="E98" s="67" t="s">
        <v>69</v>
      </c>
      <c r="F98" s="11" t="s">
        <v>94</v>
      </c>
      <c r="G98" s="67"/>
      <c r="H98" s="15"/>
      <c r="I98" s="15"/>
      <c r="J98" s="16"/>
      <c r="K98" s="11"/>
      <c r="L98" s="17">
        <f t="shared" si="5"/>
        <v>41699</v>
      </c>
      <c r="M98" s="18" t="str">
        <f t="shared" si="6"/>
        <v>Présent</v>
      </c>
      <c r="N98" s="18" t="str">
        <f t="shared" ca="1" si="7"/>
        <v>0 années  6 mois  19 jours  </v>
      </c>
      <c r="O98" s="16"/>
      <c r="P98" s="20"/>
      <c r="Q98" s="73"/>
      <c r="R98" s="11"/>
      <c r="S98" s="74"/>
      <c r="T98" s="40"/>
      <c r="U98" s="15"/>
      <c r="V98" s="15"/>
      <c r="W98" s="15"/>
      <c r="X98" s="15"/>
      <c r="Y98" s="15"/>
      <c r="Z98" s="41"/>
      <c r="AA98" s="15"/>
      <c r="AB98" s="15"/>
      <c r="AC98" s="21"/>
      <c r="AD98" s="15"/>
      <c r="AE98" s="15"/>
      <c r="AF98" s="15"/>
      <c r="AG98" s="15"/>
      <c r="AH98" s="22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7">
        <v>41418</v>
      </c>
      <c r="AV98" s="75">
        <v>41422</v>
      </c>
      <c r="AW98" s="18" t="s">
        <v>64</v>
      </c>
      <c r="AX98" s="11"/>
      <c r="AY98" s="18">
        <v>41479</v>
      </c>
      <c r="AZ98" s="23">
        <v>41699</v>
      </c>
      <c r="BA98" s="36"/>
      <c r="BB9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98" s="25">
        <f>IF(Tableau6[[#This Row],[entré]]&lt;&gt;"",DATEDIF(Tableau6[[#This Row],[envoi_AR]],Tableau6[[#This Row],[entré]],"m")/12,"")</f>
        <v>0.58333333333333337</v>
      </c>
    </row>
    <row r="99" spans="1:55" ht="20.100000000000001" customHeight="1" x14ac:dyDescent="0.3">
      <c r="A99" s="10" t="s">
        <v>585</v>
      </c>
      <c r="B99" s="57" t="s">
        <v>144</v>
      </c>
      <c r="C99" s="28">
        <v>25361</v>
      </c>
      <c r="D99" s="13">
        <f t="shared" ca="1" si="4"/>
        <v>45</v>
      </c>
      <c r="E99" s="14" t="s">
        <v>61</v>
      </c>
      <c r="F99" s="29" t="s">
        <v>70</v>
      </c>
      <c r="G99" s="14"/>
      <c r="H99" s="15"/>
      <c r="I99" s="15"/>
      <c r="J99" s="58"/>
      <c r="K99" s="58"/>
      <c r="L99" s="17" t="str">
        <f t="shared" si="5"/>
        <v/>
      </c>
      <c r="M99" s="30" t="str">
        <f t="shared" si="6"/>
        <v/>
      </c>
      <c r="N99" s="30" t="e">
        <f t="shared" ca="1" si="7"/>
        <v>#VALUE!</v>
      </c>
      <c r="O99" s="29"/>
      <c r="P99" s="29"/>
      <c r="Q99" s="33"/>
      <c r="R99" s="29"/>
      <c r="S99" s="58"/>
      <c r="T99" s="15"/>
      <c r="U99" s="15"/>
      <c r="V99" s="15"/>
      <c r="W99" s="15"/>
      <c r="X99" s="15"/>
      <c r="Y99" s="15"/>
      <c r="Z99" s="15"/>
      <c r="AA99" s="15"/>
      <c r="AB99" s="15"/>
      <c r="AC99" s="33"/>
      <c r="AD99" s="15"/>
      <c r="AE99" s="15"/>
      <c r="AF99" s="15"/>
      <c r="AG99" s="15"/>
      <c r="AH99" s="59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30">
        <v>38146</v>
      </c>
      <c r="AW99" s="30">
        <v>38268</v>
      </c>
      <c r="AX99" s="29"/>
      <c r="AY99" s="30" t="s">
        <v>66</v>
      </c>
      <c r="AZ99" s="36"/>
      <c r="BA99" s="36" t="s">
        <v>98</v>
      </c>
      <c r="BB9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99" s="25" t="str">
        <f>IF(Tableau6[[#This Row],[entré]]&lt;&gt;"",DATEDIF(Tableau6[[#This Row],[envoi_AR]],Tableau6[[#This Row],[entré]],"m")/12,"")</f>
        <v/>
      </c>
    </row>
    <row r="100" spans="1:55" ht="20.100000000000001" customHeight="1" x14ac:dyDescent="0.3">
      <c r="A100" s="10" t="s">
        <v>585</v>
      </c>
      <c r="B100" s="57" t="s">
        <v>167</v>
      </c>
      <c r="C100" s="28">
        <v>27247</v>
      </c>
      <c r="D100" s="13">
        <f t="shared" ca="1" si="4"/>
        <v>40</v>
      </c>
      <c r="E100" s="14" t="s">
        <v>69</v>
      </c>
      <c r="F100" s="29" t="s">
        <v>58</v>
      </c>
      <c r="G100" s="14"/>
      <c r="H100" s="15"/>
      <c r="I100" s="15"/>
      <c r="J100" s="58"/>
      <c r="K100" s="51"/>
      <c r="L100" s="17" t="str">
        <f t="shared" si="5"/>
        <v/>
      </c>
      <c r="M100" s="30" t="str">
        <f t="shared" si="6"/>
        <v/>
      </c>
      <c r="N100" s="30" t="e">
        <f t="shared" ca="1" si="7"/>
        <v>#VALUE!</v>
      </c>
      <c r="O100" s="29"/>
      <c r="P100" s="29"/>
      <c r="Q100" s="33"/>
      <c r="R100" s="29"/>
      <c r="S100" s="51"/>
      <c r="T100" s="15"/>
      <c r="U100" s="15"/>
      <c r="V100" s="15"/>
      <c r="W100" s="15"/>
      <c r="X100" s="15"/>
      <c r="Y100" s="15"/>
      <c r="Z100" s="15"/>
      <c r="AA100" s="15"/>
      <c r="AB100" s="15"/>
      <c r="AC100" s="33"/>
      <c r="AD100" s="15"/>
      <c r="AE100" s="15"/>
      <c r="AF100" s="15"/>
      <c r="AG100" s="15"/>
      <c r="AH100" s="59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30">
        <v>39281</v>
      </c>
      <c r="AW100" s="30">
        <v>39314</v>
      </c>
      <c r="AX100" s="29"/>
      <c r="AY100" s="30">
        <v>39314</v>
      </c>
      <c r="AZ100" s="36"/>
      <c r="BA100" s="36" t="s">
        <v>95</v>
      </c>
      <c r="BB10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00" s="25" t="str">
        <f>IF(Tableau6[[#This Row],[entré]]&lt;&gt;"",DATEDIF(Tableau6[[#This Row],[envoi_AR]],Tableau6[[#This Row],[entré]],"m")/12,"")</f>
        <v/>
      </c>
    </row>
    <row r="101" spans="1:55" ht="20.100000000000001" customHeight="1" x14ac:dyDescent="0.3">
      <c r="A101" s="10" t="s">
        <v>585</v>
      </c>
      <c r="B101" s="26" t="s">
        <v>212</v>
      </c>
      <c r="C101" s="31">
        <v>28907</v>
      </c>
      <c r="D101" s="13">
        <f t="shared" ca="1" si="4"/>
        <v>35</v>
      </c>
      <c r="E101" s="14" t="s">
        <v>69</v>
      </c>
      <c r="F101" s="26" t="s">
        <v>94</v>
      </c>
      <c r="G101" s="14"/>
      <c r="H101" s="15"/>
      <c r="I101" s="15"/>
      <c r="J101" s="51"/>
      <c r="K101" s="26"/>
      <c r="L101" s="17" t="str">
        <f t="shared" si="5"/>
        <v/>
      </c>
      <c r="M101" s="30" t="str">
        <f t="shared" si="6"/>
        <v/>
      </c>
      <c r="N101" s="30" t="e">
        <f t="shared" ca="1" si="7"/>
        <v>#VALUE!</v>
      </c>
      <c r="O101" s="29"/>
      <c r="P101" s="31"/>
      <c r="Q101" s="32"/>
      <c r="R101" s="26"/>
      <c r="S101" s="26"/>
      <c r="T101" s="15"/>
      <c r="U101" s="15"/>
      <c r="V101" s="15"/>
      <c r="W101" s="15"/>
      <c r="X101" s="15"/>
      <c r="Y101" s="15"/>
      <c r="Z101" s="15"/>
      <c r="AA101" s="15"/>
      <c r="AB101" s="15"/>
      <c r="AC101" s="32"/>
      <c r="AD101" s="15"/>
      <c r="AE101" s="15"/>
      <c r="AF101" s="15"/>
      <c r="AG101" s="15"/>
      <c r="AH101" s="34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30">
        <v>39608</v>
      </c>
      <c r="AW101" s="30"/>
      <c r="AX101" s="29"/>
      <c r="AY101" s="30" t="s">
        <v>66</v>
      </c>
      <c r="AZ101" s="36"/>
      <c r="BA101" s="36" t="s">
        <v>134</v>
      </c>
      <c r="BB10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01" s="25" t="str">
        <f>IF(Tableau6[[#This Row],[entré]]&lt;&gt;"",DATEDIF(Tableau6[[#This Row],[envoi_AR]],Tableau6[[#This Row],[entré]],"m")/12,"")</f>
        <v/>
      </c>
    </row>
    <row r="102" spans="1:55" ht="20.100000000000001" customHeight="1" x14ac:dyDescent="0.3">
      <c r="A102" s="10" t="s">
        <v>585</v>
      </c>
      <c r="B102" s="57" t="s">
        <v>99</v>
      </c>
      <c r="C102" s="28">
        <v>32148</v>
      </c>
      <c r="D102" s="13">
        <f t="shared" ca="1" si="4"/>
        <v>26</v>
      </c>
      <c r="E102" s="14" t="s">
        <v>61</v>
      </c>
      <c r="F102" s="29" t="s">
        <v>58</v>
      </c>
      <c r="G102" s="14"/>
      <c r="H102" s="15"/>
      <c r="I102" s="15"/>
      <c r="J102" s="58"/>
      <c r="K102" s="58"/>
      <c r="L102" s="17" t="str">
        <f t="shared" si="5"/>
        <v/>
      </c>
      <c r="M102" s="30" t="str">
        <f t="shared" si="6"/>
        <v/>
      </c>
      <c r="N102" s="30" t="e">
        <f t="shared" ca="1" si="7"/>
        <v>#VALUE!</v>
      </c>
      <c r="O102" s="29"/>
      <c r="P102" s="29"/>
      <c r="Q102" s="33"/>
      <c r="R102" s="29"/>
      <c r="S102" s="58"/>
      <c r="T102" s="15"/>
      <c r="U102" s="15"/>
      <c r="V102" s="15"/>
      <c r="W102" s="15"/>
      <c r="X102" s="15"/>
      <c r="Y102" s="15"/>
      <c r="Z102" s="15"/>
      <c r="AA102" s="15"/>
      <c r="AB102" s="15"/>
      <c r="AC102" s="33"/>
      <c r="AD102" s="15"/>
      <c r="AE102" s="15"/>
      <c r="AF102" s="15"/>
      <c r="AG102" s="15"/>
      <c r="AH102" s="59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30">
        <v>39471</v>
      </c>
      <c r="AW102" s="30"/>
      <c r="AX102" s="29"/>
      <c r="AY102" s="30" t="s">
        <v>66</v>
      </c>
      <c r="AZ102" s="36"/>
      <c r="BA102" s="36" t="s">
        <v>134</v>
      </c>
      <c r="BB10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02" s="25" t="str">
        <f>IF(Tableau6[[#This Row],[entré]]&lt;&gt;"",DATEDIF(Tableau6[[#This Row],[envoi_AR]],Tableau6[[#This Row],[entré]],"m")/12,"")</f>
        <v/>
      </c>
    </row>
    <row r="103" spans="1:55" ht="20.100000000000001" customHeight="1" x14ac:dyDescent="0.3">
      <c r="A103" s="10" t="s">
        <v>585</v>
      </c>
      <c r="B103" s="57" t="s">
        <v>213</v>
      </c>
      <c r="C103" s="28">
        <v>34543</v>
      </c>
      <c r="D103" s="13">
        <f t="shared" ca="1" si="4"/>
        <v>20</v>
      </c>
      <c r="E103" s="14" t="s">
        <v>69</v>
      </c>
      <c r="F103" s="29" t="s">
        <v>77</v>
      </c>
      <c r="G103" s="14"/>
      <c r="H103" s="15"/>
      <c r="I103" s="15"/>
      <c r="J103" s="58"/>
      <c r="K103" s="58"/>
      <c r="L103" s="17" t="str">
        <f t="shared" si="5"/>
        <v/>
      </c>
      <c r="M103" s="30" t="str">
        <f t="shared" si="6"/>
        <v/>
      </c>
      <c r="N103" s="30" t="e">
        <f t="shared" ca="1" si="7"/>
        <v>#VALUE!</v>
      </c>
      <c r="O103" s="29"/>
      <c r="P103" s="29"/>
      <c r="Q103" s="81"/>
      <c r="R103" s="57"/>
      <c r="S103" s="74"/>
      <c r="T103" s="82"/>
      <c r="U103" s="15"/>
      <c r="V103" s="15"/>
      <c r="W103" s="15"/>
      <c r="X103" s="15"/>
      <c r="Y103" s="15"/>
      <c r="Z103" s="41"/>
      <c r="AA103" s="15"/>
      <c r="AB103" s="15"/>
      <c r="AC103" s="33"/>
      <c r="AD103" s="15"/>
      <c r="AE103" s="15"/>
      <c r="AF103" s="15"/>
      <c r="AG103" s="15"/>
      <c r="AH103" s="59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28">
        <v>41409</v>
      </c>
      <c r="AW103" s="30" t="s">
        <v>214</v>
      </c>
      <c r="AX103" s="29"/>
      <c r="AY103" s="30">
        <v>41422</v>
      </c>
      <c r="AZ103" s="36"/>
      <c r="BA103" s="36"/>
      <c r="BB103" s="25">
        <f ca="1">IF(Tableau6[[#This Row],[entré]]&lt;&gt;"","",IF(Tableau6[[#This Row],[SORTIE de LA]]="",IF(Tableau6[[#This Row],[envoi_AR]]&lt;&gt;"",DATEDIF(Tableau6[[#This Row],[envoi_AR]],TODAY(),"m")/12,""),""))</f>
        <v>1.25</v>
      </c>
      <c r="BC103" s="25" t="str">
        <f>IF(Tableau6[[#This Row],[entré]]&lt;&gt;"",DATEDIF(Tableau6[[#This Row],[envoi_AR]],Tableau6[[#This Row],[entré]],"m")/12,"")</f>
        <v/>
      </c>
    </row>
    <row r="104" spans="1:55" ht="20.100000000000001" customHeight="1" x14ac:dyDescent="0.3">
      <c r="A104" s="10" t="s">
        <v>585</v>
      </c>
      <c r="B104" s="26" t="s">
        <v>215</v>
      </c>
      <c r="C104" s="27">
        <v>32134</v>
      </c>
      <c r="D104" s="13">
        <f t="shared" ca="1" si="4"/>
        <v>26</v>
      </c>
      <c r="E104" s="14" t="s">
        <v>61</v>
      </c>
      <c r="F104" s="26" t="s">
        <v>58</v>
      </c>
      <c r="G104" s="14"/>
      <c r="H104" s="15"/>
      <c r="I104" s="15"/>
      <c r="J104" s="51"/>
      <c r="K104" s="26"/>
      <c r="L104" s="17" t="str">
        <f t="shared" si="5"/>
        <v/>
      </c>
      <c r="M104" s="30" t="str">
        <f t="shared" si="6"/>
        <v/>
      </c>
      <c r="N104" s="30" t="e">
        <f t="shared" ca="1" si="7"/>
        <v>#VALUE!</v>
      </c>
      <c r="O104" s="29"/>
      <c r="P104" s="31"/>
      <c r="Q104" s="32"/>
      <c r="R104" s="26"/>
      <c r="S104" s="26"/>
      <c r="T104" s="15"/>
      <c r="U104" s="15"/>
      <c r="V104" s="15"/>
      <c r="W104" s="15"/>
      <c r="X104" s="15"/>
      <c r="Y104" s="15"/>
      <c r="Z104" s="15"/>
      <c r="AA104" s="15"/>
      <c r="AB104" s="15"/>
      <c r="AC104" s="32"/>
      <c r="AD104" s="15"/>
      <c r="AE104" s="15"/>
      <c r="AF104" s="15"/>
      <c r="AG104" s="15"/>
      <c r="AH104" s="34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30">
        <v>40279</v>
      </c>
      <c r="AW104" s="30"/>
      <c r="AX104" s="29"/>
      <c r="AY104" s="30" t="s">
        <v>66</v>
      </c>
      <c r="AZ104" s="36"/>
      <c r="BA104" s="36" t="s">
        <v>67</v>
      </c>
      <c r="BB10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04" s="25" t="str">
        <f>IF(Tableau6[[#This Row],[entré]]&lt;&gt;"",DATEDIF(Tableau6[[#This Row],[envoi_AR]],Tableau6[[#This Row],[entré]],"m")/12,"")</f>
        <v/>
      </c>
    </row>
    <row r="105" spans="1:55" ht="20.100000000000001" customHeight="1" x14ac:dyDescent="0.3">
      <c r="A105" s="10" t="s">
        <v>585</v>
      </c>
      <c r="B105" s="42" t="s">
        <v>216</v>
      </c>
      <c r="C105" s="43">
        <v>24278</v>
      </c>
      <c r="D105" s="13">
        <f t="shared" ca="1" si="4"/>
        <v>48</v>
      </c>
      <c r="E105" s="14" t="s">
        <v>61</v>
      </c>
      <c r="F105" s="42" t="s">
        <v>58</v>
      </c>
      <c r="G105" s="14"/>
      <c r="H105" s="15"/>
      <c r="I105" s="15"/>
      <c r="J105" s="28"/>
      <c r="K105" s="29"/>
      <c r="L105" s="17" t="str">
        <f t="shared" si="5"/>
        <v/>
      </c>
      <c r="M105" s="44" t="str">
        <f t="shared" si="6"/>
        <v/>
      </c>
      <c r="N105" s="44" t="e">
        <f t="shared" ca="1" si="7"/>
        <v>#VALUE!</v>
      </c>
      <c r="O105" s="45"/>
      <c r="P105" s="46"/>
      <c r="Q105" s="56"/>
      <c r="R105" s="42"/>
      <c r="S105" s="45"/>
      <c r="T105" s="15"/>
      <c r="U105" s="15"/>
      <c r="V105" s="15"/>
      <c r="W105" s="15"/>
      <c r="X105" s="15"/>
      <c r="Y105" s="15"/>
      <c r="Z105" s="15"/>
      <c r="AA105" s="15"/>
      <c r="AB105" s="15"/>
      <c r="AC105" s="33"/>
      <c r="AD105" s="15"/>
      <c r="AE105" s="15"/>
      <c r="AF105" s="15"/>
      <c r="AG105" s="15"/>
      <c r="AH105" s="49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44">
        <v>41204</v>
      </c>
      <c r="AW105" s="44">
        <v>41242</v>
      </c>
      <c r="AX105" s="45"/>
      <c r="AY105" s="44">
        <v>41249</v>
      </c>
      <c r="AZ105" s="36"/>
      <c r="BA105" s="36" t="s">
        <v>217</v>
      </c>
      <c r="BB10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05" s="25" t="str">
        <f>IF(Tableau6[[#This Row],[entré]]&lt;&gt;"",DATEDIF(Tableau6[[#This Row],[envoi_AR]],Tableau6[[#This Row],[entré]],"m")/12,"")</f>
        <v/>
      </c>
    </row>
    <row r="106" spans="1:55" ht="20.100000000000001" customHeight="1" x14ac:dyDescent="0.3">
      <c r="A106" s="10" t="s">
        <v>585</v>
      </c>
      <c r="B106" s="42" t="s">
        <v>218</v>
      </c>
      <c r="C106" s="43">
        <v>29665</v>
      </c>
      <c r="D106" s="13">
        <f t="shared" ca="1" si="4"/>
        <v>33</v>
      </c>
      <c r="E106" s="14" t="s">
        <v>69</v>
      </c>
      <c r="F106" s="42" t="s">
        <v>82</v>
      </c>
      <c r="G106" s="14"/>
      <c r="H106" s="15"/>
      <c r="I106" s="15"/>
      <c r="J106" s="51"/>
      <c r="K106" s="26"/>
      <c r="L106" s="17" t="str">
        <f t="shared" si="5"/>
        <v/>
      </c>
      <c r="M106" s="44" t="str">
        <f t="shared" si="6"/>
        <v/>
      </c>
      <c r="N106" s="44" t="e">
        <f t="shared" ca="1" si="7"/>
        <v>#VALUE!</v>
      </c>
      <c r="O106" s="45"/>
      <c r="P106" s="46"/>
      <c r="Q106" s="56"/>
      <c r="R106" s="42"/>
      <c r="S106" s="42"/>
      <c r="T106" s="15"/>
      <c r="U106" s="15"/>
      <c r="V106" s="15"/>
      <c r="W106" s="15"/>
      <c r="X106" s="15"/>
      <c r="Y106" s="15"/>
      <c r="Z106" s="15"/>
      <c r="AA106" s="15"/>
      <c r="AB106" s="15"/>
      <c r="AC106" s="32"/>
      <c r="AD106" s="15"/>
      <c r="AE106" s="15"/>
      <c r="AF106" s="15"/>
      <c r="AG106" s="15"/>
      <c r="AH106" s="49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44">
        <v>40279</v>
      </c>
      <c r="AW106" s="44">
        <v>40291</v>
      </c>
      <c r="AX106" s="45"/>
      <c r="AY106" s="44">
        <v>40294</v>
      </c>
      <c r="AZ106" s="36"/>
      <c r="BA106" s="36" t="s">
        <v>219</v>
      </c>
      <c r="BB10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06" s="25" t="str">
        <f>IF(Tableau6[[#This Row],[entré]]&lt;&gt;"",DATEDIF(Tableau6[[#This Row],[envoi_AR]],Tableau6[[#This Row],[entré]],"m")/12,"")</f>
        <v/>
      </c>
    </row>
    <row r="107" spans="1:55" ht="20.100000000000001" customHeight="1" x14ac:dyDescent="0.3">
      <c r="A107" s="10" t="s">
        <v>585</v>
      </c>
      <c r="B107" s="57" t="s">
        <v>220</v>
      </c>
      <c r="C107" s="28">
        <v>33648</v>
      </c>
      <c r="D107" s="13">
        <f t="shared" ca="1" si="4"/>
        <v>22</v>
      </c>
      <c r="E107" s="14" t="s">
        <v>61</v>
      </c>
      <c r="F107" s="29" t="s">
        <v>58</v>
      </c>
      <c r="G107" s="14"/>
      <c r="H107" s="15"/>
      <c r="I107" s="15"/>
      <c r="J107" s="58"/>
      <c r="K107" s="58"/>
      <c r="L107" s="17" t="str">
        <f t="shared" si="5"/>
        <v/>
      </c>
      <c r="M107" s="30" t="str">
        <f t="shared" si="6"/>
        <v/>
      </c>
      <c r="N107" s="30" t="e">
        <f t="shared" ca="1" si="7"/>
        <v>#VALUE!</v>
      </c>
      <c r="O107" s="29"/>
      <c r="P107" s="29"/>
      <c r="Q107" s="33"/>
      <c r="R107" s="57"/>
      <c r="S107" s="51"/>
      <c r="T107" s="15"/>
      <c r="U107" s="15"/>
      <c r="V107" s="15"/>
      <c r="W107" s="15"/>
      <c r="X107" s="15"/>
      <c r="Y107" s="15"/>
      <c r="Z107" s="15"/>
      <c r="AA107" s="15"/>
      <c r="AB107" s="15"/>
      <c r="AC107" s="33"/>
      <c r="AD107" s="15"/>
      <c r="AE107" s="15"/>
      <c r="AF107" s="15"/>
      <c r="AG107" s="15"/>
      <c r="AH107" s="59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30">
        <v>41352</v>
      </c>
      <c r="AW107" s="30">
        <v>41374</v>
      </c>
      <c r="AX107" s="84"/>
      <c r="AY107" s="30">
        <v>41376</v>
      </c>
      <c r="AZ107" s="36"/>
      <c r="BA107" s="36"/>
      <c r="BB107" s="25">
        <f ca="1">IF(Tableau6[[#This Row],[entré]]&lt;&gt;"","",IF(Tableau6[[#This Row],[SORTIE de LA]]="",IF(Tableau6[[#This Row],[envoi_AR]]&lt;&gt;"",DATEDIF(Tableau6[[#This Row],[envoi_AR]],TODAY(),"m")/12,""),""))</f>
        <v>1.4166666666666667</v>
      </c>
      <c r="BC107" s="25" t="str">
        <f>IF(Tableau6[[#This Row],[entré]]&lt;&gt;"",DATEDIF(Tableau6[[#This Row],[envoi_AR]],Tableau6[[#This Row],[entré]],"m")/12,"")</f>
        <v/>
      </c>
    </row>
    <row r="108" spans="1:55" ht="20.100000000000001" customHeight="1" x14ac:dyDescent="0.3">
      <c r="A108" s="10" t="s">
        <v>585</v>
      </c>
      <c r="B108" s="11" t="s">
        <v>221</v>
      </c>
      <c r="C108" s="12">
        <v>21347</v>
      </c>
      <c r="D108" s="13">
        <f t="shared" ca="1" si="4"/>
        <v>56</v>
      </c>
      <c r="E108" s="67" t="s">
        <v>61</v>
      </c>
      <c r="F108" s="11" t="s">
        <v>94</v>
      </c>
      <c r="G108" s="67"/>
      <c r="H108" s="15"/>
      <c r="I108" s="15"/>
      <c r="J108" s="16"/>
      <c r="K108" s="11"/>
      <c r="L108" s="17" t="str">
        <f t="shared" si="5"/>
        <v/>
      </c>
      <c r="M108" s="18" t="str">
        <f t="shared" si="6"/>
        <v/>
      </c>
      <c r="N108" s="18" t="e">
        <f t="shared" ca="1" si="7"/>
        <v>#VALUE!</v>
      </c>
      <c r="O108" s="16"/>
      <c r="P108" s="20"/>
      <c r="Q108" s="21"/>
      <c r="R108" s="11"/>
      <c r="S108" s="11"/>
      <c r="T108" s="15"/>
      <c r="U108" s="15"/>
      <c r="V108" s="15"/>
      <c r="W108" s="15"/>
      <c r="X108" s="15"/>
      <c r="Y108" s="15"/>
      <c r="Z108" s="15"/>
      <c r="AA108" s="15"/>
      <c r="AB108" s="15"/>
      <c r="AC108" s="21"/>
      <c r="AD108" s="15"/>
      <c r="AE108" s="15"/>
      <c r="AF108" s="15"/>
      <c r="AG108" s="15"/>
      <c r="AH108" s="22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7">
        <v>41747</v>
      </c>
      <c r="AV108" s="18">
        <v>41747</v>
      </c>
      <c r="AW108" s="18"/>
      <c r="AX108" s="11"/>
      <c r="AY108" s="18"/>
      <c r="AZ108" s="24"/>
      <c r="BA108" s="24"/>
      <c r="BB10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08" s="25" t="str">
        <f>IF(Tableau6[[#This Row],[entré]]&lt;&gt;"",DATEDIF(Tableau6[[#This Row],[envoi_AR]],Tableau6[[#This Row],[entré]],"m")/12,"")</f>
        <v/>
      </c>
    </row>
    <row r="109" spans="1:55" ht="20.100000000000001" customHeight="1" x14ac:dyDescent="0.3">
      <c r="A109" s="10" t="s">
        <v>585</v>
      </c>
      <c r="B109" s="42" t="s">
        <v>222</v>
      </c>
      <c r="C109" s="43">
        <v>25343</v>
      </c>
      <c r="D109" s="13">
        <f t="shared" ca="1" si="4"/>
        <v>45</v>
      </c>
      <c r="E109" s="14" t="s">
        <v>61</v>
      </c>
      <c r="F109" s="42" t="s">
        <v>94</v>
      </c>
      <c r="G109" s="14"/>
      <c r="H109" s="15"/>
      <c r="I109" s="15"/>
      <c r="J109" s="37"/>
      <c r="K109" s="29"/>
      <c r="L109" s="17" t="str">
        <f t="shared" si="5"/>
        <v/>
      </c>
      <c r="M109" s="44" t="str">
        <f t="shared" si="6"/>
        <v/>
      </c>
      <c r="N109" s="44" t="e">
        <f t="shared" ca="1" si="7"/>
        <v>#VALUE!</v>
      </c>
      <c r="O109" s="45"/>
      <c r="P109" s="46"/>
      <c r="Q109" s="47"/>
      <c r="R109" s="42"/>
      <c r="S109" s="48"/>
      <c r="T109" s="40"/>
      <c r="U109" s="15"/>
      <c r="V109" s="15"/>
      <c r="W109" s="15"/>
      <c r="X109" s="15"/>
      <c r="Y109" s="15"/>
      <c r="Z109" s="41"/>
      <c r="AA109" s="15"/>
      <c r="AB109" s="15"/>
      <c r="AC109" s="33"/>
      <c r="AD109" s="15"/>
      <c r="AE109" s="15"/>
      <c r="AF109" s="15"/>
      <c r="AG109" s="15"/>
      <c r="AH109" s="49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50">
        <v>40578</v>
      </c>
      <c r="AW109" s="44" t="s">
        <v>223</v>
      </c>
      <c r="AX109" s="45"/>
      <c r="AY109" s="44">
        <v>40830</v>
      </c>
      <c r="AZ109" s="36"/>
      <c r="BA109" s="36" t="s">
        <v>95</v>
      </c>
      <c r="BB10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09" s="25" t="str">
        <f>IF(Tableau6[[#This Row],[entré]]&lt;&gt;"",DATEDIF(Tableau6[[#This Row],[envoi_AR]],Tableau6[[#This Row],[entré]],"m")/12,"")</f>
        <v/>
      </c>
    </row>
    <row r="110" spans="1:55" ht="20.100000000000001" customHeight="1" x14ac:dyDescent="0.3">
      <c r="A110" s="10" t="s">
        <v>585</v>
      </c>
      <c r="B110" s="42" t="s">
        <v>224</v>
      </c>
      <c r="C110" s="43"/>
      <c r="D110" s="13">
        <f t="shared" ca="1" si="4"/>
        <v>114</v>
      </c>
      <c r="E110" s="14" t="s">
        <v>61</v>
      </c>
      <c r="F110" s="42" t="s">
        <v>58</v>
      </c>
      <c r="G110" s="14"/>
      <c r="H110" s="15"/>
      <c r="I110" s="15"/>
      <c r="J110" s="31"/>
      <c r="K110" s="26"/>
      <c r="L110" s="17">
        <f t="shared" si="5"/>
        <v>41396</v>
      </c>
      <c r="M110" s="53" t="str">
        <f t="shared" si="6"/>
        <v>Présent</v>
      </c>
      <c r="N110" s="54" t="str">
        <f t="shared" ca="1" si="7"/>
        <v>1 années  4 mois  18 jours  </v>
      </c>
      <c r="O110" s="42"/>
      <c r="P110" s="46"/>
      <c r="Q110" s="56"/>
      <c r="R110" s="42"/>
      <c r="S110" s="42"/>
      <c r="T110" s="15"/>
      <c r="U110" s="15"/>
      <c r="V110" s="15"/>
      <c r="W110" s="15"/>
      <c r="X110" s="15"/>
      <c r="Y110" s="15"/>
      <c r="Z110" s="15"/>
      <c r="AA110" s="15"/>
      <c r="AB110" s="15"/>
      <c r="AC110" s="32"/>
      <c r="AD110" s="15"/>
      <c r="AE110" s="15"/>
      <c r="AF110" s="15"/>
      <c r="AG110" s="15"/>
      <c r="AH110" s="49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53">
        <v>41261</v>
      </c>
      <c r="AW110" s="54" t="s">
        <v>225</v>
      </c>
      <c r="AX110" s="42"/>
      <c r="AY110" s="44">
        <v>41282</v>
      </c>
      <c r="AZ110" s="35">
        <v>41396</v>
      </c>
      <c r="BA110" s="36"/>
      <c r="BB11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0" s="25">
        <f>IF(Tableau6[[#This Row],[entré]]&lt;&gt;"",DATEDIF(Tableau6[[#This Row],[envoi_AR]],Tableau6[[#This Row],[entré]],"m")/12,"")</f>
        <v>0.25</v>
      </c>
    </row>
    <row r="111" spans="1:55" ht="20.100000000000001" customHeight="1" x14ac:dyDescent="0.3">
      <c r="A111" s="10" t="s">
        <v>585</v>
      </c>
      <c r="B111" s="26" t="s">
        <v>226</v>
      </c>
      <c r="C111" s="27"/>
      <c r="D111" s="13">
        <f t="shared" ca="1" si="4"/>
        <v>114</v>
      </c>
      <c r="E111" s="14" t="s">
        <v>61</v>
      </c>
      <c r="F111" s="26" t="s">
        <v>77</v>
      </c>
      <c r="G111" s="14"/>
      <c r="H111" s="15"/>
      <c r="I111" s="15"/>
      <c r="J111" s="28"/>
      <c r="K111" s="29"/>
      <c r="L111" s="17" t="str">
        <f t="shared" si="5"/>
        <v/>
      </c>
      <c r="M111" s="30" t="str">
        <f t="shared" si="6"/>
        <v/>
      </c>
      <c r="N111" s="30" t="e">
        <f t="shared" ca="1" si="7"/>
        <v>#VALUE!</v>
      </c>
      <c r="O111" s="29"/>
      <c r="P111" s="31"/>
      <c r="Q111" s="32"/>
      <c r="R111" s="26"/>
      <c r="S111" s="29"/>
      <c r="T111" s="15"/>
      <c r="U111" s="15"/>
      <c r="V111" s="15"/>
      <c r="W111" s="15"/>
      <c r="X111" s="15"/>
      <c r="Y111" s="15"/>
      <c r="Z111" s="15"/>
      <c r="AA111" s="15"/>
      <c r="AB111" s="15"/>
      <c r="AC111" s="33"/>
      <c r="AD111" s="15"/>
      <c r="AE111" s="15"/>
      <c r="AF111" s="15"/>
      <c r="AG111" s="15"/>
      <c r="AH111" s="34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30">
        <v>40995</v>
      </c>
      <c r="AW111" s="30">
        <v>41012</v>
      </c>
      <c r="AX111" s="29"/>
      <c r="AY111" s="30" t="s">
        <v>66</v>
      </c>
      <c r="AZ111" s="36"/>
      <c r="BA111" s="36" t="s">
        <v>227</v>
      </c>
      <c r="BB11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1" s="25" t="str">
        <f>IF(Tableau6[[#This Row],[entré]]&lt;&gt;"",DATEDIF(Tableau6[[#This Row],[envoi_AR]],Tableau6[[#This Row],[entré]],"m")/12,"")</f>
        <v/>
      </c>
    </row>
    <row r="112" spans="1:55" ht="20.100000000000001" customHeight="1" x14ac:dyDescent="0.3">
      <c r="A112" s="10" t="s">
        <v>585</v>
      </c>
      <c r="B112" s="26" t="s">
        <v>228</v>
      </c>
      <c r="C112" s="27">
        <v>24156</v>
      </c>
      <c r="D112" s="13">
        <f t="shared" ca="1" si="4"/>
        <v>48</v>
      </c>
      <c r="E112" s="14" t="s">
        <v>69</v>
      </c>
      <c r="F112" s="26" t="s">
        <v>94</v>
      </c>
      <c r="G112" s="14"/>
      <c r="H112" s="15"/>
      <c r="I112" s="15"/>
      <c r="J112" s="51"/>
      <c r="K112" s="26"/>
      <c r="L112" s="17" t="str">
        <f t="shared" si="5"/>
        <v/>
      </c>
      <c r="M112" s="30" t="str">
        <f t="shared" si="6"/>
        <v/>
      </c>
      <c r="N112" s="30" t="e">
        <f t="shared" ca="1" si="7"/>
        <v>#VALUE!</v>
      </c>
      <c r="O112" s="29"/>
      <c r="P112" s="31"/>
      <c r="Q112" s="32"/>
      <c r="R112" s="26"/>
      <c r="S112" s="26"/>
      <c r="T112" s="15"/>
      <c r="U112" s="15"/>
      <c r="V112" s="15"/>
      <c r="W112" s="15"/>
      <c r="X112" s="15"/>
      <c r="Y112" s="15"/>
      <c r="Z112" s="15"/>
      <c r="AA112" s="15"/>
      <c r="AB112" s="15"/>
      <c r="AC112" s="32"/>
      <c r="AD112" s="15"/>
      <c r="AE112" s="15"/>
      <c r="AF112" s="15"/>
      <c r="AG112" s="15"/>
      <c r="AH112" s="34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30">
        <v>40228</v>
      </c>
      <c r="AW112" s="30">
        <v>40246</v>
      </c>
      <c r="AX112" s="29"/>
      <c r="AY112" s="30" t="s">
        <v>66</v>
      </c>
      <c r="AZ112" s="36"/>
      <c r="BA112" s="36" t="s">
        <v>159</v>
      </c>
      <c r="BB11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2" s="25" t="str">
        <f>IF(Tableau6[[#This Row],[entré]]&lt;&gt;"",DATEDIF(Tableau6[[#This Row],[envoi_AR]],Tableau6[[#This Row],[entré]],"m")/12,"")</f>
        <v/>
      </c>
    </row>
    <row r="113" spans="1:55" ht="20.100000000000001" customHeight="1" x14ac:dyDescent="0.3">
      <c r="A113" s="10" t="s">
        <v>585</v>
      </c>
      <c r="B113" s="11" t="s">
        <v>229</v>
      </c>
      <c r="C113" s="31">
        <v>32945</v>
      </c>
      <c r="D113" s="13">
        <f t="shared" ca="1" si="4"/>
        <v>24</v>
      </c>
      <c r="E113" s="67" t="s">
        <v>61</v>
      </c>
      <c r="F113" s="11" t="s">
        <v>70</v>
      </c>
      <c r="G113" s="67"/>
      <c r="H113" s="15"/>
      <c r="I113" s="15"/>
      <c r="J113" s="16"/>
      <c r="K113" s="11"/>
      <c r="L113" s="17" t="str">
        <f t="shared" si="5"/>
        <v/>
      </c>
      <c r="M113" s="18" t="str">
        <f t="shared" si="6"/>
        <v/>
      </c>
      <c r="N113" s="18" t="e">
        <f t="shared" ca="1" si="7"/>
        <v>#VALUE!</v>
      </c>
      <c r="O113" s="16"/>
      <c r="P113" s="20"/>
      <c r="Q113" s="21"/>
      <c r="R113" s="11"/>
      <c r="S113" s="11"/>
      <c r="T113" s="15"/>
      <c r="U113" s="15"/>
      <c r="V113" s="15"/>
      <c r="W113" s="15"/>
      <c r="X113" s="15"/>
      <c r="Y113" s="15"/>
      <c r="Z113" s="15"/>
      <c r="AA113" s="15"/>
      <c r="AB113" s="15"/>
      <c r="AC113" s="21"/>
      <c r="AD113" s="15"/>
      <c r="AE113" s="15"/>
      <c r="AF113" s="15"/>
      <c r="AG113" s="15"/>
      <c r="AH113" s="22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7">
        <v>41830</v>
      </c>
      <c r="AV113" s="18">
        <v>41841</v>
      </c>
      <c r="AW113" s="18"/>
      <c r="AX113" s="11"/>
      <c r="AY113" s="18"/>
      <c r="AZ113" s="24"/>
      <c r="BA113" s="24"/>
      <c r="BB11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3" s="25" t="str">
        <f>IF(Tableau6[[#This Row],[entré]]&lt;&gt;"",DATEDIF(Tableau6[[#This Row],[envoi_AR]],Tableau6[[#This Row],[entré]],"m")/12,"")</f>
        <v/>
      </c>
    </row>
    <row r="114" spans="1:55" ht="20.100000000000001" customHeight="1" x14ac:dyDescent="0.3">
      <c r="A114" s="10" t="s">
        <v>585</v>
      </c>
      <c r="B114" s="26" t="s">
        <v>230</v>
      </c>
      <c r="C114" s="31">
        <v>32315</v>
      </c>
      <c r="D114" s="13">
        <f t="shared" ca="1" si="4"/>
        <v>26</v>
      </c>
      <c r="E114" s="14" t="s">
        <v>69</v>
      </c>
      <c r="F114" s="26" t="s">
        <v>58</v>
      </c>
      <c r="G114" s="14"/>
      <c r="H114" s="15"/>
      <c r="I114" s="15"/>
      <c r="J114" s="51"/>
      <c r="K114" s="26"/>
      <c r="L114" s="17" t="str">
        <f t="shared" si="5"/>
        <v/>
      </c>
      <c r="M114" s="30" t="str">
        <f t="shared" si="6"/>
        <v/>
      </c>
      <c r="N114" s="30" t="e">
        <f t="shared" ca="1" si="7"/>
        <v>#VALUE!</v>
      </c>
      <c r="O114" s="29"/>
      <c r="P114" s="31"/>
      <c r="Q114" s="32"/>
      <c r="R114" s="26"/>
      <c r="S114" s="26"/>
      <c r="T114" s="15"/>
      <c r="U114" s="15"/>
      <c r="V114" s="15"/>
      <c r="W114" s="15"/>
      <c r="X114" s="15"/>
      <c r="Y114" s="15"/>
      <c r="Z114" s="15"/>
      <c r="AA114" s="15"/>
      <c r="AB114" s="15"/>
      <c r="AC114" s="32"/>
      <c r="AD114" s="15"/>
      <c r="AE114" s="15"/>
      <c r="AF114" s="15"/>
      <c r="AG114" s="15"/>
      <c r="AH114" s="8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30">
        <v>39724</v>
      </c>
      <c r="AW114" s="30"/>
      <c r="AX114" s="29"/>
      <c r="AY114" s="30" t="s">
        <v>66</v>
      </c>
      <c r="AZ114" s="36"/>
      <c r="BA114" s="36" t="s">
        <v>231</v>
      </c>
      <c r="BB11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4" s="25" t="str">
        <f>IF(Tableau6[[#This Row],[entré]]&lt;&gt;"",DATEDIF(Tableau6[[#This Row],[envoi_AR]],Tableau6[[#This Row],[entré]],"m")/12,"")</f>
        <v/>
      </c>
    </row>
    <row r="115" spans="1:55" ht="20.100000000000001" customHeight="1" x14ac:dyDescent="0.3">
      <c r="A115" s="10" t="s">
        <v>585</v>
      </c>
      <c r="B115" s="26" t="s">
        <v>232</v>
      </c>
      <c r="C115" s="27"/>
      <c r="D115" s="13">
        <f t="shared" ca="1" si="4"/>
        <v>114</v>
      </c>
      <c r="E115" s="14" t="s">
        <v>61</v>
      </c>
      <c r="F115" s="26" t="s">
        <v>58</v>
      </c>
      <c r="G115" s="14"/>
      <c r="H115" s="15"/>
      <c r="I115" s="15"/>
      <c r="J115" s="28"/>
      <c r="K115" s="29"/>
      <c r="L115" s="17" t="str">
        <f t="shared" si="5"/>
        <v/>
      </c>
      <c r="M115" s="30" t="str">
        <f t="shared" si="6"/>
        <v/>
      </c>
      <c r="N115" s="30" t="e">
        <f t="shared" ca="1" si="7"/>
        <v>#VALUE!</v>
      </c>
      <c r="O115" s="29"/>
      <c r="P115" s="31"/>
      <c r="Q115" s="32"/>
      <c r="R115" s="26"/>
      <c r="S115" s="29"/>
      <c r="T115" s="15"/>
      <c r="U115" s="15"/>
      <c r="V115" s="15"/>
      <c r="W115" s="15"/>
      <c r="X115" s="15"/>
      <c r="Y115" s="15"/>
      <c r="Z115" s="15"/>
      <c r="AA115" s="15"/>
      <c r="AB115" s="15"/>
      <c r="AC115" s="33"/>
      <c r="AD115" s="15"/>
      <c r="AE115" s="15"/>
      <c r="AF115" s="15"/>
      <c r="AG115" s="15"/>
      <c r="AH115" s="8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30">
        <v>40966</v>
      </c>
      <c r="AW115" s="30">
        <v>40997</v>
      </c>
      <c r="AX115" s="29"/>
      <c r="AY115" s="30">
        <v>40997</v>
      </c>
      <c r="AZ115" s="36"/>
      <c r="BA115" s="36" t="s">
        <v>98</v>
      </c>
      <c r="BB11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5" s="25" t="str">
        <f>IF(Tableau6[[#This Row],[entré]]&lt;&gt;"",DATEDIF(Tableau6[[#This Row],[envoi_AR]],Tableau6[[#This Row],[entré]],"m")/12,"")</f>
        <v/>
      </c>
    </row>
    <row r="116" spans="1:55" ht="20.100000000000001" customHeight="1" x14ac:dyDescent="0.3">
      <c r="A116" s="10" t="s">
        <v>585</v>
      </c>
      <c r="B116" s="11" t="s">
        <v>233</v>
      </c>
      <c r="C116" s="12">
        <v>32470</v>
      </c>
      <c r="D116" s="13">
        <f t="shared" ca="1" si="4"/>
        <v>25</v>
      </c>
      <c r="E116" s="67" t="s">
        <v>69</v>
      </c>
      <c r="F116" s="11" t="s">
        <v>77</v>
      </c>
      <c r="G116" s="67"/>
      <c r="H116" s="15"/>
      <c r="I116" s="15"/>
      <c r="J116" s="16"/>
      <c r="K116" s="11"/>
      <c r="L116" s="17" t="str">
        <f t="shared" si="5"/>
        <v/>
      </c>
      <c r="M116" s="18" t="str">
        <f t="shared" si="6"/>
        <v/>
      </c>
      <c r="N116" s="18" t="e">
        <f t="shared" ca="1" si="7"/>
        <v>#VALUE!</v>
      </c>
      <c r="O116" s="16"/>
      <c r="P116" s="20"/>
      <c r="Q116" s="21"/>
      <c r="R116" s="11"/>
      <c r="S116" s="11"/>
      <c r="T116" s="15"/>
      <c r="U116" s="15"/>
      <c r="V116" s="15"/>
      <c r="W116" s="15"/>
      <c r="X116" s="15"/>
      <c r="Y116" s="15"/>
      <c r="Z116" s="15"/>
      <c r="AA116" s="15"/>
      <c r="AB116" s="15"/>
      <c r="AC116" s="21"/>
      <c r="AD116" s="15"/>
      <c r="AE116" s="15"/>
      <c r="AF116" s="15"/>
      <c r="AG116" s="15"/>
      <c r="AH116" s="22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8">
        <v>41464</v>
      </c>
      <c r="AW116" s="18"/>
      <c r="AX116" s="11"/>
      <c r="AY116" s="18">
        <v>41514</v>
      </c>
      <c r="AZ116" s="24"/>
      <c r="BA116" s="24" t="s">
        <v>234</v>
      </c>
      <c r="BB11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6" s="25" t="str">
        <f>IF(Tableau6[[#This Row],[entré]]&lt;&gt;"",DATEDIF(Tableau6[[#This Row],[envoi_AR]],Tableau6[[#This Row],[entré]],"m")/12,"")</f>
        <v/>
      </c>
    </row>
    <row r="117" spans="1:55" ht="20.100000000000001" customHeight="1" x14ac:dyDescent="0.3">
      <c r="A117" s="10" t="s">
        <v>585</v>
      </c>
      <c r="B117" s="57" t="s">
        <v>93</v>
      </c>
      <c r="C117" s="28">
        <v>25790</v>
      </c>
      <c r="D117" s="13">
        <f t="shared" ca="1" si="4"/>
        <v>44</v>
      </c>
      <c r="E117" s="14"/>
      <c r="F117" s="29" t="s">
        <v>77</v>
      </c>
      <c r="G117" s="14"/>
      <c r="H117" s="15"/>
      <c r="I117" s="15"/>
      <c r="J117" s="58"/>
      <c r="K117" s="58"/>
      <c r="L117" s="17" t="str">
        <f t="shared" si="5"/>
        <v/>
      </c>
      <c r="M117" s="30" t="str">
        <f t="shared" si="6"/>
        <v/>
      </c>
      <c r="N117" s="30" t="e">
        <f t="shared" ca="1" si="7"/>
        <v>#VALUE!</v>
      </c>
      <c r="O117" s="29"/>
      <c r="P117" s="29"/>
      <c r="Q117" s="33"/>
      <c r="R117" s="29"/>
      <c r="S117" s="58"/>
      <c r="T117" s="15"/>
      <c r="U117" s="15"/>
      <c r="V117" s="15"/>
      <c r="W117" s="15"/>
      <c r="X117" s="15"/>
      <c r="Y117" s="15"/>
      <c r="Z117" s="15"/>
      <c r="AA117" s="15"/>
      <c r="AB117" s="15"/>
      <c r="AC117" s="33"/>
      <c r="AD117" s="15"/>
      <c r="AE117" s="15"/>
      <c r="AF117" s="15"/>
      <c r="AG117" s="15"/>
      <c r="AH117" s="59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30">
        <v>38527</v>
      </c>
      <c r="AW117" s="30">
        <v>38544</v>
      </c>
      <c r="AX117" s="29"/>
      <c r="AY117" s="30" t="s">
        <v>66</v>
      </c>
      <c r="AZ117" s="36"/>
      <c r="BA117" s="36" t="s">
        <v>134</v>
      </c>
      <c r="BB11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7" s="25" t="str">
        <f>IF(Tableau6[[#This Row],[entré]]&lt;&gt;"",DATEDIF(Tableau6[[#This Row],[envoi_AR]],Tableau6[[#This Row],[entré]],"m")/12,"")</f>
        <v/>
      </c>
    </row>
    <row r="118" spans="1:55" ht="20.100000000000001" customHeight="1" x14ac:dyDescent="0.3">
      <c r="A118" s="10" t="s">
        <v>585</v>
      </c>
      <c r="B118" s="26" t="s">
        <v>235</v>
      </c>
      <c r="C118" s="31">
        <v>25639</v>
      </c>
      <c r="D118" s="13">
        <f t="shared" ca="1" si="4"/>
        <v>44</v>
      </c>
      <c r="E118" s="14" t="s">
        <v>61</v>
      </c>
      <c r="F118" s="26" t="s">
        <v>58</v>
      </c>
      <c r="G118" s="14"/>
      <c r="H118" s="15"/>
      <c r="I118" s="15"/>
      <c r="J118" s="51"/>
      <c r="K118" s="26"/>
      <c r="L118" s="17" t="str">
        <f t="shared" si="5"/>
        <v/>
      </c>
      <c r="M118" s="30" t="str">
        <f t="shared" si="6"/>
        <v/>
      </c>
      <c r="N118" s="30" t="e">
        <f t="shared" ca="1" si="7"/>
        <v>#VALUE!</v>
      </c>
      <c r="O118" s="29"/>
      <c r="P118" s="31"/>
      <c r="Q118" s="32"/>
      <c r="R118" s="26"/>
      <c r="S118" s="26"/>
      <c r="T118" s="15"/>
      <c r="U118" s="15"/>
      <c r="V118" s="15"/>
      <c r="W118" s="15"/>
      <c r="X118" s="15"/>
      <c r="Y118" s="15"/>
      <c r="Z118" s="15"/>
      <c r="AA118" s="15"/>
      <c r="AB118" s="15"/>
      <c r="AC118" s="32"/>
      <c r="AD118" s="15"/>
      <c r="AE118" s="15"/>
      <c r="AF118" s="15"/>
      <c r="AG118" s="15"/>
      <c r="AH118" s="34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30">
        <v>39506</v>
      </c>
      <c r="AW118" s="30">
        <v>39532</v>
      </c>
      <c r="AX118" s="29"/>
      <c r="AY118" s="30">
        <v>39532</v>
      </c>
      <c r="AZ118" s="36"/>
      <c r="BA118" s="36" t="s">
        <v>186</v>
      </c>
      <c r="BB11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8" s="25" t="str">
        <f>IF(Tableau6[[#This Row],[entré]]&lt;&gt;"",DATEDIF(Tableau6[[#This Row],[envoi_AR]],Tableau6[[#This Row],[entré]],"m")/12,"")</f>
        <v/>
      </c>
    </row>
    <row r="119" spans="1:55" ht="20.100000000000001" customHeight="1" x14ac:dyDescent="0.3">
      <c r="A119" s="10" t="s">
        <v>585</v>
      </c>
      <c r="B119" s="57" t="s">
        <v>191</v>
      </c>
      <c r="C119" s="28">
        <v>31929</v>
      </c>
      <c r="D119" s="13">
        <f t="shared" ca="1" si="4"/>
        <v>27</v>
      </c>
      <c r="E119" s="14" t="s">
        <v>69</v>
      </c>
      <c r="F119" s="29" t="s">
        <v>58</v>
      </c>
      <c r="G119" s="14"/>
      <c r="H119" s="15"/>
      <c r="I119" s="15"/>
      <c r="J119" s="58"/>
      <c r="K119" s="58"/>
      <c r="L119" s="17" t="str">
        <f t="shared" si="5"/>
        <v/>
      </c>
      <c r="M119" s="30" t="str">
        <f t="shared" si="6"/>
        <v/>
      </c>
      <c r="N119" s="30" t="e">
        <f t="shared" ca="1" si="7"/>
        <v>#VALUE!</v>
      </c>
      <c r="O119" s="29"/>
      <c r="P119" s="29"/>
      <c r="Q119" s="33"/>
      <c r="R119" s="29"/>
      <c r="S119" s="58"/>
      <c r="T119" s="15"/>
      <c r="U119" s="15"/>
      <c r="V119" s="15"/>
      <c r="W119" s="15"/>
      <c r="X119" s="15"/>
      <c r="Y119" s="15"/>
      <c r="Z119" s="15"/>
      <c r="AA119" s="15"/>
      <c r="AB119" s="15"/>
      <c r="AC119" s="33"/>
      <c r="AD119" s="15"/>
      <c r="AE119" s="15"/>
      <c r="AF119" s="15"/>
      <c r="AG119" s="15"/>
      <c r="AH119" s="59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30">
        <v>38856</v>
      </c>
      <c r="AW119" s="30"/>
      <c r="AX119" s="29"/>
      <c r="AY119" s="30" t="s">
        <v>66</v>
      </c>
      <c r="AZ119" s="36"/>
      <c r="BA119" s="36" t="s">
        <v>236</v>
      </c>
      <c r="BB11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19" s="25" t="str">
        <f>IF(Tableau6[[#This Row],[entré]]&lt;&gt;"",DATEDIF(Tableau6[[#This Row],[envoi_AR]],Tableau6[[#This Row],[entré]],"m")/12,"")</f>
        <v/>
      </c>
    </row>
    <row r="120" spans="1:55" ht="20.100000000000001" customHeight="1" x14ac:dyDescent="0.3">
      <c r="A120" s="10" t="s">
        <v>585</v>
      </c>
      <c r="B120" s="11" t="s">
        <v>130</v>
      </c>
      <c r="C120" s="12">
        <v>23629</v>
      </c>
      <c r="D120" s="13">
        <f t="shared" ca="1" si="4"/>
        <v>50</v>
      </c>
      <c r="E120" s="67" t="s">
        <v>69</v>
      </c>
      <c r="F120" s="11" t="s">
        <v>58</v>
      </c>
      <c r="G120" s="67"/>
      <c r="H120" s="15"/>
      <c r="I120" s="15"/>
      <c r="J120" s="16"/>
      <c r="K120" s="11"/>
      <c r="L120" s="17">
        <f t="shared" si="5"/>
        <v>41787</v>
      </c>
      <c r="M120" s="18" t="str">
        <f t="shared" si="6"/>
        <v>Présent</v>
      </c>
      <c r="N120" s="18" t="str">
        <f t="shared" ca="1" si="7"/>
        <v>0 années  3 mois  23 jours  </v>
      </c>
      <c r="O120" s="16"/>
      <c r="P120" s="20"/>
      <c r="Q120" s="21"/>
      <c r="R120" s="11"/>
      <c r="S120" s="11"/>
      <c r="T120" s="15"/>
      <c r="U120" s="15"/>
      <c r="V120" s="15"/>
      <c r="W120" s="15"/>
      <c r="X120" s="15"/>
      <c r="Y120" s="15"/>
      <c r="Z120" s="15"/>
      <c r="AA120" s="15"/>
      <c r="AB120" s="15"/>
      <c r="AC120" s="21"/>
      <c r="AD120" s="15"/>
      <c r="AE120" s="15"/>
      <c r="AF120" s="15"/>
      <c r="AG120" s="15"/>
      <c r="AH120" s="22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7">
        <v>41564</v>
      </c>
      <c r="AV120" s="18">
        <v>41565</v>
      </c>
      <c r="AW120" s="18">
        <v>41592</v>
      </c>
      <c r="AX120" s="11"/>
      <c r="AY120" s="30">
        <v>41592</v>
      </c>
      <c r="AZ120" s="23">
        <v>41787</v>
      </c>
      <c r="BA120" s="24"/>
      <c r="BB12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20" s="25">
        <f>IF(Tableau6[[#This Row],[entré]]&lt;&gt;"",DATEDIF(Tableau6[[#This Row],[envoi_AR]],Tableau6[[#This Row],[entré]],"m")/12,"")</f>
        <v>0.5</v>
      </c>
    </row>
    <row r="121" spans="1:55" ht="20.100000000000001" customHeight="1" x14ac:dyDescent="0.3">
      <c r="A121" s="10" t="s">
        <v>585</v>
      </c>
      <c r="B121" s="26" t="s">
        <v>222</v>
      </c>
      <c r="C121" s="31">
        <v>19879</v>
      </c>
      <c r="D121" s="13">
        <f t="shared" ca="1" si="4"/>
        <v>60</v>
      </c>
      <c r="E121" s="14" t="s">
        <v>61</v>
      </c>
      <c r="F121" s="26" t="s">
        <v>94</v>
      </c>
      <c r="G121" s="14"/>
      <c r="H121" s="15"/>
      <c r="I121" s="15"/>
      <c r="J121" s="51"/>
      <c r="K121" s="26"/>
      <c r="L121" s="17" t="str">
        <f t="shared" si="5"/>
        <v/>
      </c>
      <c r="M121" s="30" t="str">
        <f t="shared" si="6"/>
        <v/>
      </c>
      <c r="N121" s="30" t="e">
        <f t="shared" ca="1" si="7"/>
        <v>#VALUE!</v>
      </c>
      <c r="O121" s="29"/>
      <c r="P121" s="26"/>
      <c r="Q121" s="32"/>
      <c r="R121" s="26"/>
      <c r="S121" s="26"/>
      <c r="T121" s="15"/>
      <c r="U121" s="15"/>
      <c r="V121" s="15"/>
      <c r="W121" s="15"/>
      <c r="X121" s="15"/>
      <c r="Y121" s="15"/>
      <c r="Z121" s="15"/>
      <c r="AA121" s="15"/>
      <c r="AB121" s="15"/>
      <c r="AC121" s="32"/>
      <c r="AD121" s="15"/>
      <c r="AE121" s="15"/>
      <c r="AF121" s="15"/>
      <c r="AG121" s="15"/>
      <c r="AH121" s="34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30">
        <v>39370</v>
      </c>
      <c r="AW121" s="30">
        <v>39490</v>
      </c>
      <c r="AX121" s="29"/>
      <c r="AY121" s="30">
        <v>39503</v>
      </c>
      <c r="AZ121" s="36"/>
      <c r="BA121" s="36" t="s">
        <v>237</v>
      </c>
      <c r="BB12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21" s="25" t="str">
        <f>IF(Tableau6[[#This Row],[entré]]&lt;&gt;"",DATEDIF(Tableau6[[#This Row],[envoi_AR]],Tableau6[[#This Row],[entré]],"m")/12,"")</f>
        <v/>
      </c>
    </row>
    <row r="122" spans="1:55" ht="20.100000000000001" customHeight="1" x14ac:dyDescent="0.3">
      <c r="A122" s="10" t="s">
        <v>585</v>
      </c>
      <c r="B122" s="11" t="s">
        <v>238</v>
      </c>
      <c r="C122" s="12">
        <v>34736</v>
      </c>
      <c r="D122" s="13">
        <f t="shared" ca="1" si="4"/>
        <v>19</v>
      </c>
      <c r="E122" s="67" t="s">
        <v>69</v>
      </c>
      <c r="F122" s="11" t="s">
        <v>58</v>
      </c>
      <c r="G122" s="67"/>
      <c r="H122" s="15"/>
      <c r="I122" s="15"/>
      <c r="J122" s="16"/>
      <c r="K122" s="11"/>
      <c r="L122" s="17" t="str">
        <f t="shared" si="5"/>
        <v/>
      </c>
      <c r="M122" s="18" t="str">
        <f t="shared" si="6"/>
        <v/>
      </c>
      <c r="N122" s="18" t="e">
        <f t="shared" ca="1" si="7"/>
        <v>#VALUE!</v>
      </c>
      <c r="O122" s="16"/>
      <c r="P122" s="20"/>
      <c r="Q122" s="21"/>
      <c r="R122" s="11"/>
      <c r="S122" s="11"/>
      <c r="T122" s="15"/>
      <c r="U122" s="15"/>
      <c r="V122" s="15"/>
      <c r="W122" s="15"/>
      <c r="X122" s="15"/>
      <c r="Y122" s="15"/>
      <c r="Z122" s="15"/>
      <c r="AA122" s="15"/>
      <c r="AB122" s="15"/>
      <c r="AC122" s="21"/>
      <c r="AD122" s="15"/>
      <c r="AE122" s="15"/>
      <c r="AF122" s="15"/>
      <c r="AG122" s="15"/>
      <c r="AH122" s="22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8">
        <v>41376</v>
      </c>
      <c r="AW122" s="18">
        <v>41435</v>
      </c>
      <c r="AX122" s="11"/>
      <c r="AY122" s="18">
        <v>41445</v>
      </c>
      <c r="AZ122" s="24"/>
      <c r="BA122" s="24"/>
      <c r="BB122" s="25">
        <f ca="1">IF(Tableau6[[#This Row],[entré]]&lt;&gt;"","",IF(Tableau6[[#This Row],[SORTIE de LA]]="",IF(Tableau6[[#This Row],[envoi_AR]]&lt;&gt;"",DATEDIF(Tableau6[[#This Row],[envoi_AR]],TODAY(),"m")/12,""),""))</f>
        <v>1.25</v>
      </c>
      <c r="BC122" s="25" t="str">
        <f>IF(Tableau6[[#This Row],[entré]]&lt;&gt;"",DATEDIF(Tableau6[[#This Row],[envoi_AR]],Tableau6[[#This Row],[entré]],"m")/12,"")</f>
        <v/>
      </c>
    </row>
    <row r="123" spans="1:55" ht="20.100000000000001" customHeight="1" x14ac:dyDescent="0.3">
      <c r="A123" s="10" t="s">
        <v>585</v>
      </c>
      <c r="B123" s="11" t="s">
        <v>239</v>
      </c>
      <c r="C123" s="12">
        <v>34197</v>
      </c>
      <c r="D123" s="13">
        <f t="shared" ca="1" si="4"/>
        <v>21</v>
      </c>
      <c r="E123" s="67" t="s">
        <v>69</v>
      </c>
      <c r="F123" s="11" t="s">
        <v>82</v>
      </c>
      <c r="G123" s="67"/>
      <c r="H123" s="15"/>
      <c r="I123" s="15"/>
      <c r="J123" s="16"/>
      <c r="K123" s="11"/>
      <c r="L123" s="17" t="str">
        <f t="shared" si="5"/>
        <v/>
      </c>
      <c r="M123" s="18" t="str">
        <f t="shared" si="6"/>
        <v/>
      </c>
      <c r="N123" s="18" t="e">
        <f t="shared" ca="1" si="7"/>
        <v>#VALUE!</v>
      </c>
      <c r="O123" s="16"/>
      <c r="P123" s="20"/>
      <c r="Q123" s="73"/>
      <c r="R123" s="11"/>
      <c r="S123" s="74"/>
      <c r="T123" s="40"/>
      <c r="U123" s="15"/>
      <c r="V123" s="15"/>
      <c r="W123" s="15"/>
      <c r="X123" s="15"/>
      <c r="Y123" s="15"/>
      <c r="Z123" s="41"/>
      <c r="AA123" s="15"/>
      <c r="AB123" s="15"/>
      <c r="AC123" s="21"/>
      <c r="AD123" s="15"/>
      <c r="AE123" s="15"/>
      <c r="AF123" s="15"/>
      <c r="AG123" s="15"/>
      <c r="AH123" s="22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7">
        <v>41417</v>
      </c>
      <c r="AV123" s="75">
        <v>41422</v>
      </c>
      <c r="AW123" s="18">
        <v>41429</v>
      </c>
      <c r="AX123" s="11"/>
      <c r="AY123" s="18">
        <v>41428</v>
      </c>
      <c r="AZ123" s="24"/>
      <c r="BA123" s="36"/>
      <c r="BB123" s="25">
        <f ca="1">IF(Tableau6[[#This Row],[entré]]&lt;&gt;"","",IF(Tableau6[[#This Row],[SORTIE de LA]]="",IF(Tableau6[[#This Row],[envoi_AR]]&lt;&gt;"",DATEDIF(Tableau6[[#This Row],[envoi_AR]],TODAY(),"m")/12,""),""))</f>
        <v>1.25</v>
      </c>
      <c r="BC123" s="25" t="str">
        <f>IF(Tableau6[[#This Row],[entré]]&lt;&gt;"",DATEDIF(Tableau6[[#This Row],[envoi_AR]],Tableau6[[#This Row],[entré]],"m")/12,"")</f>
        <v/>
      </c>
    </row>
    <row r="124" spans="1:55" ht="20.100000000000001" customHeight="1" x14ac:dyDescent="0.3">
      <c r="A124" s="10" t="s">
        <v>585</v>
      </c>
      <c r="B124" s="26" t="s">
        <v>116</v>
      </c>
      <c r="C124" s="31">
        <v>30421</v>
      </c>
      <c r="D124" s="13">
        <f t="shared" ca="1" si="4"/>
        <v>31</v>
      </c>
      <c r="E124" s="14" t="s">
        <v>69</v>
      </c>
      <c r="F124" s="26" t="s">
        <v>77</v>
      </c>
      <c r="G124" s="14"/>
      <c r="H124" s="15"/>
      <c r="I124" s="15"/>
      <c r="J124" s="51"/>
      <c r="K124" s="26"/>
      <c r="L124" s="17" t="str">
        <f t="shared" si="5"/>
        <v/>
      </c>
      <c r="M124" s="30" t="str">
        <f t="shared" si="6"/>
        <v/>
      </c>
      <c r="N124" s="30" t="e">
        <f t="shared" ca="1" si="7"/>
        <v>#VALUE!</v>
      </c>
      <c r="O124" s="29"/>
      <c r="P124" s="26"/>
      <c r="Q124" s="32"/>
      <c r="R124" s="26"/>
      <c r="S124" s="26"/>
      <c r="T124" s="15"/>
      <c r="U124" s="15"/>
      <c r="V124" s="15"/>
      <c r="W124" s="15"/>
      <c r="X124" s="15"/>
      <c r="Y124" s="15"/>
      <c r="Z124" s="15"/>
      <c r="AA124" s="15"/>
      <c r="AB124" s="15"/>
      <c r="AC124" s="32"/>
      <c r="AD124" s="15"/>
      <c r="AE124" s="15"/>
      <c r="AF124" s="15"/>
      <c r="AG124" s="15"/>
      <c r="AH124" s="34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30">
        <v>39350</v>
      </c>
      <c r="AW124" s="30">
        <v>39363</v>
      </c>
      <c r="AX124" s="77"/>
      <c r="AY124" s="30">
        <v>39364</v>
      </c>
      <c r="AZ124" s="36"/>
      <c r="BA124" s="36" t="s">
        <v>190</v>
      </c>
      <c r="BB12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24" s="25" t="str">
        <f>IF(Tableau6[[#This Row],[entré]]&lt;&gt;"",DATEDIF(Tableau6[[#This Row],[envoi_AR]],Tableau6[[#This Row],[entré]],"m")/12,"")</f>
        <v/>
      </c>
    </row>
    <row r="125" spans="1:55" ht="20.100000000000001" customHeight="1" x14ac:dyDescent="0.3">
      <c r="A125" s="10" t="s">
        <v>585</v>
      </c>
      <c r="B125" s="42" t="s">
        <v>240</v>
      </c>
      <c r="C125" s="43">
        <v>32087</v>
      </c>
      <c r="D125" s="13">
        <f t="shared" ca="1" si="4"/>
        <v>26</v>
      </c>
      <c r="E125" s="14" t="s">
        <v>61</v>
      </c>
      <c r="F125" s="42" t="s">
        <v>58</v>
      </c>
      <c r="G125" s="14"/>
      <c r="H125" s="15"/>
      <c r="I125" s="15"/>
      <c r="J125" s="37"/>
      <c r="K125" s="29"/>
      <c r="L125" s="17" t="str">
        <f t="shared" si="5"/>
        <v/>
      </c>
      <c r="M125" s="44" t="str">
        <f t="shared" si="6"/>
        <v/>
      </c>
      <c r="N125" s="44" t="e">
        <f t="shared" ca="1" si="7"/>
        <v>#VALUE!</v>
      </c>
      <c r="O125" s="60"/>
      <c r="P125" s="46"/>
      <c r="Q125" s="56"/>
      <c r="R125" s="42"/>
      <c r="S125" s="45"/>
      <c r="T125" s="15"/>
      <c r="U125" s="15"/>
      <c r="V125" s="15"/>
      <c r="W125" s="15"/>
      <c r="X125" s="15"/>
      <c r="Y125" s="15"/>
      <c r="Z125" s="15"/>
      <c r="AA125" s="15"/>
      <c r="AB125" s="15"/>
      <c r="AC125" s="33"/>
      <c r="AD125" s="15"/>
      <c r="AE125" s="15"/>
      <c r="AF125" s="15"/>
      <c r="AG125" s="15"/>
      <c r="AH125" s="49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44">
        <v>40680</v>
      </c>
      <c r="AW125" s="44">
        <v>40710</v>
      </c>
      <c r="AX125" s="60"/>
      <c r="AY125" s="44">
        <v>40711</v>
      </c>
      <c r="AZ125" s="36"/>
      <c r="BA125" s="36"/>
      <c r="BB125" s="25">
        <f ca="1">IF(Tableau6[[#This Row],[entré]]&lt;&gt;"","",IF(Tableau6[[#This Row],[SORTIE de LA]]="",IF(Tableau6[[#This Row],[envoi_AR]]&lt;&gt;"",DATEDIF(Tableau6[[#This Row],[envoi_AR]],TODAY(),"m")/12,""),""))</f>
        <v>3.25</v>
      </c>
      <c r="BC125" s="25" t="str">
        <f>IF(Tableau6[[#This Row],[entré]]&lt;&gt;"",DATEDIF(Tableau6[[#This Row],[envoi_AR]],Tableau6[[#This Row],[entré]],"m")/12,"")</f>
        <v/>
      </c>
    </row>
    <row r="126" spans="1:55" ht="20.100000000000001" customHeight="1" x14ac:dyDescent="0.3">
      <c r="A126" s="10" t="s">
        <v>585</v>
      </c>
      <c r="B126" s="11" t="s">
        <v>241</v>
      </c>
      <c r="C126" s="12">
        <v>22850</v>
      </c>
      <c r="D126" s="13">
        <f t="shared" ca="1" si="4"/>
        <v>52</v>
      </c>
      <c r="E126" s="67" t="s">
        <v>69</v>
      </c>
      <c r="F126" s="11" t="s">
        <v>58</v>
      </c>
      <c r="G126" s="67"/>
      <c r="H126" s="15"/>
      <c r="I126" s="15"/>
      <c r="J126" s="16"/>
      <c r="K126" s="11"/>
      <c r="L126" s="17" t="str">
        <f t="shared" si="5"/>
        <v/>
      </c>
      <c r="M126" s="18" t="str">
        <f t="shared" si="6"/>
        <v/>
      </c>
      <c r="N126" s="18" t="e">
        <f t="shared" ca="1" si="7"/>
        <v>#VALUE!</v>
      </c>
      <c r="O126" s="16"/>
      <c r="P126" s="20"/>
      <c r="Q126" s="21"/>
      <c r="R126" s="11"/>
      <c r="S126" s="11"/>
      <c r="T126" s="15"/>
      <c r="U126" s="15"/>
      <c r="V126" s="15"/>
      <c r="W126" s="15"/>
      <c r="X126" s="15"/>
      <c r="Y126" s="15"/>
      <c r="Z126" s="15"/>
      <c r="AA126" s="15"/>
      <c r="AB126" s="15"/>
      <c r="AC126" s="21"/>
      <c r="AD126" s="15"/>
      <c r="AE126" s="15"/>
      <c r="AF126" s="15"/>
      <c r="AG126" s="15"/>
      <c r="AH126" s="22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7">
        <v>41689</v>
      </c>
      <c r="AV126" s="18">
        <v>41691</v>
      </c>
      <c r="AW126" s="18">
        <v>41775</v>
      </c>
      <c r="AX126" s="11"/>
      <c r="AY126" s="18"/>
      <c r="AZ126" s="24"/>
      <c r="BA126" s="24" t="s">
        <v>242</v>
      </c>
      <c r="BB12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26" s="25" t="str">
        <f>IF(Tableau6[[#This Row],[entré]]&lt;&gt;"",DATEDIF(Tableau6[[#This Row],[envoi_AR]],Tableau6[[#This Row],[entré]],"m")/12,"")</f>
        <v/>
      </c>
    </row>
    <row r="127" spans="1:55" ht="20.100000000000001" customHeight="1" x14ac:dyDescent="0.3">
      <c r="A127" s="10" t="s">
        <v>585</v>
      </c>
      <c r="B127" s="11" t="s">
        <v>243</v>
      </c>
      <c r="C127" s="12">
        <v>25268</v>
      </c>
      <c r="D127" s="13">
        <f t="shared" ca="1" si="4"/>
        <v>45</v>
      </c>
      <c r="E127" s="67" t="s">
        <v>61</v>
      </c>
      <c r="F127" s="11" t="s">
        <v>58</v>
      </c>
      <c r="G127" s="67"/>
      <c r="H127" s="15"/>
      <c r="I127" s="15"/>
      <c r="J127" s="16"/>
      <c r="K127" s="11"/>
      <c r="L127" s="17" t="str">
        <f t="shared" si="5"/>
        <v/>
      </c>
      <c r="M127" s="18" t="str">
        <f t="shared" si="6"/>
        <v/>
      </c>
      <c r="N127" s="18" t="e">
        <f t="shared" ca="1" si="7"/>
        <v>#VALUE!</v>
      </c>
      <c r="O127" s="16"/>
      <c r="P127" s="20"/>
      <c r="Q127" s="21"/>
      <c r="R127" s="11"/>
      <c r="S127" s="11"/>
      <c r="T127" s="15"/>
      <c r="U127" s="15"/>
      <c r="V127" s="15"/>
      <c r="W127" s="15"/>
      <c r="X127" s="15"/>
      <c r="Y127" s="15"/>
      <c r="Z127" s="15"/>
      <c r="AA127" s="15"/>
      <c r="AB127" s="15"/>
      <c r="AC127" s="21"/>
      <c r="AD127" s="15"/>
      <c r="AE127" s="15"/>
      <c r="AF127" s="15"/>
      <c r="AG127" s="15"/>
      <c r="AH127" s="22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7">
        <v>41689</v>
      </c>
      <c r="AV127" s="18">
        <v>41691</v>
      </c>
      <c r="AW127" s="18">
        <v>41891</v>
      </c>
      <c r="AX127" s="11"/>
      <c r="AY127" s="18">
        <v>41891</v>
      </c>
      <c r="AZ127" s="24"/>
      <c r="BA127" s="24"/>
      <c r="BB127" s="25">
        <f ca="1">IF(Tableau6[[#This Row],[entré]]&lt;&gt;"","",IF(Tableau6[[#This Row],[SORTIE de LA]]="",IF(Tableau6[[#This Row],[envoi_AR]]&lt;&gt;"",DATEDIF(Tableau6[[#This Row],[envoi_AR]],TODAY(),"m")/12,""),""))</f>
        <v>0</v>
      </c>
      <c r="BC127" s="25" t="str">
        <f>IF(Tableau6[[#This Row],[entré]]&lt;&gt;"",DATEDIF(Tableau6[[#This Row],[envoi_AR]],Tableau6[[#This Row],[entré]],"m")/12,"")</f>
        <v/>
      </c>
    </row>
    <row r="128" spans="1:55" ht="20.100000000000001" customHeight="1" x14ac:dyDescent="0.3">
      <c r="A128" s="10" t="s">
        <v>585</v>
      </c>
      <c r="B128" s="26" t="s">
        <v>244</v>
      </c>
      <c r="C128" s="31">
        <v>31075</v>
      </c>
      <c r="D128" s="13">
        <f t="shared" ca="1" si="4"/>
        <v>29</v>
      </c>
      <c r="E128" s="14" t="s">
        <v>61</v>
      </c>
      <c r="F128" s="26" t="s">
        <v>82</v>
      </c>
      <c r="G128" s="14"/>
      <c r="H128" s="15"/>
      <c r="I128" s="15"/>
      <c r="J128" s="51"/>
      <c r="K128" s="51"/>
      <c r="L128" s="17" t="str">
        <f t="shared" si="5"/>
        <v/>
      </c>
      <c r="M128" s="77" t="str">
        <f t="shared" si="6"/>
        <v/>
      </c>
      <c r="N128" s="77" t="e">
        <f t="shared" ca="1" si="7"/>
        <v>#VALUE!</v>
      </c>
      <c r="O128" s="26"/>
      <c r="P128" s="26"/>
      <c r="Q128" s="32"/>
      <c r="R128" s="26"/>
      <c r="S128" s="51"/>
      <c r="T128" s="15"/>
      <c r="U128" s="15"/>
      <c r="V128" s="15"/>
      <c r="W128" s="15"/>
      <c r="X128" s="15"/>
      <c r="Y128" s="15"/>
      <c r="Z128" s="15"/>
      <c r="AA128" s="15"/>
      <c r="AB128" s="15"/>
      <c r="AC128" s="32"/>
      <c r="AD128" s="15"/>
      <c r="AE128" s="15"/>
      <c r="AF128" s="15"/>
      <c r="AG128" s="15"/>
      <c r="AH128" s="34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77">
        <v>38384</v>
      </c>
      <c r="AW128" s="77">
        <v>38393</v>
      </c>
      <c r="AX128" s="26"/>
      <c r="AY128" s="30" t="s">
        <v>66</v>
      </c>
      <c r="AZ128" s="36"/>
      <c r="BA128" s="36" t="s">
        <v>98</v>
      </c>
      <c r="BB12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28" s="25" t="str">
        <f>IF(Tableau6[[#This Row],[entré]]&lt;&gt;"",DATEDIF(Tableau6[[#This Row],[envoi_AR]],Tableau6[[#This Row],[entré]],"m")/12,"")</f>
        <v/>
      </c>
    </row>
    <row r="129" spans="1:55" ht="20.100000000000001" customHeight="1" x14ac:dyDescent="0.3">
      <c r="A129" s="10" t="s">
        <v>585</v>
      </c>
      <c r="B129" s="42" t="s">
        <v>245</v>
      </c>
      <c r="C129" s="43">
        <v>33649</v>
      </c>
      <c r="D129" s="13">
        <f t="shared" ca="1" si="4"/>
        <v>22</v>
      </c>
      <c r="E129" s="14" t="s">
        <v>69</v>
      </c>
      <c r="F129" s="42" t="s">
        <v>94</v>
      </c>
      <c r="G129" s="14"/>
      <c r="H129" s="15"/>
      <c r="I129" s="15"/>
      <c r="J129" s="28"/>
      <c r="K129" s="29"/>
      <c r="L129" s="17" t="str">
        <f t="shared" si="5"/>
        <v/>
      </c>
      <c r="M129" s="44" t="str">
        <f t="shared" si="6"/>
        <v/>
      </c>
      <c r="N129" s="44" t="e">
        <f t="shared" ca="1" si="7"/>
        <v>#VALUE!</v>
      </c>
      <c r="O129" s="45"/>
      <c r="P129" s="46"/>
      <c r="Q129" s="56"/>
      <c r="R129" s="42"/>
      <c r="S129" s="45"/>
      <c r="T129" s="15"/>
      <c r="U129" s="15"/>
      <c r="V129" s="15"/>
      <c r="W129" s="15"/>
      <c r="X129" s="15"/>
      <c r="Y129" s="15"/>
      <c r="Z129" s="15"/>
      <c r="AA129" s="15"/>
      <c r="AB129" s="15"/>
      <c r="AC129" s="33"/>
      <c r="AD129" s="15"/>
      <c r="AE129" s="15"/>
      <c r="AF129" s="15"/>
      <c r="AG129" s="15"/>
      <c r="AH129" s="49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44">
        <v>40932</v>
      </c>
      <c r="AW129" s="44">
        <v>40939</v>
      </c>
      <c r="AX129" s="45"/>
      <c r="AY129" s="44">
        <v>40941</v>
      </c>
      <c r="AZ129" s="36"/>
      <c r="BA129" s="36"/>
      <c r="BB129" s="25">
        <f ca="1">IF(Tableau6[[#This Row],[entré]]&lt;&gt;"","",IF(Tableau6[[#This Row],[SORTIE de LA]]="",IF(Tableau6[[#This Row],[envoi_AR]]&lt;&gt;"",DATEDIF(Tableau6[[#This Row],[envoi_AR]],TODAY(),"m")/12,""),""))</f>
        <v>2.5833333333333335</v>
      </c>
      <c r="BC129" s="25" t="str">
        <f>IF(Tableau6[[#This Row],[entré]]&lt;&gt;"",DATEDIF(Tableau6[[#This Row],[envoi_AR]],Tableau6[[#This Row],[entré]],"m")/12,"")</f>
        <v/>
      </c>
    </row>
    <row r="130" spans="1:55" ht="20.100000000000001" customHeight="1" x14ac:dyDescent="0.3">
      <c r="A130" s="10" t="s">
        <v>585</v>
      </c>
      <c r="B130" s="26" t="s">
        <v>246</v>
      </c>
      <c r="C130" s="31">
        <v>22743</v>
      </c>
      <c r="D130" s="13">
        <f t="shared" ref="D130:D193" ca="1" si="8">DATEDIF(C130,TODAY(),"y")</f>
        <v>52</v>
      </c>
      <c r="E130" s="14" t="s">
        <v>69</v>
      </c>
      <c r="F130" s="26" t="s">
        <v>58</v>
      </c>
      <c r="G130" s="14"/>
      <c r="H130" s="15"/>
      <c r="I130" s="15"/>
      <c r="J130" s="51"/>
      <c r="K130" s="26"/>
      <c r="L130" s="17" t="str">
        <f t="shared" ref="L130:L193" si="9">IF(AZ130&lt;&gt;"",AZ130,"")</f>
        <v/>
      </c>
      <c r="M130" s="30" t="str">
        <f t="shared" ref="M130:M193" si="10">IF(AZ130&lt;&gt;"","Présent","")</f>
        <v/>
      </c>
      <c r="N130" s="30" t="e">
        <f t="shared" ca="1" si="7"/>
        <v>#VALUE!</v>
      </c>
      <c r="O130" s="29"/>
      <c r="P130" s="26"/>
      <c r="Q130" s="32"/>
      <c r="R130" s="26"/>
      <c r="S130" s="26"/>
      <c r="T130" s="15"/>
      <c r="U130" s="15"/>
      <c r="V130" s="15"/>
      <c r="W130" s="15"/>
      <c r="X130" s="15"/>
      <c r="Y130" s="15"/>
      <c r="Z130" s="15"/>
      <c r="AA130" s="15"/>
      <c r="AB130" s="15"/>
      <c r="AC130" s="32"/>
      <c r="AD130" s="15"/>
      <c r="AE130" s="15"/>
      <c r="AF130" s="15"/>
      <c r="AG130" s="15"/>
      <c r="AH130" s="34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7">
        <v>41666</v>
      </c>
      <c r="AV130" s="30">
        <v>41666</v>
      </c>
      <c r="AW130" s="30">
        <v>41674</v>
      </c>
      <c r="AX130" s="29"/>
      <c r="AY130" s="30">
        <v>41681</v>
      </c>
      <c r="AZ130" s="36"/>
      <c r="BA130" s="36"/>
      <c r="BB130" s="25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130" s="25" t="str">
        <f>IF(Tableau6[[#This Row],[entré]]&lt;&gt;"",DATEDIF(Tableau6[[#This Row],[envoi_AR]],Tableau6[[#This Row],[entré]],"m")/12,"")</f>
        <v/>
      </c>
    </row>
    <row r="131" spans="1:55" ht="20.100000000000001" customHeight="1" x14ac:dyDescent="0.3">
      <c r="A131" s="10" t="s">
        <v>585</v>
      </c>
      <c r="B131" s="57" t="s">
        <v>247</v>
      </c>
      <c r="C131" s="28"/>
      <c r="D131" s="13">
        <f t="shared" ca="1" si="8"/>
        <v>114</v>
      </c>
      <c r="E131" s="14" t="s">
        <v>69</v>
      </c>
      <c r="F131" s="29" t="s">
        <v>82</v>
      </c>
      <c r="G131" s="14"/>
      <c r="H131" s="15"/>
      <c r="I131" s="15"/>
      <c r="J131" s="58"/>
      <c r="K131" s="58"/>
      <c r="L131" s="17" t="str">
        <f t="shared" si="9"/>
        <v/>
      </c>
      <c r="M131" s="30" t="str">
        <f t="shared" si="10"/>
        <v/>
      </c>
      <c r="N131" s="30" t="e">
        <f t="shared" ca="1" si="7"/>
        <v>#VALUE!</v>
      </c>
      <c r="O131" s="29"/>
      <c r="P131" s="29"/>
      <c r="Q131" s="33"/>
      <c r="R131" s="57"/>
      <c r="S131" s="58"/>
      <c r="T131" s="15"/>
      <c r="U131" s="15"/>
      <c r="V131" s="15"/>
      <c r="W131" s="15"/>
      <c r="X131" s="15"/>
      <c r="Y131" s="15"/>
      <c r="Z131" s="15"/>
      <c r="AA131" s="15"/>
      <c r="AB131" s="15"/>
      <c r="AC131" s="33"/>
      <c r="AD131" s="15"/>
      <c r="AE131" s="15"/>
      <c r="AF131" s="15"/>
      <c r="AG131" s="15"/>
      <c r="AH131" s="59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30">
        <v>41362</v>
      </c>
      <c r="AW131" s="30"/>
      <c r="AX131" s="29"/>
      <c r="AY131" s="30"/>
      <c r="AZ131" s="36"/>
      <c r="BA131" s="36"/>
      <c r="BB13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31" s="25" t="str">
        <f>IF(Tableau6[[#This Row],[entré]]&lt;&gt;"",DATEDIF(Tableau6[[#This Row],[envoi_AR]],Tableau6[[#This Row],[entré]],"m")/12,"")</f>
        <v/>
      </c>
    </row>
    <row r="132" spans="1:55" ht="20.100000000000001" customHeight="1" x14ac:dyDescent="0.3">
      <c r="A132" s="10" t="s">
        <v>585</v>
      </c>
      <c r="B132" s="60" t="s">
        <v>56</v>
      </c>
      <c r="C132" s="50">
        <v>25417</v>
      </c>
      <c r="D132" s="13">
        <f t="shared" ca="1" si="8"/>
        <v>45</v>
      </c>
      <c r="E132" s="14" t="s">
        <v>69</v>
      </c>
      <c r="F132" s="45" t="s">
        <v>58</v>
      </c>
      <c r="G132" s="14"/>
      <c r="H132" s="15"/>
      <c r="I132" s="15"/>
      <c r="J132" s="58"/>
      <c r="K132" s="58"/>
      <c r="L132" s="17" t="str">
        <f t="shared" si="9"/>
        <v/>
      </c>
      <c r="M132" s="44" t="str">
        <f t="shared" si="10"/>
        <v/>
      </c>
      <c r="N132" s="44" t="e">
        <f t="shared" ref="N132:N195" ca="1" si="11">IF(M132="Présent",(DATEDIF(L132,TODAY(),"Y")&amp;" années  "&amp;DATEDIF(L132,TODAY(),"YM")&amp;" mois  "&amp;DATEDIF(L132,TODAY(),"MD")&amp;" jours  "),(DATEDIF(L132,M132,"Y")&amp;" années  "&amp;DATEDIF(L132,M132,"YM")&amp;" mois  "&amp;DATEDIF(L132,M132,"MD")&amp;" jours  "))</f>
        <v>#VALUE!</v>
      </c>
      <c r="O132" s="45"/>
      <c r="P132" s="45"/>
      <c r="Q132" s="86"/>
      <c r="R132" s="60"/>
      <c r="S132" s="87"/>
      <c r="T132" s="40"/>
      <c r="U132" s="15"/>
      <c r="V132" s="15"/>
      <c r="W132" s="15"/>
      <c r="X132" s="15"/>
      <c r="Y132" s="15"/>
      <c r="Z132" s="41"/>
      <c r="AA132" s="15"/>
      <c r="AB132" s="15"/>
      <c r="AC132" s="33"/>
      <c r="AD132" s="15"/>
      <c r="AE132" s="15"/>
      <c r="AF132" s="15"/>
      <c r="AG132" s="15"/>
      <c r="AH132" s="63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50">
        <v>41302</v>
      </c>
      <c r="AW132" s="44" t="s">
        <v>248</v>
      </c>
      <c r="AX132" s="45"/>
      <c r="AY132" s="44">
        <v>41323</v>
      </c>
      <c r="AZ132" s="36"/>
      <c r="BA132" s="36" t="s">
        <v>249</v>
      </c>
      <c r="BB13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32" s="25" t="str">
        <f>IF(Tableau6[[#This Row],[entré]]&lt;&gt;"",DATEDIF(Tableau6[[#This Row],[envoi_AR]],Tableau6[[#This Row],[entré]],"m")/12,"")</f>
        <v/>
      </c>
    </row>
    <row r="133" spans="1:55" ht="20.100000000000001" customHeight="1" x14ac:dyDescent="0.3">
      <c r="A133" s="10" t="s">
        <v>585</v>
      </c>
      <c r="B133" s="26" t="s">
        <v>250</v>
      </c>
      <c r="C133" s="27"/>
      <c r="D133" s="13">
        <f t="shared" ca="1" si="8"/>
        <v>114</v>
      </c>
      <c r="E133" s="14" t="s">
        <v>69</v>
      </c>
      <c r="F133" s="26" t="s">
        <v>58</v>
      </c>
      <c r="G133" s="14"/>
      <c r="H133" s="15"/>
      <c r="I133" s="15"/>
      <c r="J133" s="28"/>
      <c r="K133" s="29"/>
      <c r="L133" s="17" t="str">
        <f t="shared" si="9"/>
        <v/>
      </c>
      <c r="M133" s="30" t="str">
        <f t="shared" si="10"/>
        <v/>
      </c>
      <c r="N133" s="30" t="e">
        <f t="shared" ca="1" si="11"/>
        <v>#VALUE!</v>
      </c>
      <c r="O133" s="29"/>
      <c r="P133" s="31"/>
      <c r="Q133" s="32"/>
      <c r="R133" s="26"/>
      <c r="S133" s="29"/>
      <c r="T133" s="15"/>
      <c r="U133" s="15"/>
      <c r="V133" s="15"/>
      <c r="W133" s="15"/>
      <c r="X133" s="15"/>
      <c r="Y133" s="15"/>
      <c r="Z133" s="15"/>
      <c r="AA133" s="15"/>
      <c r="AB133" s="15"/>
      <c r="AC133" s="33"/>
      <c r="AD133" s="15"/>
      <c r="AE133" s="15"/>
      <c r="AF133" s="15"/>
      <c r="AG133" s="15"/>
      <c r="AH133" s="34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30">
        <v>40933</v>
      </c>
      <c r="AW133" s="30"/>
      <c r="AX133" s="29"/>
      <c r="AY133" s="30"/>
      <c r="AZ133" s="36"/>
      <c r="BA133" s="36"/>
      <c r="BB13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33" s="25" t="str">
        <f>IF(Tableau6[[#This Row],[entré]]&lt;&gt;"",DATEDIF(Tableau6[[#This Row],[envoi_AR]],Tableau6[[#This Row],[entré]],"m")/12,"")</f>
        <v/>
      </c>
    </row>
    <row r="134" spans="1:55" ht="20.100000000000001" customHeight="1" x14ac:dyDescent="0.3">
      <c r="A134" s="10" t="s">
        <v>585</v>
      </c>
      <c r="B134" s="26" t="s">
        <v>251</v>
      </c>
      <c r="C134" s="31">
        <v>31966</v>
      </c>
      <c r="D134" s="13">
        <f t="shared" ca="1" si="8"/>
        <v>27</v>
      </c>
      <c r="E134" s="14" t="s">
        <v>61</v>
      </c>
      <c r="F134" s="26" t="s">
        <v>94</v>
      </c>
      <c r="G134" s="14"/>
      <c r="H134" s="15"/>
      <c r="I134" s="15"/>
      <c r="J134" s="51"/>
      <c r="K134" s="26"/>
      <c r="L134" s="17" t="str">
        <f t="shared" si="9"/>
        <v/>
      </c>
      <c r="M134" s="30" t="str">
        <f t="shared" si="10"/>
        <v/>
      </c>
      <c r="N134" s="30" t="e">
        <f t="shared" ca="1" si="11"/>
        <v>#VALUE!</v>
      </c>
      <c r="O134" s="29"/>
      <c r="P134" s="26"/>
      <c r="Q134" s="32"/>
      <c r="R134" s="26"/>
      <c r="S134" s="26"/>
      <c r="T134" s="15"/>
      <c r="U134" s="15"/>
      <c r="V134" s="15"/>
      <c r="W134" s="15"/>
      <c r="X134" s="15"/>
      <c r="Y134" s="15"/>
      <c r="Z134" s="15"/>
      <c r="AA134" s="15"/>
      <c r="AB134" s="15"/>
      <c r="AC134" s="32"/>
      <c r="AD134" s="15"/>
      <c r="AE134" s="15"/>
      <c r="AF134" s="15"/>
      <c r="AG134" s="15"/>
      <c r="AH134" s="34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30">
        <v>41542</v>
      </c>
      <c r="AW134" s="30">
        <v>41550</v>
      </c>
      <c r="AX134" s="79"/>
      <c r="AY134" s="30">
        <v>41551</v>
      </c>
      <c r="AZ134" s="36"/>
      <c r="BA134" s="36"/>
      <c r="BB134" s="25">
        <f ca="1">IF(Tableau6[[#This Row],[entré]]&lt;&gt;"","",IF(Tableau6[[#This Row],[SORTIE de LA]]="",IF(Tableau6[[#This Row],[envoi_AR]]&lt;&gt;"",DATEDIF(Tableau6[[#This Row],[envoi_AR]],TODAY(),"m")/12,""),""))</f>
        <v>0.91666666666666663</v>
      </c>
      <c r="BC134" s="25" t="str">
        <f>IF(Tableau6[[#This Row],[entré]]&lt;&gt;"",DATEDIF(Tableau6[[#This Row],[envoi_AR]],Tableau6[[#This Row],[entré]],"m")/12,"")</f>
        <v/>
      </c>
    </row>
    <row r="135" spans="1:55" ht="20.100000000000001" customHeight="1" x14ac:dyDescent="0.3">
      <c r="A135" s="10" t="s">
        <v>585</v>
      </c>
      <c r="B135" s="57" t="s">
        <v>252</v>
      </c>
      <c r="C135" s="28">
        <v>31193</v>
      </c>
      <c r="D135" s="13">
        <f t="shared" ca="1" si="8"/>
        <v>29</v>
      </c>
      <c r="E135" s="14" t="s">
        <v>69</v>
      </c>
      <c r="F135" s="29" t="s">
        <v>77</v>
      </c>
      <c r="G135" s="14"/>
      <c r="H135" s="15"/>
      <c r="I135" s="15"/>
      <c r="J135" s="58"/>
      <c r="K135" s="58"/>
      <c r="L135" s="17" t="str">
        <f t="shared" si="9"/>
        <v/>
      </c>
      <c r="M135" s="30" t="str">
        <f t="shared" si="10"/>
        <v/>
      </c>
      <c r="N135" s="30" t="e">
        <f t="shared" ca="1" si="11"/>
        <v>#VALUE!</v>
      </c>
      <c r="O135" s="29"/>
      <c r="P135" s="29"/>
      <c r="Q135" s="33"/>
      <c r="R135" s="29"/>
      <c r="S135" s="58"/>
      <c r="T135" s="15"/>
      <c r="U135" s="15"/>
      <c r="V135" s="15"/>
      <c r="W135" s="15"/>
      <c r="X135" s="15"/>
      <c r="Y135" s="15"/>
      <c r="Z135" s="15"/>
      <c r="AA135" s="15"/>
      <c r="AB135" s="15"/>
      <c r="AC135" s="33"/>
      <c r="AD135" s="15"/>
      <c r="AE135" s="15"/>
      <c r="AF135" s="15"/>
      <c r="AG135" s="15"/>
      <c r="AH135" s="59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30">
        <v>38924</v>
      </c>
      <c r="AW135" s="30"/>
      <c r="AX135" s="29"/>
      <c r="AY135" s="30" t="s">
        <v>66</v>
      </c>
      <c r="AZ135" s="36"/>
      <c r="BA135" s="36" t="s">
        <v>134</v>
      </c>
      <c r="BB13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35" s="25" t="str">
        <f>IF(Tableau6[[#This Row],[entré]]&lt;&gt;"",DATEDIF(Tableau6[[#This Row],[envoi_AR]],Tableau6[[#This Row],[entré]],"m")/12,"")</f>
        <v/>
      </c>
    </row>
    <row r="136" spans="1:55" ht="20.100000000000001" customHeight="1" x14ac:dyDescent="0.3">
      <c r="A136" s="10" t="s">
        <v>585</v>
      </c>
      <c r="B136" s="60" t="s">
        <v>253</v>
      </c>
      <c r="C136" s="50">
        <v>34589</v>
      </c>
      <c r="D136" s="13">
        <f t="shared" ca="1" si="8"/>
        <v>20</v>
      </c>
      <c r="E136" s="14" t="s">
        <v>61</v>
      </c>
      <c r="F136" s="45" t="s">
        <v>77</v>
      </c>
      <c r="G136" s="14"/>
      <c r="H136" s="15"/>
      <c r="I136" s="15"/>
      <c r="J136" s="62"/>
      <c r="K136" s="62"/>
      <c r="L136" s="17" t="str">
        <f t="shared" si="9"/>
        <v/>
      </c>
      <c r="M136" s="44" t="str">
        <f t="shared" si="10"/>
        <v/>
      </c>
      <c r="N136" s="44" t="e">
        <f t="shared" ca="1" si="11"/>
        <v>#VALUE!</v>
      </c>
      <c r="O136" s="45"/>
      <c r="P136" s="45"/>
      <c r="Q136" s="61"/>
      <c r="R136" s="60"/>
      <c r="S136" s="62"/>
      <c r="T136" s="15"/>
      <c r="U136" s="15"/>
      <c r="V136" s="15"/>
      <c r="W136" s="15"/>
      <c r="X136" s="15"/>
      <c r="Y136" s="15"/>
      <c r="Z136" s="15"/>
      <c r="AA136" s="15"/>
      <c r="AB136" s="15"/>
      <c r="AC136" s="61"/>
      <c r="AD136" s="15"/>
      <c r="AE136" s="15"/>
      <c r="AF136" s="15"/>
      <c r="AG136" s="15"/>
      <c r="AH136" s="63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44">
        <v>41102</v>
      </c>
      <c r="AW136" s="44">
        <v>41116</v>
      </c>
      <c r="AX136" s="45"/>
      <c r="AY136" s="44">
        <v>41116</v>
      </c>
      <c r="AZ136" s="36"/>
      <c r="BA136" s="36" t="s">
        <v>254</v>
      </c>
      <c r="BB13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36" s="25" t="str">
        <f>IF(Tableau6[[#This Row],[entré]]&lt;&gt;"",DATEDIF(Tableau6[[#This Row],[envoi_AR]],Tableau6[[#This Row],[entré]],"m")/12,"")</f>
        <v/>
      </c>
    </row>
    <row r="137" spans="1:55" ht="20.100000000000001" customHeight="1" x14ac:dyDescent="0.3">
      <c r="A137" s="10" t="s">
        <v>585</v>
      </c>
      <c r="B137" s="57" t="s">
        <v>255</v>
      </c>
      <c r="C137" s="28">
        <v>30797</v>
      </c>
      <c r="D137" s="13">
        <f t="shared" ca="1" si="8"/>
        <v>30</v>
      </c>
      <c r="E137" s="14" t="s">
        <v>61</v>
      </c>
      <c r="F137" s="29" t="s">
        <v>82</v>
      </c>
      <c r="G137" s="14"/>
      <c r="H137" s="15"/>
      <c r="I137" s="15"/>
      <c r="J137" s="58"/>
      <c r="K137" s="58"/>
      <c r="L137" s="17" t="str">
        <f t="shared" si="9"/>
        <v/>
      </c>
      <c r="M137" s="30" t="str">
        <f t="shared" si="10"/>
        <v/>
      </c>
      <c r="N137" s="30" t="e">
        <f t="shared" ca="1" si="11"/>
        <v>#VALUE!</v>
      </c>
      <c r="O137" s="29"/>
      <c r="P137" s="29"/>
      <c r="Q137" s="33"/>
      <c r="R137" s="57"/>
      <c r="S137" s="58"/>
      <c r="T137" s="15"/>
      <c r="U137" s="15"/>
      <c r="V137" s="15"/>
      <c r="W137" s="15"/>
      <c r="X137" s="15"/>
      <c r="Y137" s="15"/>
      <c r="Z137" s="15"/>
      <c r="AA137" s="15"/>
      <c r="AB137" s="15"/>
      <c r="AC137" s="33"/>
      <c r="AD137" s="15"/>
      <c r="AE137" s="15"/>
      <c r="AF137" s="15"/>
      <c r="AG137" s="15"/>
      <c r="AH137" s="59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30">
        <v>41372</v>
      </c>
      <c r="AW137" s="30"/>
      <c r="AX137" s="29"/>
      <c r="AY137" s="30"/>
      <c r="AZ137" s="36"/>
      <c r="BA137" s="36"/>
      <c r="BB13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37" s="25" t="str">
        <f>IF(Tableau6[[#This Row],[entré]]&lt;&gt;"",DATEDIF(Tableau6[[#This Row],[envoi_AR]],Tableau6[[#This Row],[entré]],"m")/12,"")</f>
        <v/>
      </c>
    </row>
    <row r="138" spans="1:55" ht="20.100000000000001" customHeight="1" x14ac:dyDescent="0.3">
      <c r="A138" s="10" t="s">
        <v>585</v>
      </c>
      <c r="B138" s="26" t="s">
        <v>256</v>
      </c>
      <c r="C138" s="27"/>
      <c r="D138" s="13">
        <f t="shared" ca="1" si="8"/>
        <v>114</v>
      </c>
      <c r="E138" s="14" t="s">
        <v>69</v>
      </c>
      <c r="F138" s="26" t="s">
        <v>77</v>
      </c>
      <c r="G138" s="14"/>
      <c r="H138" s="15"/>
      <c r="I138" s="15"/>
      <c r="J138" s="28"/>
      <c r="K138" s="29"/>
      <c r="L138" s="17" t="str">
        <f t="shared" si="9"/>
        <v/>
      </c>
      <c r="M138" s="30" t="str">
        <f t="shared" si="10"/>
        <v/>
      </c>
      <c r="N138" s="30" t="e">
        <f t="shared" ca="1" si="11"/>
        <v>#VALUE!</v>
      </c>
      <c r="O138" s="29"/>
      <c r="P138" s="31"/>
      <c r="Q138" s="32"/>
      <c r="R138" s="26"/>
      <c r="S138" s="29"/>
      <c r="T138" s="15"/>
      <c r="U138" s="15"/>
      <c r="V138" s="15"/>
      <c r="W138" s="15"/>
      <c r="X138" s="15"/>
      <c r="Y138" s="15"/>
      <c r="Z138" s="15"/>
      <c r="AA138" s="15"/>
      <c r="AB138" s="15"/>
      <c r="AC138" s="33"/>
      <c r="AD138" s="15"/>
      <c r="AE138" s="15"/>
      <c r="AF138" s="15"/>
      <c r="AG138" s="15"/>
      <c r="AH138" s="34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30">
        <v>40995</v>
      </c>
      <c r="AW138" s="30"/>
      <c r="AX138" s="29"/>
      <c r="AY138" s="30" t="s">
        <v>66</v>
      </c>
      <c r="AZ138" s="36"/>
      <c r="BA138" s="36" t="s">
        <v>169</v>
      </c>
      <c r="BB13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38" s="25" t="str">
        <f>IF(Tableau6[[#This Row],[entré]]&lt;&gt;"",DATEDIF(Tableau6[[#This Row],[envoi_AR]],Tableau6[[#This Row],[entré]],"m")/12,"")</f>
        <v/>
      </c>
    </row>
    <row r="139" spans="1:55" ht="20.100000000000001" customHeight="1" x14ac:dyDescent="0.3">
      <c r="A139" s="10" t="s">
        <v>585</v>
      </c>
      <c r="B139" s="26" t="s">
        <v>257</v>
      </c>
      <c r="C139" s="31">
        <v>31777</v>
      </c>
      <c r="D139" s="13">
        <f t="shared" ca="1" si="8"/>
        <v>27</v>
      </c>
      <c r="E139" s="14" t="s">
        <v>61</v>
      </c>
      <c r="F139" s="26" t="s">
        <v>77</v>
      </c>
      <c r="G139" s="14"/>
      <c r="H139" s="15"/>
      <c r="I139" s="15"/>
      <c r="J139" s="51"/>
      <c r="K139" s="26"/>
      <c r="L139" s="17" t="str">
        <f t="shared" si="9"/>
        <v/>
      </c>
      <c r="M139" s="30" t="str">
        <f t="shared" si="10"/>
        <v/>
      </c>
      <c r="N139" s="30" t="e">
        <f t="shared" ca="1" si="11"/>
        <v>#VALUE!</v>
      </c>
      <c r="O139" s="29"/>
      <c r="P139" s="31"/>
      <c r="Q139" s="32"/>
      <c r="R139" s="26"/>
      <c r="S139" s="26"/>
      <c r="T139" s="15"/>
      <c r="U139" s="15"/>
      <c r="V139" s="15"/>
      <c r="W139" s="15"/>
      <c r="X139" s="15"/>
      <c r="Y139" s="15"/>
      <c r="Z139" s="15"/>
      <c r="AA139" s="15"/>
      <c r="AB139" s="15"/>
      <c r="AC139" s="32"/>
      <c r="AD139" s="15"/>
      <c r="AE139" s="15"/>
      <c r="AF139" s="15"/>
      <c r="AG139" s="15"/>
      <c r="AH139" s="34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30"/>
      <c r="AW139" s="30">
        <v>39945</v>
      </c>
      <c r="AX139" s="29"/>
      <c r="AY139" s="30">
        <v>39946</v>
      </c>
      <c r="AZ139" s="36"/>
      <c r="BA139" s="36" t="s">
        <v>258</v>
      </c>
      <c r="BB13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39" s="25" t="str">
        <f>IF(Tableau6[[#This Row],[entré]]&lt;&gt;"",DATEDIF(Tableau6[[#This Row],[envoi_AR]],Tableau6[[#This Row],[entré]],"m")/12,"")</f>
        <v/>
      </c>
    </row>
    <row r="140" spans="1:55" ht="20.100000000000001" customHeight="1" x14ac:dyDescent="0.3">
      <c r="A140" s="10" t="s">
        <v>585</v>
      </c>
      <c r="B140" s="88" t="s">
        <v>73</v>
      </c>
      <c r="C140" s="89">
        <v>23336</v>
      </c>
      <c r="D140" s="90">
        <f t="shared" ca="1" si="8"/>
        <v>50</v>
      </c>
      <c r="E140" s="91" t="s">
        <v>69</v>
      </c>
      <c r="F140" s="92" t="s">
        <v>94</v>
      </c>
      <c r="G140" s="91"/>
      <c r="H140" s="93"/>
      <c r="I140" s="93"/>
      <c r="J140" s="94"/>
      <c r="K140" s="94"/>
      <c r="L140" s="95" t="str">
        <f t="shared" si="9"/>
        <v/>
      </c>
      <c r="M140" s="96" t="str">
        <f t="shared" si="10"/>
        <v/>
      </c>
      <c r="N140" s="96" t="e">
        <f t="shared" ca="1" si="11"/>
        <v>#VALUE!</v>
      </c>
      <c r="O140" s="92"/>
      <c r="P140" s="88"/>
      <c r="Q140" s="97"/>
      <c r="R140" s="88"/>
      <c r="S140" s="94"/>
      <c r="T140" s="93"/>
      <c r="U140" s="93"/>
      <c r="V140" s="93"/>
      <c r="W140" s="93"/>
      <c r="X140" s="93"/>
      <c r="Y140" s="93"/>
      <c r="Z140" s="93"/>
      <c r="AA140" s="93"/>
      <c r="AB140" s="93"/>
      <c r="AC140" s="97"/>
      <c r="AD140" s="93"/>
      <c r="AE140" s="93"/>
      <c r="AF140" s="93"/>
      <c r="AG140" s="93"/>
      <c r="AH140" s="66"/>
      <c r="AI140" s="93"/>
      <c r="AJ140" s="93"/>
      <c r="AK140" s="93"/>
      <c r="AL140" s="93"/>
      <c r="AM140" s="93"/>
      <c r="AN140" s="93"/>
      <c r="AO140" s="93"/>
      <c r="AP140" s="93"/>
      <c r="AQ140" s="93"/>
      <c r="AR140" s="93"/>
      <c r="AS140" s="93"/>
      <c r="AT140" s="93"/>
      <c r="AU140" s="93"/>
      <c r="AV140" s="96">
        <v>38504</v>
      </c>
      <c r="AW140" s="96">
        <v>38518</v>
      </c>
      <c r="AX140" s="92"/>
      <c r="AY140" s="96" t="s">
        <v>66</v>
      </c>
      <c r="AZ140" s="36"/>
      <c r="BA140" s="36" t="s">
        <v>134</v>
      </c>
      <c r="BB14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40" s="25" t="str">
        <f>IF(Tableau6[[#This Row],[entré]]&lt;&gt;"",DATEDIF(Tableau6[[#This Row],[envoi_AR]],Tableau6[[#This Row],[entré]],"m")/12,"")</f>
        <v/>
      </c>
    </row>
    <row r="141" spans="1:55" ht="20.100000000000001" customHeight="1" x14ac:dyDescent="0.3">
      <c r="A141" s="10" t="s">
        <v>585</v>
      </c>
      <c r="B141" s="88" t="s">
        <v>149</v>
      </c>
      <c r="C141" s="89">
        <v>30251</v>
      </c>
      <c r="D141" s="90">
        <f t="shared" ca="1" si="8"/>
        <v>31</v>
      </c>
      <c r="E141" s="91" t="s">
        <v>61</v>
      </c>
      <c r="F141" s="92" t="s">
        <v>58</v>
      </c>
      <c r="G141" s="91"/>
      <c r="H141" s="93"/>
      <c r="I141" s="93"/>
      <c r="J141" s="94"/>
      <c r="K141" s="94"/>
      <c r="L141" s="95" t="str">
        <f t="shared" si="9"/>
        <v/>
      </c>
      <c r="M141" s="96" t="str">
        <f t="shared" si="10"/>
        <v/>
      </c>
      <c r="N141" s="96" t="e">
        <f t="shared" ca="1" si="11"/>
        <v>#VALUE!</v>
      </c>
      <c r="O141" s="92"/>
      <c r="P141" s="92"/>
      <c r="Q141" s="97"/>
      <c r="R141" s="92"/>
      <c r="S141" s="94"/>
      <c r="T141" s="93"/>
      <c r="U141" s="93"/>
      <c r="V141" s="93"/>
      <c r="W141" s="93"/>
      <c r="X141" s="93"/>
      <c r="Y141" s="93"/>
      <c r="Z141" s="93"/>
      <c r="AA141" s="93"/>
      <c r="AB141" s="93"/>
      <c r="AC141" s="97"/>
      <c r="AD141" s="93"/>
      <c r="AE141" s="93"/>
      <c r="AF141" s="93"/>
      <c r="AG141" s="93"/>
      <c r="AH141" s="98"/>
      <c r="AI141" s="93"/>
      <c r="AJ141" s="93"/>
      <c r="AK141" s="93"/>
      <c r="AL141" s="93"/>
      <c r="AM141" s="93"/>
      <c r="AN141" s="93"/>
      <c r="AO141" s="93"/>
      <c r="AP141" s="93"/>
      <c r="AQ141" s="93"/>
      <c r="AR141" s="93"/>
      <c r="AS141" s="93"/>
      <c r="AT141" s="93"/>
      <c r="AU141" s="93"/>
      <c r="AV141" s="96">
        <v>39055</v>
      </c>
      <c r="AW141" s="96">
        <v>39062</v>
      </c>
      <c r="AX141" s="92"/>
      <c r="AY141" s="96">
        <v>39062</v>
      </c>
      <c r="AZ141" s="36"/>
      <c r="BA141" s="36" t="s">
        <v>98</v>
      </c>
      <c r="BB14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41" s="25" t="str">
        <f>IF(Tableau6[[#This Row],[entré]]&lt;&gt;"",DATEDIF(Tableau6[[#This Row],[envoi_AR]],Tableau6[[#This Row],[entré]],"m")/12,"")</f>
        <v/>
      </c>
    </row>
    <row r="142" spans="1:55" ht="20.100000000000001" customHeight="1" x14ac:dyDescent="0.3">
      <c r="A142" s="10" t="s">
        <v>585</v>
      </c>
      <c r="B142" s="99" t="s">
        <v>259</v>
      </c>
      <c r="C142" s="100">
        <v>30277</v>
      </c>
      <c r="D142" s="90">
        <f t="shared" ca="1" si="8"/>
        <v>31</v>
      </c>
      <c r="E142" s="91" t="s">
        <v>69</v>
      </c>
      <c r="F142" s="99" t="s">
        <v>94</v>
      </c>
      <c r="G142" s="91"/>
      <c r="H142" s="93"/>
      <c r="I142" s="93"/>
      <c r="J142" s="89"/>
      <c r="K142" s="92"/>
      <c r="L142" s="95" t="str">
        <f t="shared" si="9"/>
        <v/>
      </c>
      <c r="M142" s="101" t="str">
        <f t="shared" si="10"/>
        <v/>
      </c>
      <c r="N142" s="101" t="e">
        <f t="shared" ca="1" si="11"/>
        <v>#VALUE!</v>
      </c>
      <c r="O142" s="102"/>
      <c r="P142" s="103"/>
      <c r="Q142" s="104"/>
      <c r="R142" s="99"/>
      <c r="S142" s="102"/>
      <c r="T142" s="93"/>
      <c r="U142" s="93"/>
      <c r="V142" s="93"/>
      <c r="W142" s="93"/>
      <c r="X142" s="93"/>
      <c r="Y142" s="93"/>
      <c r="Z142" s="93"/>
      <c r="AA142" s="93"/>
      <c r="AB142" s="93"/>
      <c r="AC142" s="97"/>
      <c r="AD142" s="93"/>
      <c r="AE142" s="93"/>
      <c r="AF142" s="93"/>
      <c r="AG142" s="93"/>
      <c r="AH142" s="105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101">
        <v>40913</v>
      </c>
      <c r="AW142" s="101">
        <v>40924</v>
      </c>
      <c r="AX142" s="102"/>
      <c r="AY142" s="101">
        <v>40924</v>
      </c>
      <c r="AZ142" s="36"/>
      <c r="BA142" s="36"/>
      <c r="BB142" s="25">
        <f ca="1">IF(Tableau6[[#This Row],[entré]]&lt;&gt;"","",IF(Tableau6[[#This Row],[SORTIE de LA]]="",IF(Tableau6[[#This Row],[envoi_AR]]&lt;&gt;"",DATEDIF(Tableau6[[#This Row],[envoi_AR]],TODAY(),"m")/12,""),""))</f>
        <v>2.6666666666666665</v>
      </c>
      <c r="BC142" s="25" t="str">
        <f>IF(Tableau6[[#This Row],[entré]]&lt;&gt;"",DATEDIF(Tableau6[[#This Row],[envoi_AR]],Tableau6[[#This Row],[entré]],"m")/12,"")</f>
        <v/>
      </c>
    </row>
    <row r="143" spans="1:55" ht="20.100000000000001" customHeight="1" x14ac:dyDescent="0.3">
      <c r="A143" s="10" t="s">
        <v>585</v>
      </c>
      <c r="B143" s="88" t="s">
        <v>260</v>
      </c>
      <c r="C143" s="89">
        <v>23023</v>
      </c>
      <c r="D143" s="90">
        <f t="shared" ca="1" si="8"/>
        <v>51</v>
      </c>
      <c r="E143" s="91" t="s">
        <v>69</v>
      </c>
      <c r="F143" s="92" t="s">
        <v>77</v>
      </c>
      <c r="G143" s="91"/>
      <c r="H143" s="93"/>
      <c r="I143" s="93"/>
      <c r="J143" s="94"/>
      <c r="K143" s="94"/>
      <c r="L143" s="95" t="str">
        <f t="shared" si="9"/>
        <v/>
      </c>
      <c r="M143" s="96" t="str">
        <f t="shared" si="10"/>
        <v/>
      </c>
      <c r="N143" s="106" t="e">
        <f t="shared" ca="1" si="11"/>
        <v>#VALUE!</v>
      </c>
      <c r="O143" s="92"/>
      <c r="P143" s="92"/>
      <c r="Q143" s="97"/>
      <c r="R143" s="92"/>
      <c r="S143" s="94"/>
      <c r="T143" s="93"/>
      <c r="U143" s="93"/>
      <c r="V143" s="93"/>
      <c r="W143" s="93"/>
      <c r="X143" s="93"/>
      <c r="Y143" s="93"/>
      <c r="Z143" s="93"/>
      <c r="AA143" s="93"/>
      <c r="AB143" s="93"/>
      <c r="AC143" s="97"/>
      <c r="AD143" s="93"/>
      <c r="AE143" s="93"/>
      <c r="AF143" s="93"/>
      <c r="AG143" s="93"/>
      <c r="AH143" s="98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6">
        <v>38989</v>
      </c>
      <c r="AW143" s="106">
        <v>39051</v>
      </c>
      <c r="AX143" s="92"/>
      <c r="AY143" s="96">
        <v>39051</v>
      </c>
      <c r="AZ143" s="36"/>
      <c r="BA143" s="36" t="s">
        <v>88</v>
      </c>
      <c r="BB14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43" s="25" t="str">
        <f>IF(Tableau6[[#This Row],[entré]]&lt;&gt;"",DATEDIF(Tableau6[[#This Row],[envoi_AR]],Tableau6[[#This Row],[entré]],"m")/12,"")</f>
        <v/>
      </c>
    </row>
    <row r="144" spans="1:55" ht="20.100000000000001" customHeight="1" x14ac:dyDescent="0.3">
      <c r="A144" s="10" t="s">
        <v>585</v>
      </c>
      <c r="B144" s="107" t="s">
        <v>188</v>
      </c>
      <c r="C144" s="108">
        <v>27305</v>
      </c>
      <c r="D144" s="90">
        <f t="shared" ca="1" si="8"/>
        <v>39</v>
      </c>
      <c r="E144" s="109" t="s">
        <v>69</v>
      </c>
      <c r="F144" s="107" t="s">
        <v>58</v>
      </c>
      <c r="G144" s="109"/>
      <c r="H144" s="93"/>
      <c r="I144" s="93"/>
      <c r="J144" s="110"/>
      <c r="K144" s="107"/>
      <c r="L144" s="95" t="str">
        <f t="shared" si="9"/>
        <v/>
      </c>
      <c r="M144" s="111" t="str">
        <f t="shared" si="10"/>
        <v/>
      </c>
      <c r="N144" s="111" t="e">
        <f t="shared" ca="1" si="11"/>
        <v>#VALUE!</v>
      </c>
      <c r="O144" s="110"/>
      <c r="P144" s="112"/>
      <c r="Q144" s="113"/>
      <c r="R144" s="107"/>
      <c r="S144" s="107"/>
      <c r="T144" s="93"/>
      <c r="U144" s="93"/>
      <c r="V144" s="93"/>
      <c r="W144" s="93"/>
      <c r="X144" s="93"/>
      <c r="Y144" s="93"/>
      <c r="Z144" s="93"/>
      <c r="AA144" s="93"/>
      <c r="AB144" s="93"/>
      <c r="AC144" s="113"/>
      <c r="AD144" s="93"/>
      <c r="AE144" s="93"/>
      <c r="AF144" s="93"/>
      <c r="AG144" s="93"/>
      <c r="AH144" s="114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5">
        <v>41782</v>
      </c>
      <c r="AV144" s="111">
        <v>41782</v>
      </c>
      <c r="AW144" s="111">
        <v>41782</v>
      </c>
      <c r="AX144" s="107"/>
      <c r="AY144" s="18">
        <v>41782</v>
      </c>
      <c r="AZ144" s="24"/>
      <c r="BA144" s="24"/>
      <c r="BB144" s="25">
        <f ca="1">IF(Tableau6[[#This Row],[entré]]&lt;&gt;"","",IF(Tableau6[[#This Row],[SORTIE de LA]]="",IF(Tableau6[[#This Row],[envoi_AR]]&lt;&gt;"",DATEDIF(Tableau6[[#This Row],[envoi_AR]],TODAY(),"m")/12,""),""))</f>
        <v>0.25</v>
      </c>
      <c r="BC144" s="25" t="str">
        <f>IF(Tableau6[[#This Row],[entré]]&lt;&gt;"",DATEDIF(Tableau6[[#This Row],[envoi_AR]],Tableau6[[#This Row],[entré]],"m")/12,"")</f>
        <v/>
      </c>
    </row>
    <row r="145" spans="1:55" ht="20.100000000000001" customHeight="1" x14ac:dyDescent="0.3">
      <c r="A145" s="10" t="s">
        <v>585</v>
      </c>
      <c r="B145" s="107" t="s">
        <v>261</v>
      </c>
      <c r="C145" s="115">
        <v>26584</v>
      </c>
      <c r="D145" s="90">
        <f t="shared" ca="1" si="8"/>
        <v>41</v>
      </c>
      <c r="E145" s="109" t="s">
        <v>57</v>
      </c>
      <c r="F145" s="107" t="s">
        <v>77</v>
      </c>
      <c r="G145" s="109"/>
      <c r="H145" s="93"/>
      <c r="I145" s="93"/>
      <c r="J145" s="110"/>
      <c r="K145" s="107"/>
      <c r="L145" s="95" t="str">
        <f t="shared" si="9"/>
        <v/>
      </c>
      <c r="M145" s="111" t="str">
        <f t="shared" si="10"/>
        <v/>
      </c>
      <c r="N145" s="111" t="e">
        <f t="shared" ca="1" si="11"/>
        <v>#VALUE!</v>
      </c>
      <c r="O145" s="110"/>
      <c r="P145" s="116"/>
      <c r="Q145" s="113"/>
      <c r="R145" s="107"/>
      <c r="S145" s="107"/>
      <c r="T145" s="93"/>
      <c r="U145" s="93"/>
      <c r="V145" s="93"/>
      <c r="W145" s="93"/>
      <c r="X145" s="93"/>
      <c r="Y145" s="93"/>
      <c r="Z145" s="93"/>
      <c r="AA145" s="93"/>
      <c r="AB145" s="93"/>
      <c r="AC145" s="113"/>
      <c r="AD145" s="93"/>
      <c r="AE145" s="93"/>
      <c r="AF145" s="93"/>
      <c r="AG145" s="93"/>
      <c r="AH145" s="114"/>
      <c r="AI145" s="93"/>
      <c r="AJ145" s="93"/>
      <c r="AK145" s="93"/>
      <c r="AL145" s="93"/>
      <c r="AM145" s="93"/>
      <c r="AN145" s="93"/>
      <c r="AO145" s="93"/>
      <c r="AP145" s="93"/>
      <c r="AQ145" s="93"/>
      <c r="AR145" s="93"/>
      <c r="AS145" s="93"/>
      <c r="AT145" s="93"/>
      <c r="AU145" s="93"/>
      <c r="AV145" s="111">
        <v>41719</v>
      </c>
      <c r="AW145" s="111">
        <v>41719</v>
      </c>
      <c r="AX145" s="107"/>
      <c r="AY145" s="111">
        <v>41723</v>
      </c>
      <c r="AZ145" s="24"/>
      <c r="BA145" s="24"/>
      <c r="BB145" s="25">
        <f ca="1">IF(Tableau6[[#This Row],[entré]]&lt;&gt;"","",IF(Tableau6[[#This Row],[SORTIE de LA]]="",IF(Tableau6[[#This Row],[envoi_AR]]&lt;&gt;"",DATEDIF(Tableau6[[#This Row],[envoi_AR]],TODAY(),"m")/12,""),""))</f>
        <v>0.41666666666666669</v>
      </c>
      <c r="BC145" s="25" t="str">
        <f>IF(Tableau6[[#This Row],[entré]]&lt;&gt;"",DATEDIF(Tableau6[[#This Row],[envoi_AR]],Tableau6[[#This Row],[entré]],"m")/12,"")</f>
        <v/>
      </c>
    </row>
    <row r="146" spans="1:55" ht="20.100000000000001" customHeight="1" x14ac:dyDescent="0.3">
      <c r="A146" s="10" t="s">
        <v>585</v>
      </c>
      <c r="B146" s="117" t="s">
        <v>262</v>
      </c>
      <c r="C146" s="118">
        <v>32045</v>
      </c>
      <c r="D146" s="90">
        <f t="shared" ca="1" si="8"/>
        <v>26</v>
      </c>
      <c r="E146" s="91" t="s">
        <v>69</v>
      </c>
      <c r="F146" s="117" t="s">
        <v>58</v>
      </c>
      <c r="G146" s="91"/>
      <c r="H146" s="93"/>
      <c r="I146" s="93"/>
      <c r="J146" s="119"/>
      <c r="K146" s="117"/>
      <c r="L146" s="95" t="str">
        <f t="shared" si="9"/>
        <v/>
      </c>
      <c r="M146" s="96" t="str">
        <f t="shared" si="10"/>
        <v/>
      </c>
      <c r="N146" s="96" t="e">
        <f t="shared" ca="1" si="11"/>
        <v>#VALUE!</v>
      </c>
      <c r="O146" s="92"/>
      <c r="P146" s="118"/>
      <c r="Q146" s="120"/>
      <c r="R146" s="117"/>
      <c r="S146" s="117"/>
      <c r="T146" s="93"/>
      <c r="U146" s="93"/>
      <c r="V146" s="93"/>
      <c r="W146" s="93"/>
      <c r="X146" s="93"/>
      <c r="Y146" s="93"/>
      <c r="Z146" s="93"/>
      <c r="AA146" s="93"/>
      <c r="AB146" s="93"/>
      <c r="AC146" s="120"/>
      <c r="AD146" s="93"/>
      <c r="AE146" s="93"/>
      <c r="AF146" s="93"/>
      <c r="AG146" s="93"/>
      <c r="AH146" s="85"/>
      <c r="AI146" s="93"/>
      <c r="AJ146" s="93"/>
      <c r="AK146" s="93"/>
      <c r="AL146" s="93"/>
      <c r="AM146" s="93"/>
      <c r="AN146" s="93"/>
      <c r="AO146" s="93"/>
      <c r="AP146" s="93"/>
      <c r="AQ146" s="93"/>
      <c r="AR146" s="93"/>
      <c r="AS146" s="93"/>
      <c r="AT146" s="93"/>
      <c r="AU146" s="93"/>
      <c r="AV146" s="96">
        <v>39792</v>
      </c>
      <c r="AW146" s="96">
        <v>39829</v>
      </c>
      <c r="AX146" s="92"/>
      <c r="AY146" s="30" t="s">
        <v>66</v>
      </c>
      <c r="AZ146" s="36"/>
      <c r="BA146" s="36" t="s">
        <v>134</v>
      </c>
      <c r="BB14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46" s="25" t="str">
        <f>IF(Tableau6[[#This Row],[entré]]&lt;&gt;"",DATEDIF(Tableau6[[#This Row],[envoi_AR]],Tableau6[[#This Row],[entré]],"m")/12,"")</f>
        <v/>
      </c>
    </row>
    <row r="147" spans="1:55" ht="20.100000000000001" customHeight="1" x14ac:dyDescent="0.3">
      <c r="A147" s="10" t="s">
        <v>585</v>
      </c>
      <c r="B147" s="88" t="s">
        <v>243</v>
      </c>
      <c r="C147" s="89">
        <v>30685</v>
      </c>
      <c r="D147" s="90">
        <f t="shared" ca="1" si="8"/>
        <v>30</v>
      </c>
      <c r="E147" s="91" t="s">
        <v>61</v>
      </c>
      <c r="F147" s="92" t="s">
        <v>77</v>
      </c>
      <c r="G147" s="91"/>
      <c r="H147" s="93"/>
      <c r="I147" s="93"/>
      <c r="J147" s="121"/>
      <c r="K147" s="92"/>
      <c r="L147" s="95" t="str">
        <f t="shared" si="9"/>
        <v/>
      </c>
      <c r="M147" s="96" t="str">
        <f t="shared" si="10"/>
        <v/>
      </c>
      <c r="N147" s="96" t="e">
        <f t="shared" ca="1" si="11"/>
        <v>#VALUE!</v>
      </c>
      <c r="O147" s="122"/>
      <c r="P147" s="92"/>
      <c r="Q147" s="97"/>
      <c r="R147" s="92"/>
      <c r="S147" s="92"/>
      <c r="T147" s="93"/>
      <c r="U147" s="93"/>
      <c r="V147" s="93"/>
      <c r="W147" s="93"/>
      <c r="X147" s="93"/>
      <c r="Y147" s="93"/>
      <c r="Z147" s="93"/>
      <c r="AA147" s="93"/>
      <c r="AB147" s="93"/>
      <c r="AC147" s="97"/>
      <c r="AD147" s="93"/>
      <c r="AE147" s="93"/>
      <c r="AF147" s="93"/>
      <c r="AG147" s="93"/>
      <c r="AH147" s="98"/>
      <c r="AI147" s="93"/>
      <c r="AJ147" s="93"/>
      <c r="AK147" s="93"/>
      <c r="AL147" s="93"/>
      <c r="AM147" s="93"/>
      <c r="AN147" s="93"/>
      <c r="AO147" s="93"/>
      <c r="AP147" s="93"/>
      <c r="AQ147" s="93"/>
      <c r="AR147" s="93"/>
      <c r="AS147" s="93"/>
      <c r="AT147" s="93"/>
      <c r="AU147" s="93"/>
      <c r="AV147" s="96">
        <v>39616</v>
      </c>
      <c r="AW147" s="96"/>
      <c r="AX147" s="122"/>
      <c r="AY147" s="96" t="s">
        <v>66</v>
      </c>
      <c r="AZ147" s="36"/>
      <c r="BA147" s="36" t="s">
        <v>134</v>
      </c>
      <c r="BB14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47" s="25" t="str">
        <f>IF(Tableau6[[#This Row],[entré]]&lt;&gt;"",DATEDIF(Tableau6[[#This Row],[envoi_AR]],Tableau6[[#This Row],[entré]],"m")/12,"")</f>
        <v/>
      </c>
    </row>
    <row r="148" spans="1:55" ht="20.100000000000001" customHeight="1" x14ac:dyDescent="0.3">
      <c r="A148" s="10" t="s">
        <v>585</v>
      </c>
      <c r="B148" s="117" t="s">
        <v>253</v>
      </c>
      <c r="C148" s="118">
        <v>32348</v>
      </c>
      <c r="D148" s="90">
        <f t="shared" ca="1" si="8"/>
        <v>26</v>
      </c>
      <c r="E148" s="91" t="s">
        <v>61</v>
      </c>
      <c r="F148" s="117" t="s">
        <v>94</v>
      </c>
      <c r="G148" s="91"/>
      <c r="H148" s="93"/>
      <c r="I148" s="93"/>
      <c r="J148" s="119"/>
      <c r="K148" s="117"/>
      <c r="L148" s="95" t="str">
        <f t="shared" si="9"/>
        <v/>
      </c>
      <c r="M148" s="96" t="str">
        <f t="shared" si="10"/>
        <v/>
      </c>
      <c r="N148" s="96" t="e">
        <f t="shared" ca="1" si="11"/>
        <v>#VALUE!</v>
      </c>
      <c r="O148" s="92"/>
      <c r="P148" s="118"/>
      <c r="Q148" s="120"/>
      <c r="R148" s="117"/>
      <c r="S148" s="117"/>
      <c r="T148" s="93"/>
      <c r="U148" s="93"/>
      <c r="V148" s="93"/>
      <c r="W148" s="93"/>
      <c r="X148" s="93"/>
      <c r="Y148" s="93"/>
      <c r="Z148" s="93"/>
      <c r="AA148" s="93"/>
      <c r="AB148" s="93"/>
      <c r="AC148" s="120"/>
      <c r="AD148" s="93"/>
      <c r="AE148" s="93"/>
      <c r="AF148" s="93"/>
      <c r="AG148" s="93"/>
      <c r="AH148" s="85"/>
      <c r="AI148" s="93"/>
      <c r="AJ148" s="93"/>
      <c r="AK148" s="93"/>
      <c r="AL148" s="93"/>
      <c r="AM148" s="93"/>
      <c r="AN148" s="93"/>
      <c r="AO148" s="93"/>
      <c r="AP148" s="93"/>
      <c r="AQ148" s="93"/>
      <c r="AR148" s="93"/>
      <c r="AS148" s="93"/>
      <c r="AT148" s="93"/>
      <c r="AU148" s="93"/>
      <c r="AV148" s="96">
        <v>39792</v>
      </c>
      <c r="AW148" s="96"/>
      <c r="AX148" s="92"/>
      <c r="AY148" s="96" t="s">
        <v>66</v>
      </c>
      <c r="AZ148" s="36"/>
      <c r="BA148" s="36" t="s">
        <v>134</v>
      </c>
      <c r="BB14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48" s="25" t="str">
        <f>IF(Tableau6[[#This Row],[entré]]&lt;&gt;"",DATEDIF(Tableau6[[#This Row],[envoi_AR]],Tableau6[[#This Row],[entré]],"m")/12,"")</f>
        <v/>
      </c>
    </row>
    <row r="149" spans="1:55" ht="20.100000000000001" customHeight="1" x14ac:dyDescent="0.3">
      <c r="A149" s="10" t="s">
        <v>585</v>
      </c>
      <c r="B149" s="117" t="s">
        <v>263</v>
      </c>
      <c r="C149" s="118">
        <v>29874</v>
      </c>
      <c r="D149" s="90">
        <f t="shared" ca="1" si="8"/>
        <v>32</v>
      </c>
      <c r="E149" s="91" t="s">
        <v>61</v>
      </c>
      <c r="F149" s="117" t="s">
        <v>77</v>
      </c>
      <c r="G149" s="91"/>
      <c r="H149" s="93"/>
      <c r="I149" s="93"/>
      <c r="J149" s="119"/>
      <c r="K149" s="117"/>
      <c r="L149" s="95" t="str">
        <f t="shared" si="9"/>
        <v/>
      </c>
      <c r="M149" s="96" t="str">
        <f t="shared" si="10"/>
        <v/>
      </c>
      <c r="N149" s="96" t="e">
        <f t="shared" ca="1" si="11"/>
        <v>#VALUE!</v>
      </c>
      <c r="O149" s="92"/>
      <c r="P149" s="118"/>
      <c r="Q149" s="120"/>
      <c r="R149" s="117"/>
      <c r="S149" s="117"/>
      <c r="T149" s="93"/>
      <c r="U149" s="93"/>
      <c r="V149" s="93"/>
      <c r="W149" s="93"/>
      <c r="X149" s="93"/>
      <c r="Y149" s="93"/>
      <c r="Z149" s="93"/>
      <c r="AA149" s="93"/>
      <c r="AB149" s="93"/>
      <c r="AC149" s="120"/>
      <c r="AD149" s="93"/>
      <c r="AE149" s="93"/>
      <c r="AF149" s="93"/>
      <c r="AG149" s="93"/>
      <c r="AH149" s="85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3"/>
      <c r="AU149" s="93"/>
      <c r="AV149" s="96">
        <v>39608</v>
      </c>
      <c r="AW149" s="96"/>
      <c r="AX149" s="92"/>
      <c r="AY149" s="96" t="s">
        <v>66</v>
      </c>
      <c r="AZ149" s="36"/>
      <c r="BA149" s="36" t="s">
        <v>134</v>
      </c>
      <c r="BB14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49" s="25" t="str">
        <f>IF(Tableau6[[#This Row],[entré]]&lt;&gt;"",DATEDIF(Tableau6[[#This Row],[envoi_AR]],Tableau6[[#This Row],[entré]],"m")/12,"")</f>
        <v/>
      </c>
    </row>
    <row r="150" spans="1:55" ht="20.100000000000001" customHeight="1" x14ac:dyDescent="0.3">
      <c r="A150" s="10" t="s">
        <v>585</v>
      </c>
      <c r="B150" s="117" t="s">
        <v>246</v>
      </c>
      <c r="C150" s="123"/>
      <c r="D150" s="90">
        <f t="shared" ca="1" si="8"/>
        <v>114</v>
      </c>
      <c r="E150" s="91" t="s">
        <v>69</v>
      </c>
      <c r="F150" s="26" t="s">
        <v>58</v>
      </c>
      <c r="G150" s="91"/>
      <c r="H150" s="93"/>
      <c r="I150" s="93"/>
      <c r="J150" s="89"/>
      <c r="K150" s="92"/>
      <c r="L150" s="95" t="str">
        <f t="shared" si="9"/>
        <v/>
      </c>
      <c r="M150" s="96" t="str">
        <f t="shared" si="10"/>
        <v/>
      </c>
      <c r="N150" s="96" t="e">
        <f t="shared" ca="1" si="11"/>
        <v>#VALUE!</v>
      </c>
      <c r="O150" s="92"/>
      <c r="P150" s="118"/>
      <c r="Q150" s="120"/>
      <c r="R150" s="117"/>
      <c r="S150" s="92"/>
      <c r="T150" s="93"/>
      <c r="U150" s="93"/>
      <c r="V150" s="93"/>
      <c r="W150" s="93"/>
      <c r="X150" s="93"/>
      <c r="Y150" s="93"/>
      <c r="Z150" s="93"/>
      <c r="AA150" s="93"/>
      <c r="AB150" s="93"/>
      <c r="AC150" s="97"/>
      <c r="AD150" s="93"/>
      <c r="AE150" s="93"/>
      <c r="AF150" s="93"/>
      <c r="AG150" s="93"/>
      <c r="AH150" s="85"/>
      <c r="AI150" s="93"/>
      <c r="AJ150" s="93"/>
      <c r="AK150" s="93"/>
      <c r="AL150" s="93"/>
      <c r="AM150" s="93"/>
      <c r="AN150" s="93"/>
      <c r="AO150" s="93"/>
      <c r="AP150" s="93"/>
      <c r="AQ150" s="93"/>
      <c r="AR150" s="93"/>
      <c r="AS150" s="93"/>
      <c r="AT150" s="93"/>
      <c r="AU150" s="93"/>
      <c r="AV150" s="96">
        <v>40559</v>
      </c>
      <c r="AW150" s="96"/>
      <c r="AX150" s="92"/>
      <c r="AY150" s="96">
        <v>40932</v>
      </c>
      <c r="AZ150" s="36"/>
      <c r="BA150" s="36" t="s">
        <v>264</v>
      </c>
      <c r="BB15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50" s="25" t="str">
        <f>IF(Tableau6[[#This Row],[entré]]&lt;&gt;"",DATEDIF(Tableau6[[#This Row],[envoi_AR]],Tableau6[[#This Row],[entré]],"m")/12,"")</f>
        <v/>
      </c>
    </row>
    <row r="151" spans="1:55" ht="20.100000000000001" customHeight="1" x14ac:dyDescent="0.3">
      <c r="A151" s="10" t="s">
        <v>585</v>
      </c>
      <c r="B151" s="88" t="s">
        <v>265</v>
      </c>
      <c r="C151" s="89">
        <v>32417</v>
      </c>
      <c r="D151" s="90">
        <f t="shared" ca="1" si="8"/>
        <v>25</v>
      </c>
      <c r="E151" s="91" t="s">
        <v>69</v>
      </c>
      <c r="F151" s="92" t="s">
        <v>58</v>
      </c>
      <c r="G151" s="91"/>
      <c r="H151" s="93"/>
      <c r="I151" s="93"/>
      <c r="J151" s="94"/>
      <c r="K151" s="94"/>
      <c r="L151" s="95" t="str">
        <f t="shared" si="9"/>
        <v/>
      </c>
      <c r="M151" s="96" t="str">
        <f t="shared" si="10"/>
        <v/>
      </c>
      <c r="N151" s="96" t="e">
        <f t="shared" ca="1" si="11"/>
        <v>#VALUE!</v>
      </c>
      <c r="O151" s="92"/>
      <c r="P151" s="92"/>
      <c r="Q151" s="97"/>
      <c r="R151" s="92"/>
      <c r="S151" s="94"/>
      <c r="T151" s="93"/>
      <c r="U151" s="93"/>
      <c r="V151" s="93"/>
      <c r="W151" s="93"/>
      <c r="X151" s="93"/>
      <c r="Y151" s="93"/>
      <c r="Z151" s="93"/>
      <c r="AA151" s="93"/>
      <c r="AB151" s="93"/>
      <c r="AC151" s="97"/>
      <c r="AD151" s="93"/>
      <c r="AE151" s="93"/>
      <c r="AF151" s="93"/>
      <c r="AG151" s="93"/>
      <c r="AH151" s="98"/>
      <c r="AI151" s="93"/>
      <c r="AJ151" s="93"/>
      <c r="AK151" s="93"/>
      <c r="AL151" s="93"/>
      <c r="AM151" s="93"/>
      <c r="AN151" s="93"/>
      <c r="AO151" s="93"/>
      <c r="AP151" s="93"/>
      <c r="AQ151" s="93"/>
      <c r="AR151" s="93"/>
      <c r="AS151" s="93"/>
      <c r="AT151" s="93"/>
      <c r="AU151" s="93"/>
      <c r="AV151" s="96">
        <v>39238</v>
      </c>
      <c r="AW151" s="96"/>
      <c r="AX151" s="92"/>
      <c r="AY151" s="96" t="s">
        <v>66</v>
      </c>
      <c r="AZ151" s="36"/>
      <c r="BA151" s="36" t="s">
        <v>134</v>
      </c>
      <c r="BB15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51" s="25" t="str">
        <f>IF(Tableau6[[#This Row],[entré]]&lt;&gt;"",DATEDIF(Tableau6[[#This Row],[envoi_AR]],Tableau6[[#This Row],[entré]],"m")/12,"")</f>
        <v/>
      </c>
    </row>
    <row r="152" spans="1:55" ht="20.100000000000001" customHeight="1" x14ac:dyDescent="0.3">
      <c r="A152" s="10" t="s">
        <v>585</v>
      </c>
      <c r="B152" s="107" t="s">
        <v>266</v>
      </c>
      <c r="C152" s="108">
        <v>33101</v>
      </c>
      <c r="D152" s="90">
        <f t="shared" ca="1" si="8"/>
        <v>24</v>
      </c>
      <c r="E152" s="91" t="s">
        <v>61</v>
      </c>
      <c r="F152" s="107" t="s">
        <v>58</v>
      </c>
      <c r="G152" s="91"/>
      <c r="H152" s="93"/>
      <c r="I152" s="93"/>
      <c r="J152" s="110"/>
      <c r="K152" s="107"/>
      <c r="L152" s="95" t="str">
        <f t="shared" si="9"/>
        <v/>
      </c>
      <c r="M152" s="111" t="str">
        <f t="shared" si="10"/>
        <v/>
      </c>
      <c r="N152" s="111" t="e">
        <f t="shared" ca="1" si="11"/>
        <v>#VALUE!</v>
      </c>
      <c r="O152" s="110"/>
      <c r="P152" s="116"/>
      <c r="Q152" s="113"/>
      <c r="R152" s="107"/>
      <c r="S152" s="107"/>
      <c r="T152" s="93"/>
      <c r="U152" s="93"/>
      <c r="V152" s="93"/>
      <c r="W152" s="93"/>
      <c r="X152" s="93"/>
      <c r="Y152" s="93"/>
      <c r="Z152" s="93"/>
      <c r="AA152" s="93"/>
      <c r="AB152" s="93"/>
      <c r="AC152" s="113"/>
      <c r="AD152" s="93"/>
      <c r="AE152" s="93"/>
      <c r="AF152" s="93"/>
      <c r="AG152" s="93"/>
      <c r="AH152" s="114"/>
      <c r="AI152" s="93"/>
      <c r="AJ152" s="93"/>
      <c r="AK152" s="93"/>
      <c r="AL152" s="93"/>
      <c r="AM152" s="93"/>
      <c r="AN152" s="93"/>
      <c r="AO152" s="93"/>
      <c r="AP152" s="93"/>
      <c r="AQ152" s="93"/>
      <c r="AR152" s="93"/>
      <c r="AS152" s="93"/>
      <c r="AT152" s="93"/>
      <c r="AU152" s="95"/>
      <c r="AV152" s="111"/>
      <c r="AW152" s="111">
        <v>41810</v>
      </c>
      <c r="AX152" s="107"/>
      <c r="AY152" s="18">
        <v>41816</v>
      </c>
      <c r="AZ152" s="24"/>
      <c r="BA152" s="24"/>
      <c r="BB152" s="25">
        <f ca="1">IF(Tableau6[[#This Row],[entré]]&lt;&gt;"","",IF(Tableau6[[#This Row],[SORTIE de LA]]="",IF(Tableau6[[#This Row],[envoi_AR]]&lt;&gt;"",DATEDIF(Tableau6[[#This Row],[envoi_AR]],TODAY(),"m")/12,""),""))</f>
        <v>0.16666666666666666</v>
      </c>
      <c r="BC152" s="25" t="str">
        <f>IF(Tableau6[[#This Row],[entré]]&lt;&gt;"",DATEDIF(Tableau6[[#This Row],[envoi_AR]],Tableau6[[#This Row],[entré]],"m")/12,"")</f>
        <v/>
      </c>
    </row>
    <row r="153" spans="1:55" ht="20.100000000000001" customHeight="1" x14ac:dyDescent="0.3">
      <c r="A153" s="10" t="s">
        <v>585</v>
      </c>
      <c r="B153" s="88" t="s">
        <v>156</v>
      </c>
      <c r="C153" s="89">
        <v>20046</v>
      </c>
      <c r="D153" s="90">
        <f t="shared" ca="1" si="8"/>
        <v>59</v>
      </c>
      <c r="E153" s="91" t="s">
        <v>69</v>
      </c>
      <c r="F153" s="92" t="s">
        <v>82</v>
      </c>
      <c r="G153" s="91"/>
      <c r="H153" s="93"/>
      <c r="I153" s="93"/>
      <c r="J153" s="94"/>
      <c r="K153" s="94"/>
      <c r="L153" s="95" t="str">
        <f t="shared" si="9"/>
        <v/>
      </c>
      <c r="M153" s="96" t="str">
        <f t="shared" si="10"/>
        <v/>
      </c>
      <c r="N153" s="96" t="e">
        <f t="shared" ca="1" si="11"/>
        <v>#VALUE!</v>
      </c>
      <c r="O153" s="92"/>
      <c r="P153" s="92"/>
      <c r="Q153" s="124"/>
      <c r="R153" s="92"/>
      <c r="S153" s="125"/>
      <c r="T153" s="126"/>
      <c r="U153" s="93"/>
      <c r="V153" s="93"/>
      <c r="W153" s="93"/>
      <c r="X153" s="93"/>
      <c r="Y153" s="93"/>
      <c r="Z153" s="127"/>
      <c r="AA153" s="93"/>
      <c r="AB153" s="93"/>
      <c r="AC153" s="97"/>
      <c r="AD153" s="93"/>
      <c r="AE153" s="93"/>
      <c r="AF153" s="93"/>
      <c r="AG153" s="93"/>
      <c r="AH153" s="98"/>
      <c r="AI153" s="93"/>
      <c r="AJ153" s="93"/>
      <c r="AK153" s="93"/>
      <c r="AL153" s="93"/>
      <c r="AM153" s="93"/>
      <c r="AN153" s="93"/>
      <c r="AO153" s="93"/>
      <c r="AP153" s="93"/>
      <c r="AQ153" s="93"/>
      <c r="AR153" s="93"/>
      <c r="AS153" s="93"/>
      <c r="AT153" s="93"/>
      <c r="AU153" s="93"/>
      <c r="AV153" s="89">
        <v>38750</v>
      </c>
      <c r="AW153" s="96" t="s">
        <v>267</v>
      </c>
      <c r="AX153" s="92"/>
      <c r="AY153" s="89">
        <v>39002</v>
      </c>
      <c r="AZ153" s="36"/>
      <c r="BA153" s="36" t="s">
        <v>95</v>
      </c>
      <c r="BB15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53" s="25" t="str">
        <f>IF(Tableau6[[#This Row],[entré]]&lt;&gt;"",DATEDIF(Tableau6[[#This Row],[envoi_AR]],Tableau6[[#This Row],[entré]],"m")/12,"")</f>
        <v/>
      </c>
    </row>
    <row r="154" spans="1:55" ht="20.100000000000001" customHeight="1" x14ac:dyDescent="0.3">
      <c r="A154" s="10" t="s">
        <v>585</v>
      </c>
      <c r="B154" s="88" t="s">
        <v>268</v>
      </c>
      <c r="C154" s="89">
        <v>31139</v>
      </c>
      <c r="D154" s="90">
        <f t="shared" ca="1" si="8"/>
        <v>29</v>
      </c>
      <c r="E154" s="91" t="s">
        <v>61</v>
      </c>
      <c r="F154" s="92" t="s">
        <v>77</v>
      </c>
      <c r="G154" s="91"/>
      <c r="H154" s="93"/>
      <c r="I154" s="93"/>
      <c r="J154" s="94"/>
      <c r="K154" s="94"/>
      <c r="L154" s="95" t="str">
        <f t="shared" si="9"/>
        <v/>
      </c>
      <c r="M154" s="96" t="str">
        <f t="shared" si="10"/>
        <v/>
      </c>
      <c r="N154" s="96" t="e">
        <f t="shared" ca="1" si="11"/>
        <v>#VALUE!</v>
      </c>
      <c r="O154" s="92"/>
      <c r="P154" s="92"/>
      <c r="Q154" s="97"/>
      <c r="R154" s="92"/>
      <c r="S154" s="94"/>
      <c r="T154" s="93"/>
      <c r="U154" s="93"/>
      <c r="V154" s="93"/>
      <c r="W154" s="93"/>
      <c r="X154" s="93"/>
      <c r="Y154" s="93"/>
      <c r="Z154" s="93"/>
      <c r="AA154" s="93"/>
      <c r="AB154" s="93"/>
      <c r="AC154" s="97"/>
      <c r="AD154" s="93"/>
      <c r="AE154" s="93"/>
      <c r="AF154" s="93"/>
      <c r="AG154" s="93"/>
      <c r="AH154" s="98"/>
      <c r="AI154" s="93"/>
      <c r="AJ154" s="93"/>
      <c r="AK154" s="93"/>
      <c r="AL154" s="93"/>
      <c r="AM154" s="93"/>
      <c r="AN154" s="93"/>
      <c r="AO154" s="93"/>
      <c r="AP154" s="93"/>
      <c r="AQ154" s="93"/>
      <c r="AR154" s="93"/>
      <c r="AS154" s="93"/>
      <c r="AT154" s="93"/>
      <c r="AU154" s="93"/>
      <c r="AV154" s="96">
        <v>39234</v>
      </c>
      <c r="AW154" s="96">
        <v>39258</v>
      </c>
      <c r="AX154" s="92"/>
      <c r="AY154" s="30">
        <v>39259</v>
      </c>
      <c r="AZ154" s="36"/>
      <c r="BA154" s="36" t="s">
        <v>95</v>
      </c>
      <c r="BB15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54" s="25" t="str">
        <f>IF(Tableau6[[#This Row],[entré]]&lt;&gt;"",DATEDIF(Tableau6[[#This Row],[envoi_AR]],Tableau6[[#This Row],[entré]],"m")/12,"")</f>
        <v/>
      </c>
    </row>
    <row r="155" spans="1:55" ht="20.100000000000001" customHeight="1" x14ac:dyDescent="0.3">
      <c r="A155" s="10" t="s">
        <v>585</v>
      </c>
      <c r="B155" s="128" t="s">
        <v>269</v>
      </c>
      <c r="C155" s="123">
        <v>32045</v>
      </c>
      <c r="D155" s="90">
        <f t="shared" ca="1" si="8"/>
        <v>26</v>
      </c>
      <c r="E155" s="91" t="s">
        <v>69</v>
      </c>
      <c r="F155" s="117" t="s">
        <v>82</v>
      </c>
      <c r="G155" s="91"/>
      <c r="H155" s="93"/>
      <c r="I155" s="93"/>
      <c r="J155" s="94"/>
      <c r="K155" s="94"/>
      <c r="L155" s="95" t="str">
        <f t="shared" si="9"/>
        <v/>
      </c>
      <c r="M155" s="106" t="str">
        <f t="shared" si="10"/>
        <v/>
      </c>
      <c r="N155" s="106" t="e">
        <f t="shared" ca="1" si="11"/>
        <v>#VALUE!</v>
      </c>
      <c r="O155" s="117"/>
      <c r="P155" s="117"/>
      <c r="Q155" s="129"/>
      <c r="R155" s="117"/>
      <c r="S155" s="94"/>
      <c r="T155" s="93"/>
      <c r="U155" s="93"/>
      <c r="V155" s="93"/>
      <c r="W155" s="93"/>
      <c r="X155" s="93"/>
      <c r="Y155" s="93"/>
      <c r="Z155" s="93"/>
      <c r="AA155" s="93"/>
      <c r="AB155" s="93"/>
      <c r="AC155" s="129"/>
      <c r="AD155" s="93"/>
      <c r="AE155" s="93"/>
      <c r="AF155" s="93"/>
      <c r="AG155" s="93"/>
      <c r="AH155" s="85"/>
      <c r="AI155" s="93"/>
      <c r="AJ155" s="93"/>
      <c r="AK155" s="93"/>
      <c r="AL155" s="93"/>
      <c r="AM155" s="93"/>
      <c r="AN155" s="93"/>
      <c r="AO155" s="93"/>
      <c r="AP155" s="93"/>
      <c r="AQ155" s="93"/>
      <c r="AR155" s="93"/>
      <c r="AS155" s="93"/>
      <c r="AT155" s="93"/>
      <c r="AU155" s="93"/>
      <c r="AV155" s="106">
        <v>38810</v>
      </c>
      <c r="AW155" s="106">
        <v>38827</v>
      </c>
      <c r="AX155" s="117"/>
      <c r="AY155" s="106">
        <v>38838</v>
      </c>
      <c r="AZ155" s="36"/>
      <c r="BA155" s="36" t="s">
        <v>95</v>
      </c>
      <c r="BB15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55" s="25" t="str">
        <f>IF(Tableau6[[#This Row],[entré]]&lt;&gt;"",DATEDIF(Tableau6[[#This Row],[envoi_AR]],Tableau6[[#This Row],[entré]],"m")/12,"")</f>
        <v/>
      </c>
    </row>
    <row r="156" spans="1:55" ht="20.100000000000001" customHeight="1" x14ac:dyDescent="0.3">
      <c r="A156" s="10" t="s">
        <v>585</v>
      </c>
      <c r="B156" s="117" t="s">
        <v>270</v>
      </c>
      <c r="C156" s="123"/>
      <c r="D156" s="90">
        <f t="shared" ca="1" si="8"/>
        <v>114</v>
      </c>
      <c r="E156" s="91" t="s">
        <v>69</v>
      </c>
      <c r="F156" s="117" t="s">
        <v>77</v>
      </c>
      <c r="G156" s="91"/>
      <c r="H156" s="93"/>
      <c r="I156" s="93"/>
      <c r="J156" s="119"/>
      <c r="K156" s="117"/>
      <c r="L156" s="95" t="str">
        <f t="shared" si="9"/>
        <v/>
      </c>
      <c r="M156" s="96" t="str">
        <f t="shared" si="10"/>
        <v/>
      </c>
      <c r="N156" s="96" t="e">
        <f t="shared" ca="1" si="11"/>
        <v>#VALUE!</v>
      </c>
      <c r="O156" s="92"/>
      <c r="P156" s="118"/>
      <c r="Q156" s="120"/>
      <c r="R156" s="117"/>
      <c r="S156" s="117"/>
      <c r="T156" s="93"/>
      <c r="U156" s="93"/>
      <c r="V156" s="93"/>
      <c r="W156" s="93"/>
      <c r="X156" s="93"/>
      <c r="Y156" s="93"/>
      <c r="Z156" s="93"/>
      <c r="AA156" s="93"/>
      <c r="AB156" s="93"/>
      <c r="AC156" s="120"/>
      <c r="AD156" s="93"/>
      <c r="AE156" s="93"/>
      <c r="AF156" s="93"/>
      <c r="AG156" s="93"/>
      <c r="AH156" s="85"/>
      <c r="AI156" s="93"/>
      <c r="AJ156" s="93"/>
      <c r="AK156" s="93"/>
      <c r="AL156" s="93"/>
      <c r="AM156" s="93"/>
      <c r="AN156" s="93"/>
      <c r="AO156" s="93"/>
      <c r="AP156" s="93"/>
      <c r="AQ156" s="93"/>
      <c r="AR156" s="93"/>
      <c r="AS156" s="93"/>
      <c r="AT156" s="93"/>
      <c r="AU156" s="93"/>
      <c r="AV156" s="96">
        <v>40413</v>
      </c>
      <c r="AW156" s="96">
        <v>40415</v>
      </c>
      <c r="AX156" s="92"/>
      <c r="AY156" s="96">
        <v>40415</v>
      </c>
      <c r="AZ156" s="36"/>
      <c r="BA156" s="36" t="s">
        <v>271</v>
      </c>
      <c r="BB15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56" s="25" t="str">
        <f>IF(Tableau6[[#This Row],[entré]]&lt;&gt;"",DATEDIF(Tableau6[[#This Row],[envoi_AR]],Tableau6[[#This Row],[entré]],"m")/12,"")</f>
        <v/>
      </c>
    </row>
    <row r="157" spans="1:55" ht="20.100000000000001" customHeight="1" x14ac:dyDescent="0.3">
      <c r="A157" s="10" t="s">
        <v>585</v>
      </c>
      <c r="B157" s="88" t="s">
        <v>272</v>
      </c>
      <c r="C157" s="89">
        <v>28699</v>
      </c>
      <c r="D157" s="90">
        <f t="shared" ca="1" si="8"/>
        <v>36</v>
      </c>
      <c r="E157" s="91" t="s">
        <v>61</v>
      </c>
      <c r="F157" s="92" t="s">
        <v>94</v>
      </c>
      <c r="G157" s="91"/>
      <c r="H157" s="93"/>
      <c r="I157" s="93"/>
      <c r="J157" s="94"/>
      <c r="K157" s="94"/>
      <c r="L157" s="95">
        <f t="shared" si="9"/>
        <v>41730</v>
      </c>
      <c r="M157" s="96" t="str">
        <f t="shared" si="10"/>
        <v>Présent</v>
      </c>
      <c r="N157" s="96" t="str">
        <f t="shared" ca="1" si="11"/>
        <v>0 années  5 mois  19 jours  </v>
      </c>
      <c r="O157" s="92"/>
      <c r="P157" s="92"/>
      <c r="Q157" s="97"/>
      <c r="R157" s="88"/>
      <c r="S157" s="94"/>
      <c r="T157" s="93"/>
      <c r="U157" s="93"/>
      <c r="V157" s="93"/>
      <c r="W157" s="93"/>
      <c r="X157" s="93"/>
      <c r="Y157" s="93"/>
      <c r="Z157" s="93"/>
      <c r="AA157" s="93"/>
      <c r="AB157" s="93"/>
      <c r="AC157" s="97"/>
      <c r="AD157" s="93"/>
      <c r="AE157" s="93"/>
      <c r="AF157" s="93"/>
      <c r="AG157" s="93"/>
      <c r="AH157" s="98"/>
      <c r="AI157" s="93"/>
      <c r="AJ157" s="93"/>
      <c r="AK157" s="93"/>
      <c r="AL157" s="93"/>
      <c r="AM157" s="93"/>
      <c r="AN157" s="93"/>
      <c r="AO157" s="93"/>
      <c r="AP157" s="93"/>
      <c r="AQ157" s="93"/>
      <c r="AR157" s="93"/>
      <c r="AS157" s="93"/>
      <c r="AT157" s="93"/>
      <c r="AU157" s="93"/>
      <c r="AV157" s="96">
        <v>41390</v>
      </c>
      <c r="AW157" s="96">
        <v>41409</v>
      </c>
      <c r="AX157" s="92"/>
      <c r="AY157" s="96">
        <v>41422</v>
      </c>
      <c r="AZ157" s="35">
        <v>41730</v>
      </c>
      <c r="BA157" s="36"/>
      <c r="BB15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57" s="25">
        <f>IF(Tableau6[[#This Row],[entré]]&lt;&gt;"",DATEDIF(Tableau6[[#This Row],[envoi_AR]],Tableau6[[#This Row],[entré]],"m")/12,"")</f>
        <v>0.83333333333333337</v>
      </c>
    </row>
    <row r="158" spans="1:55" ht="20.100000000000001" customHeight="1" x14ac:dyDescent="0.3">
      <c r="A158" s="10" t="s">
        <v>585</v>
      </c>
      <c r="B158" s="117" t="s">
        <v>274</v>
      </c>
      <c r="C158" s="123"/>
      <c r="D158" s="90">
        <f t="shared" ca="1" si="8"/>
        <v>114</v>
      </c>
      <c r="E158" s="91" t="s">
        <v>69</v>
      </c>
      <c r="F158" s="117"/>
      <c r="G158" s="91"/>
      <c r="H158" s="93"/>
      <c r="I158" s="93"/>
      <c r="J158" s="89"/>
      <c r="K158" s="92"/>
      <c r="L158" s="95" t="str">
        <f t="shared" si="9"/>
        <v/>
      </c>
      <c r="M158" s="96" t="str">
        <f t="shared" si="10"/>
        <v/>
      </c>
      <c r="N158" s="96" t="e">
        <f t="shared" ca="1" si="11"/>
        <v>#VALUE!</v>
      </c>
      <c r="O158" s="92"/>
      <c r="P158" s="118"/>
      <c r="Q158" s="120"/>
      <c r="R158" s="117"/>
      <c r="S158" s="92"/>
      <c r="T158" s="93"/>
      <c r="U158" s="93"/>
      <c r="V158" s="93"/>
      <c r="W158" s="93"/>
      <c r="X158" s="93"/>
      <c r="Y158" s="93"/>
      <c r="Z158" s="93"/>
      <c r="AA158" s="93"/>
      <c r="AB158" s="93"/>
      <c r="AC158" s="97"/>
      <c r="AD158" s="93"/>
      <c r="AE158" s="93"/>
      <c r="AF158" s="93"/>
      <c r="AG158" s="93"/>
      <c r="AH158" s="85"/>
      <c r="AI158" s="93"/>
      <c r="AJ158" s="93"/>
      <c r="AK158" s="93"/>
      <c r="AL158" s="93"/>
      <c r="AM158" s="93"/>
      <c r="AN158" s="93"/>
      <c r="AO158" s="93"/>
      <c r="AP158" s="93"/>
      <c r="AQ158" s="93"/>
      <c r="AR158" s="93"/>
      <c r="AS158" s="93"/>
      <c r="AT158" s="93"/>
      <c r="AU158" s="93"/>
      <c r="AV158" s="96">
        <v>40781</v>
      </c>
      <c r="AW158" s="96"/>
      <c r="AX158" s="92"/>
      <c r="AY158" s="96" t="s">
        <v>66</v>
      </c>
      <c r="AZ158" s="36"/>
      <c r="BA158" s="36" t="s">
        <v>169</v>
      </c>
      <c r="BB15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58" s="25" t="str">
        <f>IF(Tableau6[[#This Row],[entré]]&lt;&gt;"",DATEDIF(Tableau6[[#This Row],[envoi_AR]],Tableau6[[#This Row],[entré]],"m")/12,"")</f>
        <v/>
      </c>
    </row>
    <row r="159" spans="1:55" ht="20.100000000000001" customHeight="1" x14ac:dyDescent="0.3">
      <c r="A159" s="10" t="s">
        <v>585</v>
      </c>
      <c r="B159" s="107" t="s">
        <v>275</v>
      </c>
      <c r="C159" s="108">
        <v>28544</v>
      </c>
      <c r="D159" s="90">
        <f t="shared" ca="1" si="8"/>
        <v>36</v>
      </c>
      <c r="E159" s="109" t="s">
        <v>69</v>
      </c>
      <c r="F159" s="107" t="s">
        <v>77</v>
      </c>
      <c r="G159" s="109"/>
      <c r="H159" s="93"/>
      <c r="I159" s="93"/>
      <c r="J159" s="110"/>
      <c r="K159" s="107"/>
      <c r="L159" s="95" t="str">
        <f t="shared" si="9"/>
        <v/>
      </c>
      <c r="M159" s="111" t="str">
        <f t="shared" si="10"/>
        <v/>
      </c>
      <c r="N159" s="111" t="e">
        <f t="shared" ca="1" si="11"/>
        <v>#VALUE!</v>
      </c>
      <c r="O159" s="110"/>
      <c r="P159" s="116"/>
      <c r="Q159" s="113"/>
      <c r="R159" s="107"/>
      <c r="S159" s="107"/>
      <c r="T159" s="93"/>
      <c r="U159" s="93"/>
      <c r="V159" s="93"/>
      <c r="W159" s="93"/>
      <c r="X159" s="93"/>
      <c r="Y159" s="93"/>
      <c r="Z159" s="93"/>
      <c r="AA159" s="93"/>
      <c r="AB159" s="93"/>
      <c r="AC159" s="113"/>
      <c r="AD159" s="93"/>
      <c r="AE159" s="93"/>
      <c r="AF159" s="93"/>
      <c r="AG159" s="93"/>
      <c r="AH159" s="114"/>
      <c r="AI159" s="93"/>
      <c r="AJ159" s="93"/>
      <c r="AK159" s="93"/>
      <c r="AL159" s="93"/>
      <c r="AM159" s="93"/>
      <c r="AN159" s="93"/>
      <c r="AO159" s="93"/>
      <c r="AP159" s="93"/>
      <c r="AQ159" s="93"/>
      <c r="AR159" s="93"/>
      <c r="AS159" s="93"/>
      <c r="AT159" s="93"/>
      <c r="AU159" s="95"/>
      <c r="AV159" s="111"/>
      <c r="AW159" s="111">
        <v>41800</v>
      </c>
      <c r="AX159" s="107"/>
      <c r="AY159" s="111">
        <v>41808</v>
      </c>
      <c r="AZ159" s="24"/>
      <c r="BA159" s="24"/>
      <c r="BB159" s="25">
        <f ca="1">IF(Tableau6[[#This Row],[entré]]&lt;&gt;"","",IF(Tableau6[[#This Row],[SORTIE de LA]]="",IF(Tableau6[[#This Row],[envoi_AR]]&lt;&gt;"",DATEDIF(Tableau6[[#This Row],[envoi_AR]],TODAY(),"m")/12,""),""))</f>
        <v>0.25</v>
      </c>
      <c r="BC159" s="25" t="str">
        <f>IF(Tableau6[[#This Row],[entré]]&lt;&gt;"",DATEDIF(Tableau6[[#This Row],[envoi_AR]],Tableau6[[#This Row],[entré]],"m")/12,"")</f>
        <v/>
      </c>
    </row>
    <row r="160" spans="1:55" ht="20.100000000000001" customHeight="1" x14ac:dyDescent="0.3">
      <c r="A160" s="10" t="s">
        <v>585</v>
      </c>
      <c r="B160" s="117" t="s">
        <v>143</v>
      </c>
      <c r="C160" s="123"/>
      <c r="D160" s="90">
        <f t="shared" ca="1" si="8"/>
        <v>114</v>
      </c>
      <c r="E160" s="91" t="s">
        <v>69</v>
      </c>
      <c r="F160" s="117" t="s">
        <v>58</v>
      </c>
      <c r="G160" s="91"/>
      <c r="H160" s="93"/>
      <c r="I160" s="93"/>
      <c r="J160" s="119"/>
      <c r="K160" s="117"/>
      <c r="L160" s="95" t="str">
        <f t="shared" si="9"/>
        <v/>
      </c>
      <c r="M160" s="96" t="str">
        <f t="shared" si="10"/>
        <v/>
      </c>
      <c r="N160" s="96" t="e">
        <f t="shared" ca="1" si="11"/>
        <v>#VALUE!</v>
      </c>
      <c r="O160" s="92"/>
      <c r="P160" s="118"/>
      <c r="Q160" s="120"/>
      <c r="R160" s="117"/>
      <c r="S160" s="117"/>
      <c r="T160" s="93"/>
      <c r="U160" s="93"/>
      <c r="V160" s="93"/>
      <c r="W160" s="93"/>
      <c r="X160" s="93"/>
      <c r="Y160" s="93"/>
      <c r="Z160" s="93"/>
      <c r="AA160" s="93"/>
      <c r="AB160" s="93"/>
      <c r="AC160" s="120"/>
      <c r="AD160" s="93"/>
      <c r="AE160" s="93"/>
      <c r="AF160" s="93"/>
      <c r="AG160" s="93"/>
      <c r="AH160" s="85"/>
      <c r="AI160" s="93"/>
      <c r="AJ160" s="93"/>
      <c r="AK160" s="93"/>
      <c r="AL160" s="93"/>
      <c r="AM160" s="93"/>
      <c r="AN160" s="93"/>
      <c r="AO160" s="93"/>
      <c r="AP160" s="93"/>
      <c r="AQ160" s="93"/>
      <c r="AR160" s="93"/>
      <c r="AS160" s="93"/>
      <c r="AT160" s="93"/>
      <c r="AU160" s="93"/>
      <c r="AV160" s="96">
        <v>40428</v>
      </c>
      <c r="AW160" s="96"/>
      <c r="AX160" s="92"/>
      <c r="AY160" s="96" t="s">
        <v>66</v>
      </c>
      <c r="AZ160" s="36"/>
      <c r="BA160" s="36" t="s">
        <v>159</v>
      </c>
      <c r="BB16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60" s="25" t="str">
        <f>IF(Tableau6[[#This Row],[entré]]&lt;&gt;"",DATEDIF(Tableau6[[#This Row],[envoi_AR]],Tableau6[[#This Row],[entré]],"m")/12,"")</f>
        <v/>
      </c>
    </row>
    <row r="161" spans="1:55" ht="20.100000000000001" customHeight="1" x14ac:dyDescent="0.3">
      <c r="A161" s="10" t="s">
        <v>585</v>
      </c>
      <c r="B161" s="117" t="s">
        <v>275</v>
      </c>
      <c r="C161" s="118">
        <v>28544</v>
      </c>
      <c r="D161" s="90">
        <f t="shared" ca="1" si="8"/>
        <v>36</v>
      </c>
      <c r="E161" s="91" t="s">
        <v>69</v>
      </c>
      <c r="F161" s="117" t="s">
        <v>77</v>
      </c>
      <c r="G161" s="91"/>
      <c r="H161" s="93"/>
      <c r="I161" s="93"/>
      <c r="J161" s="119"/>
      <c r="K161" s="117"/>
      <c r="L161" s="95" t="str">
        <f t="shared" si="9"/>
        <v/>
      </c>
      <c r="M161" s="96" t="str">
        <f t="shared" si="10"/>
        <v/>
      </c>
      <c r="N161" s="96" t="e">
        <f t="shared" ca="1" si="11"/>
        <v>#VALUE!</v>
      </c>
      <c r="O161" s="92"/>
      <c r="P161" s="117"/>
      <c r="Q161" s="130"/>
      <c r="R161" s="117"/>
      <c r="S161" s="131"/>
      <c r="T161" s="126"/>
      <c r="U161" s="93"/>
      <c r="V161" s="93"/>
      <c r="W161" s="93"/>
      <c r="X161" s="93"/>
      <c r="Y161" s="93"/>
      <c r="Z161" s="127"/>
      <c r="AA161" s="93"/>
      <c r="AB161" s="93"/>
      <c r="AC161" s="120"/>
      <c r="AD161" s="93"/>
      <c r="AE161" s="93"/>
      <c r="AF161" s="93"/>
      <c r="AG161" s="93"/>
      <c r="AH161" s="85"/>
      <c r="AI161" s="93"/>
      <c r="AJ161" s="93"/>
      <c r="AK161" s="93"/>
      <c r="AL161" s="93"/>
      <c r="AM161" s="93"/>
      <c r="AN161" s="93"/>
      <c r="AO161" s="93"/>
      <c r="AP161" s="93"/>
      <c r="AQ161" s="93"/>
      <c r="AR161" s="93"/>
      <c r="AS161" s="93"/>
      <c r="AT161" s="93"/>
      <c r="AU161" s="93"/>
      <c r="AV161" s="89">
        <v>39490</v>
      </c>
      <c r="AW161" s="96" t="s">
        <v>276</v>
      </c>
      <c r="AX161" s="92"/>
      <c r="AY161" s="96">
        <v>39506</v>
      </c>
      <c r="AZ161" s="36"/>
      <c r="BA161" s="36" t="s">
        <v>236</v>
      </c>
      <c r="BB16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61" s="25" t="str">
        <f>IF(Tableau6[[#This Row],[entré]]&lt;&gt;"",DATEDIF(Tableau6[[#This Row],[envoi_AR]],Tableau6[[#This Row],[entré]],"m")/12,"")</f>
        <v/>
      </c>
    </row>
    <row r="162" spans="1:55" ht="20.100000000000001" customHeight="1" x14ac:dyDescent="0.3">
      <c r="A162" s="10" t="s">
        <v>585</v>
      </c>
      <c r="B162" s="88" t="s">
        <v>277</v>
      </c>
      <c r="C162" s="89">
        <v>21007</v>
      </c>
      <c r="D162" s="90">
        <f t="shared" ca="1" si="8"/>
        <v>57</v>
      </c>
      <c r="E162" s="91" t="s">
        <v>69</v>
      </c>
      <c r="F162" s="92" t="s">
        <v>58</v>
      </c>
      <c r="G162" s="91"/>
      <c r="H162" s="93"/>
      <c r="I162" s="93"/>
      <c r="J162" s="94"/>
      <c r="K162" s="94"/>
      <c r="L162" s="95" t="str">
        <f t="shared" si="9"/>
        <v/>
      </c>
      <c r="M162" s="96" t="str">
        <f t="shared" si="10"/>
        <v/>
      </c>
      <c r="N162" s="96" t="e">
        <f t="shared" ca="1" si="11"/>
        <v>#VALUE!</v>
      </c>
      <c r="O162" s="92"/>
      <c r="P162" s="92"/>
      <c r="Q162" s="97"/>
      <c r="R162" s="92"/>
      <c r="S162" s="94"/>
      <c r="T162" s="93"/>
      <c r="U162" s="93"/>
      <c r="V162" s="93"/>
      <c r="W162" s="93"/>
      <c r="X162" s="93"/>
      <c r="Y162" s="93"/>
      <c r="Z162" s="93"/>
      <c r="AA162" s="93"/>
      <c r="AB162" s="93"/>
      <c r="AC162" s="97"/>
      <c r="AD162" s="93"/>
      <c r="AE162" s="93"/>
      <c r="AF162" s="93"/>
      <c r="AG162" s="93"/>
      <c r="AH162" s="98"/>
      <c r="AI162" s="93"/>
      <c r="AJ162" s="93"/>
      <c r="AK162" s="93"/>
      <c r="AL162" s="93"/>
      <c r="AM162" s="93"/>
      <c r="AN162" s="93"/>
      <c r="AO162" s="93"/>
      <c r="AP162" s="93"/>
      <c r="AQ162" s="93"/>
      <c r="AR162" s="93"/>
      <c r="AS162" s="93"/>
      <c r="AT162" s="93"/>
      <c r="AU162" s="93"/>
      <c r="AV162" s="96">
        <v>39238</v>
      </c>
      <c r="AW162" s="96">
        <v>39251</v>
      </c>
      <c r="AX162" s="92"/>
      <c r="AY162" s="96">
        <v>39252</v>
      </c>
      <c r="AZ162" s="36"/>
      <c r="BA162" s="36" t="s">
        <v>95</v>
      </c>
      <c r="BB16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62" s="25" t="str">
        <f>IF(Tableau6[[#This Row],[entré]]&lt;&gt;"",DATEDIF(Tableau6[[#This Row],[envoi_AR]],Tableau6[[#This Row],[entré]],"m")/12,"")</f>
        <v/>
      </c>
    </row>
    <row r="163" spans="1:55" ht="20.100000000000001" customHeight="1" x14ac:dyDescent="0.3">
      <c r="A163" s="10" t="s">
        <v>585</v>
      </c>
      <c r="B163" s="88" t="s">
        <v>278</v>
      </c>
      <c r="C163" s="89"/>
      <c r="D163" s="90">
        <f t="shared" ca="1" si="8"/>
        <v>114</v>
      </c>
      <c r="E163" s="91" t="s">
        <v>61</v>
      </c>
      <c r="F163" s="92" t="s">
        <v>58</v>
      </c>
      <c r="G163" s="91"/>
      <c r="H163" s="93"/>
      <c r="I163" s="93"/>
      <c r="J163" s="94"/>
      <c r="K163" s="94"/>
      <c r="L163" s="95" t="str">
        <f t="shared" si="9"/>
        <v/>
      </c>
      <c r="M163" s="96" t="str">
        <f t="shared" si="10"/>
        <v/>
      </c>
      <c r="N163" s="96" t="e">
        <f t="shared" ca="1" si="11"/>
        <v>#VALUE!</v>
      </c>
      <c r="O163" s="92"/>
      <c r="P163" s="92"/>
      <c r="Q163" s="97"/>
      <c r="R163" s="88"/>
      <c r="S163" s="119"/>
      <c r="T163" s="93"/>
      <c r="U163" s="93"/>
      <c r="V163" s="93"/>
      <c r="W163" s="93"/>
      <c r="X163" s="93"/>
      <c r="Y163" s="93"/>
      <c r="Z163" s="93"/>
      <c r="AA163" s="93"/>
      <c r="AB163" s="93"/>
      <c r="AC163" s="97"/>
      <c r="AD163" s="93"/>
      <c r="AE163" s="93"/>
      <c r="AF163" s="93"/>
      <c r="AG163" s="93"/>
      <c r="AH163" s="98"/>
      <c r="AI163" s="93"/>
      <c r="AJ163" s="93"/>
      <c r="AK163" s="93"/>
      <c r="AL163" s="93"/>
      <c r="AM163" s="93"/>
      <c r="AN163" s="93"/>
      <c r="AO163" s="93"/>
      <c r="AP163" s="93"/>
      <c r="AQ163" s="93"/>
      <c r="AR163" s="93"/>
      <c r="AS163" s="93"/>
      <c r="AT163" s="93"/>
      <c r="AU163" s="93"/>
      <c r="AV163" s="96">
        <v>41389</v>
      </c>
      <c r="AW163" s="96">
        <v>41401</v>
      </c>
      <c r="AX163" s="92"/>
      <c r="AY163" s="96">
        <v>41401</v>
      </c>
      <c r="AZ163" s="36"/>
      <c r="BA163" s="36" t="s">
        <v>279</v>
      </c>
      <c r="BB16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63" s="25" t="str">
        <f>IF(Tableau6[[#This Row],[entré]]&lt;&gt;"",DATEDIF(Tableau6[[#This Row],[envoi_AR]],Tableau6[[#This Row],[entré]],"m")/12,"")</f>
        <v/>
      </c>
    </row>
    <row r="164" spans="1:55" ht="20.100000000000001" customHeight="1" x14ac:dyDescent="0.3">
      <c r="A164" s="10" t="s">
        <v>585</v>
      </c>
      <c r="B164" s="117" t="s">
        <v>262</v>
      </c>
      <c r="C164" s="118">
        <v>32951</v>
      </c>
      <c r="D164" s="90">
        <f t="shared" ca="1" si="8"/>
        <v>24</v>
      </c>
      <c r="E164" s="91" t="s">
        <v>69</v>
      </c>
      <c r="F164" s="117" t="s">
        <v>82</v>
      </c>
      <c r="G164" s="91"/>
      <c r="H164" s="93"/>
      <c r="I164" s="93"/>
      <c r="J164" s="119"/>
      <c r="K164" s="117"/>
      <c r="L164" s="95" t="str">
        <f t="shared" si="9"/>
        <v/>
      </c>
      <c r="M164" s="96" t="str">
        <f t="shared" si="10"/>
        <v/>
      </c>
      <c r="N164" s="96" t="e">
        <f t="shared" ca="1" si="11"/>
        <v>#VALUE!</v>
      </c>
      <c r="O164" s="92"/>
      <c r="P164" s="118"/>
      <c r="Q164" s="120"/>
      <c r="R164" s="117"/>
      <c r="S164" s="117"/>
      <c r="T164" s="93"/>
      <c r="U164" s="93"/>
      <c r="V164" s="93"/>
      <c r="W164" s="93"/>
      <c r="X164" s="93"/>
      <c r="Y164" s="93"/>
      <c r="Z164" s="93"/>
      <c r="AA164" s="93"/>
      <c r="AB164" s="93"/>
      <c r="AC164" s="120"/>
      <c r="AD164" s="93"/>
      <c r="AE164" s="93"/>
      <c r="AF164" s="93"/>
      <c r="AG164" s="93"/>
      <c r="AH164" s="85"/>
      <c r="AI164" s="93"/>
      <c r="AJ164" s="93"/>
      <c r="AK164" s="93"/>
      <c r="AL164" s="93"/>
      <c r="AM164" s="93"/>
      <c r="AN164" s="93"/>
      <c r="AO164" s="93"/>
      <c r="AP164" s="93"/>
      <c r="AQ164" s="93"/>
      <c r="AR164" s="93"/>
      <c r="AS164" s="93"/>
      <c r="AT164" s="93"/>
      <c r="AU164" s="93"/>
      <c r="AV164" s="96">
        <v>39503</v>
      </c>
      <c r="AW164" s="96">
        <v>39518</v>
      </c>
      <c r="AX164" s="92"/>
      <c r="AY164" s="96">
        <v>39518</v>
      </c>
      <c r="AZ164" s="36"/>
      <c r="BA164" s="36" t="s">
        <v>280</v>
      </c>
      <c r="BB16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64" s="25" t="str">
        <f>IF(Tableau6[[#This Row],[entré]]&lt;&gt;"",DATEDIF(Tableau6[[#This Row],[envoi_AR]],Tableau6[[#This Row],[entré]],"m")/12,"")</f>
        <v/>
      </c>
    </row>
    <row r="165" spans="1:55" ht="20.100000000000001" customHeight="1" x14ac:dyDescent="0.3">
      <c r="A165" s="10" t="s">
        <v>585</v>
      </c>
      <c r="B165" s="117" t="s">
        <v>281</v>
      </c>
      <c r="C165" s="118">
        <v>30802</v>
      </c>
      <c r="D165" s="90">
        <f t="shared" ca="1" si="8"/>
        <v>30</v>
      </c>
      <c r="E165" s="91" t="s">
        <v>61</v>
      </c>
      <c r="F165" s="117" t="s">
        <v>77</v>
      </c>
      <c r="G165" s="91"/>
      <c r="H165" s="93"/>
      <c r="I165" s="93"/>
      <c r="J165" s="119"/>
      <c r="K165" s="117"/>
      <c r="L165" s="95" t="str">
        <f t="shared" si="9"/>
        <v/>
      </c>
      <c r="M165" s="96" t="str">
        <f t="shared" si="10"/>
        <v/>
      </c>
      <c r="N165" s="96" t="e">
        <f t="shared" ca="1" si="11"/>
        <v>#VALUE!</v>
      </c>
      <c r="O165" s="92"/>
      <c r="P165" s="118"/>
      <c r="Q165" s="120"/>
      <c r="R165" s="117"/>
      <c r="S165" s="117"/>
      <c r="T165" s="93"/>
      <c r="U165" s="93"/>
      <c r="V165" s="93"/>
      <c r="W165" s="93"/>
      <c r="X165" s="93"/>
      <c r="Y165" s="93"/>
      <c r="Z165" s="93"/>
      <c r="AA165" s="93"/>
      <c r="AB165" s="93"/>
      <c r="AC165" s="120"/>
      <c r="AD165" s="93"/>
      <c r="AE165" s="93"/>
      <c r="AF165" s="93"/>
      <c r="AG165" s="93"/>
      <c r="AH165" s="85"/>
      <c r="AI165" s="93"/>
      <c r="AJ165" s="93"/>
      <c r="AK165" s="93"/>
      <c r="AL165" s="93"/>
      <c r="AM165" s="93"/>
      <c r="AN165" s="93"/>
      <c r="AO165" s="93"/>
      <c r="AP165" s="93"/>
      <c r="AQ165" s="93"/>
      <c r="AR165" s="93"/>
      <c r="AS165" s="93"/>
      <c r="AT165" s="93"/>
      <c r="AU165" s="93"/>
      <c r="AV165" s="96">
        <v>39938</v>
      </c>
      <c r="AW165" s="96">
        <v>39946</v>
      </c>
      <c r="AX165" s="92"/>
      <c r="AY165" s="96">
        <v>39947</v>
      </c>
      <c r="AZ165" s="36"/>
      <c r="BA165" s="36" t="s">
        <v>271</v>
      </c>
      <c r="BB16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65" s="25" t="str">
        <f>IF(Tableau6[[#This Row],[entré]]&lt;&gt;"",DATEDIF(Tableau6[[#This Row],[envoi_AR]],Tableau6[[#This Row],[entré]],"m")/12,"")</f>
        <v/>
      </c>
    </row>
    <row r="166" spans="1:55" ht="20.100000000000001" customHeight="1" x14ac:dyDescent="0.3">
      <c r="A166" s="10" t="s">
        <v>585</v>
      </c>
      <c r="B166" s="107" t="s">
        <v>282</v>
      </c>
      <c r="C166" s="115">
        <v>35090</v>
      </c>
      <c r="D166" s="90">
        <f t="shared" ca="1" si="8"/>
        <v>18</v>
      </c>
      <c r="E166" s="91" t="s">
        <v>69</v>
      </c>
      <c r="F166" s="107" t="s">
        <v>58</v>
      </c>
      <c r="G166" s="91"/>
      <c r="H166" s="93"/>
      <c r="I166" s="93"/>
      <c r="J166" s="110"/>
      <c r="K166" s="107"/>
      <c r="L166" s="95" t="str">
        <f t="shared" si="9"/>
        <v/>
      </c>
      <c r="M166" s="111" t="str">
        <f t="shared" si="10"/>
        <v/>
      </c>
      <c r="N166" s="111" t="e">
        <f t="shared" ca="1" si="11"/>
        <v>#VALUE!</v>
      </c>
      <c r="O166" s="110"/>
      <c r="P166" s="116"/>
      <c r="Q166" s="113"/>
      <c r="R166" s="107"/>
      <c r="S166" s="107"/>
      <c r="T166" s="93"/>
      <c r="U166" s="93"/>
      <c r="V166" s="93"/>
      <c r="W166" s="93"/>
      <c r="X166" s="93"/>
      <c r="Y166" s="93"/>
      <c r="Z166" s="93"/>
      <c r="AA166" s="93"/>
      <c r="AB166" s="93"/>
      <c r="AC166" s="113"/>
      <c r="AD166" s="93"/>
      <c r="AE166" s="93"/>
      <c r="AF166" s="93"/>
      <c r="AG166" s="93"/>
      <c r="AH166" s="114"/>
      <c r="AI166" s="93"/>
      <c r="AJ166" s="93"/>
      <c r="AK166" s="93"/>
      <c r="AL166" s="93"/>
      <c r="AM166" s="93"/>
      <c r="AN166" s="93"/>
      <c r="AO166" s="93"/>
      <c r="AP166" s="93"/>
      <c r="AQ166" s="93"/>
      <c r="AR166" s="93"/>
      <c r="AS166" s="93"/>
      <c r="AT166" s="93"/>
      <c r="AU166" s="95">
        <v>41667</v>
      </c>
      <c r="AV166" s="111">
        <v>41671</v>
      </c>
      <c r="AW166" s="111">
        <v>41675</v>
      </c>
      <c r="AX166" s="107"/>
      <c r="AY166" s="111">
        <v>41676</v>
      </c>
      <c r="AZ166" s="24"/>
      <c r="BA166" s="24"/>
      <c r="BB166" s="25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166" s="25" t="str">
        <f>IF(Tableau6[[#This Row],[entré]]&lt;&gt;"",DATEDIF(Tableau6[[#This Row],[envoi_AR]],Tableau6[[#This Row],[entré]],"m")/12,"")</f>
        <v/>
      </c>
    </row>
    <row r="167" spans="1:55" ht="20.100000000000001" customHeight="1" x14ac:dyDescent="0.3">
      <c r="A167" s="10" t="s">
        <v>585</v>
      </c>
      <c r="B167" s="107" t="s">
        <v>283</v>
      </c>
      <c r="C167" s="115">
        <v>32974</v>
      </c>
      <c r="D167" s="90">
        <f t="shared" ca="1" si="8"/>
        <v>24</v>
      </c>
      <c r="E167" s="109" t="s">
        <v>69</v>
      </c>
      <c r="F167" s="107" t="s">
        <v>77</v>
      </c>
      <c r="G167" s="109"/>
      <c r="H167" s="93"/>
      <c r="I167" s="93"/>
      <c r="J167" s="110"/>
      <c r="K167" s="107"/>
      <c r="L167" s="95">
        <f t="shared" si="9"/>
        <v>41808</v>
      </c>
      <c r="M167" s="111" t="str">
        <f t="shared" si="10"/>
        <v>Présent</v>
      </c>
      <c r="N167" s="111" t="str">
        <f t="shared" ca="1" si="11"/>
        <v>0 années  3 mois  2 jours  </v>
      </c>
      <c r="O167" s="110"/>
      <c r="P167" s="116"/>
      <c r="Q167" s="113"/>
      <c r="R167" s="107"/>
      <c r="S167" s="107"/>
      <c r="T167" s="93"/>
      <c r="U167" s="93"/>
      <c r="V167" s="93"/>
      <c r="W167" s="93"/>
      <c r="X167" s="93"/>
      <c r="Y167" s="93"/>
      <c r="Z167" s="93"/>
      <c r="AA167" s="93"/>
      <c r="AB167" s="93"/>
      <c r="AC167" s="113"/>
      <c r="AD167" s="93"/>
      <c r="AE167" s="93"/>
      <c r="AF167" s="93"/>
      <c r="AG167" s="93"/>
      <c r="AH167" s="114"/>
      <c r="AI167" s="93"/>
      <c r="AJ167" s="93"/>
      <c r="AK167" s="93"/>
      <c r="AL167" s="93"/>
      <c r="AM167" s="93"/>
      <c r="AN167" s="93"/>
      <c r="AO167" s="93"/>
      <c r="AP167" s="93"/>
      <c r="AQ167" s="93"/>
      <c r="AR167" s="93"/>
      <c r="AS167" s="93"/>
      <c r="AT167" s="93"/>
      <c r="AU167" s="95">
        <v>41611</v>
      </c>
      <c r="AV167" s="111">
        <v>41611</v>
      </c>
      <c r="AW167" s="111">
        <v>41725</v>
      </c>
      <c r="AX167" s="107"/>
      <c r="AY167" s="111">
        <v>41725</v>
      </c>
      <c r="AZ167" s="23">
        <v>41808</v>
      </c>
      <c r="BA167" s="24"/>
      <c r="BB16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67" s="25">
        <f>IF(Tableau6[[#This Row],[entré]]&lt;&gt;"",DATEDIF(Tableau6[[#This Row],[envoi_AR]],Tableau6[[#This Row],[entré]],"m")/12,"")</f>
        <v>0.16666666666666666</v>
      </c>
    </row>
    <row r="168" spans="1:55" ht="20.100000000000001" customHeight="1" x14ac:dyDescent="0.3">
      <c r="A168" s="10" t="s">
        <v>585</v>
      </c>
      <c r="B168" s="107" t="s">
        <v>180</v>
      </c>
      <c r="C168" s="115">
        <v>22048</v>
      </c>
      <c r="D168" s="90">
        <f t="shared" ca="1" si="8"/>
        <v>54</v>
      </c>
      <c r="E168" s="91" t="s">
        <v>69</v>
      </c>
      <c r="F168" s="107" t="s">
        <v>58</v>
      </c>
      <c r="G168" s="91"/>
      <c r="H168" s="93"/>
      <c r="I168" s="93"/>
      <c r="J168" s="110"/>
      <c r="K168" s="107"/>
      <c r="L168" s="95" t="str">
        <f t="shared" si="9"/>
        <v/>
      </c>
      <c r="M168" s="111" t="str">
        <f t="shared" si="10"/>
        <v/>
      </c>
      <c r="N168" s="111" t="e">
        <f t="shared" ca="1" si="11"/>
        <v>#VALUE!</v>
      </c>
      <c r="O168" s="110"/>
      <c r="P168" s="116"/>
      <c r="Q168" s="113"/>
      <c r="R168" s="107"/>
      <c r="S168" s="107"/>
      <c r="T168" s="93"/>
      <c r="U168" s="93"/>
      <c r="V168" s="93"/>
      <c r="W168" s="93"/>
      <c r="X168" s="93"/>
      <c r="Y168" s="93"/>
      <c r="Z168" s="93"/>
      <c r="AA168" s="93"/>
      <c r="AB168" s="93"/>
      <c r="AC168" s="113"/>
      <c r="AD168" s="93"/>
      <c r="AE168" s="93"/>
      <c r="AF168" s="93"/>
      <c r="AG168" s="93"/>
      <c r="AH168" s="114"/>
      <c r="AI168" s="93"/>
      <c r="AJ168" s="93"/>
      <c r="AK168" s="93"/>
      <c r="AL168" s="93"/>
      <c r="AM168" s="93"/>
      <c r="AN168" s="93"/>
      <c r="AO168" s="93"/>
      <c r="AP168" s="93"/>
      <c r="AQ168" s="93"/>
      <c r="AR168" s="93"/>
      <c r="AS168" s="93"/>
      <c r="AT168" s="93"/>
      <c r="AU168" s="95">
        <v>41698</v>
      </c>
      <c r="AV168" s="111">
        <v>41698</v>
      </c>
      <c r="AW168" s="111">
        <v>41731</v>
      </c>
      <c r="AX168" s="107"/>
      <c r="AY168" s="111">
        <v>41736</v>
      </c>
      <c r="AZ168" s="24"/>
      <c r="BA168" s="24"/>
      <c r="BB168" s="25">
        <f ca="1">IF(Tableau6[[#This Row],[entré]]&lt;&gt;"","",IF(Tableau6[[#This Row],[SORTIE de LA]]="",IF(Tableau6[[#This Row],[envoi_AR]]&lt;&gt;"",DATEDIF(Tableau6[[#This Row],[envoi_AR]],TODAY(),"m")/12,""),""))</f>
        <v>0.41666666666666669</v>
      </c>
      <c r="BC168" s="25" t="str">
        <f>IF(Tableau6[[#This Row],[entré]]&lt;&gt;"",DATEDIF(Tableau6[[#This Row],[envoi_AR]],Tableau6[[#This Row],[entré]],"m")/12,"")</f>
        <v/>
      </c>
    </row>
    <row r="169" spans="1:55" ht="20.100000000000001" customHeight="1" x14ac:dyDescent="0.3">
      <c r="A169" s="10" t="s">
        <v>585</v>
      </c>
      <c r="B169" s="88" t="s">
        <v>285</v>
      </c>
      <c r="C169" s="89">
        <v>30901</v>
      </c>
      <c r="D169" s="90">
        <f t="shared" ca="1" si="8"/>
        <v>30</v>
      </c>
      <c r="E169" s="91" t="s">
        <v>69</v>
      </c>
      <c r="F169" s="92" t="s">
        <v>58</v>
      </c>
      <c r="G169" s="91"/>
      <c r="H169" s="93"/>
      <c r="I169" s="93"/>
      <c r="J169" s="94"/>
      <c r="K169" s="119"/>
      <c r="L169" s="95" t="str">
        <f t="shared" si="9"/>
        <v/>
      </c>
      <c r="M169" s="96" t="str">
        <f t="shared" si="10"/>
        <v/>
      </c>
      <c r="N169" s="96" t="e">
        <f t="shared" ca="1" si="11"/>
        <v>#VALUE!</v>
      </c>
      <c r="O169" s="92"/>
      <c r="P169" s="92"/>
      <c r="Q169" s="97"/>
      <c r="R169" s="92"/>
      <c r="S169" s="119"/>
      <c r="T169" s="93"/>
      <c r="U169" s="93"/>
      <c r="V169" s="93"/>
      <c r="W169" s="93"/>
      <c r="X169" s="93"/>
      <c r="Y169" s="93"/>
      <c r="Z169" s="93"/>
      <c r="AA169" s="93"/>
      <c r="AB169" s="93"/>
      <c r="AC169" s="97"/>
      <c r="AD169" s="93"/>
      <c r="AE169" s="93"/>
      <c r="AF169" s="93"/>
      <c r="AG169" s="93"/>
      <c r="AH169" s="98"/>
      <c r="AI169" s="93"/>
      <c r="AJ169" s="93"/>
      <c r="AK169" s="93"/>
      <c r="AL169" s="93"/>
      <c r="AM169" s="93"/>
      <c r="AN169" s="93"/>
      <c r="AO169" s="93"/>
      <c r="AP169" s="93"/>
      <c r="AQ169" s="93"/>
      <c r="AR169" s="93"/>
      <c r="AS169" s="93"/>
      <c r="AT169" s="93"/>
      <c r="AU169" s="93"/>
      <c r="AV169" s="96">
        <v>39126</v>
      </c>
      <c r="AW169" s="96"/>
      <c r="AX169" s="92"/>
      <c r="AY169" s="96" t="s">
        <v>66</v>
      </c>
      <c r="AZ169" s="36"/>
      <c r="BA169" s="36" t="s">
        <v>134</v>
      </c>
      <c r="BB16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69" s="25" t="str">
        <f>IF(Tableau6[[#This Row],[entré]]&lt;&gt;"",DATEDIF(Tableau6[[#This Row],[envoi_AR]],Tableau6[[#This Row],[entré]],"m")/12,"")</f>
        <v/>
      </c>
    </row>
    <row r="170" spans="1:55" ht="20.100000000000001" customHeight="1" x14ac:dyDescent="0.3">
      <c r="A170" s="10" t="s">
        <v>585</v>
      </c>
      <c r="B170" s="107" t="s">
        <v>259</v>
      </c>
      <c r="C170" s="108">
        <v>34076</v>
      </c>
      <c r="D170" s="90">
        <f t="shared" ca="1" si="8"/>
        <v>21</v>
      </c>
      <c r="E170" s="91" t="s">
        <v>69</v>
      </c>
      <c r="F170" s="107" t="s">
        <v>77</v>
      </c>
      <c r="G170" s="91"/>
      <c r="H170" s="93"/>
      <c r="I170" s="93"/>
      <c r="J170" s="110"/>
      <c r="K170" s="107"/>
      <c r="L170" s="95" t="str">
        <f t="shared" si="9"/>
        <v/>
      </c>
      <c r="M170" s="111" t="str">
        <f t="shared" si="10"/>
        <v/>
      </c>
      <c r="N170" s="111" t="e">
        <f t="shared" ca="1" si="11"/>
        <v>#VALUE!</v>
      </c>
      <c r="O170" s="110"/>
      <c r="P170" s="116"/>
      <c r="Q170" s="113"/>
      <c r="R170" s="107"/>
      <c r="S170" s="107"/>
      <c r="T170" s="93"/>
      <c r="U170" s="93"/>
      <c r="V170" s="93"/>
      <c r="W170" s="93"/>
      <c r="X170" s="93"/>
      <c r="Y170" s="93"/>
      <c r="Z170" s="93"/>
      <c r="AA170" s="93"/>
      <c r="AB170" s="93"/>
      <c r="AC170" s="113"/>
      <c r="AD170" s="93"/>
      <c r="AE170" s="93"/>
      <c r="AF170" s="93"/>
      <c r="AG170" s="93"/>
      <c r="AH170" s="114"/>
      <c r="AI170" s="93"/>
      <c r="AJ170" s="93"/>
      <c r="AK170" s="93"/>
      <c r="AL170" s="93"/>
      <c r="AM170" s="93"/>
      <c r="AN170" s="93"/>
      <c r="AO170" s="93"/>
      <c r="AP170" s="93"/>
      <c r="AQ170" s="93"/>
      <c r="AR170" s="93"/>
      <c r="AS170" s="93"/>
      <c r="AT170" s="93"/>
      <c r="AU170" s="93"/>
      <c r="AV170" s="111">
        <v>41876</v>
      </c>
      <c r="AW170" s="111">
        <v>41879</v>
      </c>
      <c r="AX170" s="107"/>
      <c r="AY170" s="111">
        <v>41890</v>
      </c>
      <c r="AZ170" s="24"/>
      <c r="BA170" s="24"/>
      <c r="BB170" s="25">
        <f ca="1">IF(Tableau6[[#This Row],[entré]]&lt;&gt;"","",IF(Tableau6[[#This Row],[SORTIE de LA]]="",IF(Tableau6[[#This Row],[envoi_AR]]&lt;&gt;"",DATEDIF(Tableau6[[#This Row],[envoi_AR]],TODAY(),"m")/12,""),""))</f>
        <v>0</v>
      </c>
      <c r="BC170" s="25" t="str">
        <f>IF(Tableau6[[#This Row],[entré]]&lt;&gt;"",DATEDIF(Tableau6[[#This Row],[envoi_AR]],Tableau6[[#This Row],[entré]],"m")/12,"")</f>
        <v/>
      </c>
    </row>
    <row r="171" spans="1:55" ht="20.100000000000001" customHeight="1" x14ac:dyDescent="0.3">
      <c r="A171" s="10" t="s">
        <v>585</v>
      </c>
      <c r="B171" s="88" t="s">
        <v>286</v>
      </c>
      <c r="C171" s="89">
        <v>22693</v>
      </c>
      <c r="D171" s="90">
        <f t="shared" ca="1" si="8"/>
        <v>52</v>
      </c>
      <c r="E171" s="91" t="s">
        <v>69</v>
      </c>
      <c r="F171" s="92" t="s">
        <v>94</v>
      </c>
      <c r="G171" s="91"/>
      <c r="H171" s="93"/>
      <c r="I171" s="93"/>
      <c r="J171" s="94"/>
      <c r="K171" s="94"/>
      <c r="L171" s="95" t="str">
        <f t="shared" si="9"/>
        <v/>
      </c>
      <c r="M171" s="132" t="str">
        <f t="shared" si="10"/>
        <v/>
      </c>
      <c r="N171" s="132" t="e">
        <f t="shared" ca="1" si="11"/>
        <v>#VALUE!</v>
      </c>
      <c r="O171" s="92"/>
      <c r="P171" s="92"/>
      <c r="Q171" s="97"/>
      <c r="R171" s="88"/>
      <c r="S171" s="94"/>
      <c r="T171" s="93"/>
      <c r="U171" s="93"/>
      <c r="V171" s="93"/>
      <c r="W171" s="93"/>
      <c r="X171" s="93"/>
      <c r="Y171" s="93"/>
      <c r="Z171" s="93"/>
      <c r="AA171" s="93"/>
      <c r="AB171" s="93"/>
      <c r="AC171" s="97"/>
      <c r="AD171" s="93"/>
      <c r="AE171" s="93"/>
      <c r="AF171" s="93"/>
      <c r="AG171" s="93"/>
      <c r="AH171" s="133"/>
      <c r="AI171" s="93"/>
      <c r="AJ171" s="93"/>
      <c r="AK171" s="93"/>
      <c r="AL171" s="93"/>
      <c r="AM171" s="93"/>
      <c r="AN171" s="93"/>
      <c r="AO171" s="93"/>
      <c r="AP171" s="93"/>
      <c r="AQ171" s="93"/>
      <c r="AR171" s="93"/>
      <c r="AS171" s="93"/>
      <c r="AT171" s="93"/>
      <c r="AU171" s="93"/>
      <c r="AV171" s="132">
        <v>38527</v>
      </c>
      <c r="AW171" s="132"/>
      <c r="AX171" s="92"/>
      <c r="AY171" s="96" t="s">
        <v>66</v>
      </c>
      <c r="AZ171" s="36"/>
      <c r="BA171" s="36" t="s">
        <v>95</v>
      </c>
      <c r="BB17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71" s="25" t="str">
        <f>IF(Tableau6[[#This Row],[entré]]&lt;&gt;"",DATEDIF(Tableau6[[#This Row],[envoi_AR]],Tableau6[[#This Row],[entré]],"m")/12,"")</f>
        <v/>
      </c>
    </row>
    <row r="172" spans="1:55" ht="20.100000000000001" customHeight="1" x14ac:dyDescent="0.3">
      <c r="A172" s="10" t="s">
        <v>585</v>
      </c>
      <c r="B172" s="107" t="s">
        <v>287</v>
      </c>
      <c r="C172" s="108">
        <v>20889</v>
      </c>
      <c r="D172" s="90">
        <f t="shared" ca="1" si="8"/>
        <v>57</v>
      </c>
      <c r="E172" s="91" t="s">
        <v>69</v>
      </c>
      <c r="F172" s="107" t="s">
        <v>94</v>
      </c>
      <c r="G172" s="91"/>
      <c r="H172" s="93"/>
      <c r="I172" s="93"/>
      <c r="J172" s="110"/>
      <c r="K172" s="107"/>
      <c r="L172" s="95" t="str">
        <f t="shared" si="9"/>
        <v/>
      </c>
      <c r="M172" s="111" t="str">
        <f t="shared" si="10"/>
        <v/>
      </c>
      <c r="N172" s="111" t="e">
        <f t="shared" ca="1" si="11"/>
        <v>#VALUE!</v>
      </c>
      <c r="O172" s="110"/>
      <c r="P172" s="116"/>
      <c r="Q172" s="113"/>
      <c r="R172" s="107"/>
      <c r="S172" s="107"/>
      <c r="T172" s="93"/>
      <c r="U172" s="93"/>
      <c r="V172" s="93"/>
      <c r="W172" s="93"/>
      <c r="X172" s="93"/>
      <c r="Y172" s="93"/>
      <c r="Z172" s="93"/>
      <c r="AA172" s="93"/>
      <c r="AB172" s="93"/>
      <c r="AC172" s="113"/>
      <c r="AD172" s="93"/>
      <c r="AE172" s="93"/>
      <c r="AF172" s="93"/>
      <c r="AG172" s="93"/>
      <c r="AH172" s="114"/>
      <c r="AI172" s="93"/>
      <c r="AJ172" s="93"/>
      <c r="AK172" s="93"/>
      <c r="AL172" s="93"/>
      <c r="AM172" s="93"/>
      <c r="AN172" s="93"/>
      <c r="AO172" s="93"/>
      <c r="AP172" s="93"/>
      <c r="AQ172" s="93"/>
      <c r="AR172" s="93"/>
      <c r="AS172" s="93"/>
      <c r="AT172" s="93"/>
      <c r="AU172" s="93"/>
      <c r="AV172" s="111">
        <v>41814</v>
      </c>
      <c r="AW172" s="111">
        <v>41884</v>
      </c>
      <c r="AX172" s="107"/>
      <c r="AY172" s="111">
        <v>41890</v>
      </c>
      <c r="AZ172" s="24"/>
      <c r="BA172" s="24"/>
      <c r="BB172" s="25">
        <f ca="1">IF(Tableau6[[#This Row],[entré]]&lt;&gt;"","",IF(Tableau6[[#This Row],[SORTIE de LA]]="",IF(Tableau6[[#This Row],[envoi_AR]]&lt;&gt;"",DATEDIF(Tableau6[[#This Row],[envoi_AR]],TODAY(),"m")/12,""),""))</f>
        <v>0</v>
      </c>
      <c r="BC172" s="25" t="str">
        <f>IF(Tableau6[[#This Row],[entré]]&lt;&gt;"",DATEDIF(Tableau6[[#This Row],[envoi_AR]],Tableau6[[#This Row],[entré]],"m")/12,"")</f>
        <v/>
      </c>
    </row>
    <row r="173" spans="1:55" ht="20.100000000000001" customHeight="1" x14ac:dyDescent="0.3">
      <c r="A173" s="10" t="s">
        <v>585</v>
      </c>
      <c r="B173" s="88" t="s">
        <v>288</v>
      </c>
      <c r="C173" s="89">
        <v>27896</v>
      </c>
      <c r="D173" s="90">
        <f t="shared" ca="1" si="8"/>
        <v>38</v>
      </c>
      <c r="E173" s="91" t="s">
        <v>69</v>
      </c>
      <c r="F173" s="92" t="s">
        <v>58</v>
      </c>
      <c r="G173" s="91"/>
      <c r="H173" s="93"/>
      <c r="I173" s="93"/>
      <c r="J173" s="94"/>
      <c r="K173" s="94"/>
      <c r="L173" s="95" t="str">
        <f t="shared" si="9"/>
        <v/>
      </c>
      <c r="M173" s="96" t="str">
        <f t="shared" si="10"/>
        <v/>
      </c>
      <c r="N173" s="96" t="e">
        <f t="shared" ca="1" si="11"/>
        <v>#VALUE!</v>
      </c>
      <c r="O173" s="92"/>
      <c r="P173" s="92"/>
      <c r="Q173" s="97"/>
      <c r="R173" s="92"/>
      <c r="S173" s="94"/>
      <c r="T173" s="93"/>
      <c r="U173" s="93"/>
      <c r="V173" s="93"/>
      <c r="W173" s="93"/>
      <c r="X173" s="93"/>
      <c r="Y173" s="93"/>
      <c r="Z173" s="93"/>
      <c r="AA173" s="93"/>
      <c r="AB173" s="93"/>
      <c r="AC173" s="97"/>
      <c r="AD173" s="93"/>
      <c r="AE173" s="93"/>
      <c r="AF173" s="93"/>
      <c r="AG173" s="93"/>
      <c r="AH173" s="98"/>
      <c r="AI173" s="93"/>
      <c r="AJ173" s="93"/>
      <c r="AK173" s="93"/>
      <c r="AL173" s="93"/>
      <c r="AM173" s="93"/>
      <c r="AN173" s="93"/>
      <c r="AO173" s="93"/>
      <c r="AP173" s="93"/>
      <c r="AQ173" s="93"/>
      <c r="AR173" s="93"/>
      <c r="AS173" s="93"/>
      <c r="AT173" s="93"/>
      <c r="AU173" s="93"/>
      <c r="AV173" s="96">
        <v>39149</v>
      </c>
      <c r="AW173" s="96">
        <v>39156</v>
      </c>
      <c r="AX173" s="92"/>
      <c r="AY173" s="96">
        <v>39160</v>
      </c>
      <c r="AZ173" s="36"/>
      <c r="BA173" s="36" t="s">
        <v>95</v>
      </c>
      <c r="BB17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73" s="25" t="str">
        <f>IF(Tableau6[[#This Row],[entré]]&lt;&gt;"",DATEDIF(Tableau6[[#This Row],[envoi_AR]],Tableau6[[#This Row],[entré]],"m")/12,"")</f>
        <v/>
      </c>
    </row>
    <row r="174" spans="1:55" ht="20.100000000000001" customHeight="1" x14ac:dyDescent="0.3">
      <c r="A174" s="10" t="s">
        <v>585</v>
      </c>
      <c r="B174" s="107" t="s">
        <v>200</v>
      </c>
      <c r="C174" s="115">
        <v>21311</v>
      </c>
      <c r="D174" s="90">
        <f t="shared" ca="1" si="8"/>
        <v>56</v>
      </c>
      <c r="E174" s="91" t="s">
        <v>69</v>
      </c>
      <c r="F174" s="107" t="s">
        <v>70</v>
      </c>
      <c r="G174" s="109"/>
      <c r="H174" s="93"/>
      <c r="I174" s="93"/>
      <c r="J174" s="110"/>
      <c r="K174" s="107"/>
      <c r="L174" s="95" t="str">
        <f t="shared" si="9"/>
        <v/>
      </c>
      <c r="M174" s="111" t="str">
        <f t="shared" si="10"/>
        <v/>
      </c>
      <c r="N174" s="111" t="e">
        <f t="shared" ca="1" si="11"/>
        <v>#VALUE!</v>
      </c>
      <c r="O174" s="110"/>
      <c r="P174" s="116"/>
      <c r="Q174" s="113"/>
      <c r="R174" s="107"/>
      <c r="S174" s="107"/>
      <c r="T174" s="93"/>
      <c r="U174" s="93"/>
      <c r="V174" s="93"/>
      <c r="W174" s="93"/>
      <c r="X174" s="93"/>
      <c r="Y174" s="93"/>
      <c r="Z174" s="93"/>
      <c r="AA174" s="93"/>
      <c r="AB174" s="93"/>
      <c r="AC174" s="113"/>
      <c r="AD174" s="93"/>
      <c r="AE174" s="93"/>
      <c r="AF174" s="93"/>
      <c r="AG174" s="93"/>
      <c r="AH174" s="114"/>
      <c r="AI174" s="93"/>
      <c r="AJ174" s="93"/>
      <c r="AK174" s="93"/>
      <c r="AL174" s="93"/>
      <c r="AM174" s="93"/>
      <c r="AN174" s="93"/>
      <c r="AO174" s="93"/>
      <c r="AP174" s="93"/>
      <c r="AQ174" s="93"/>
      <c r="AR174" s="93"/>
      <c r="AS174" s="93"/>
      <c r="AT174" s="93"/>
      <c r="AU174" s="95">
        <v>41611</v>
      </c>
      <c r="AV174" s="111">
        <v>41611</v>
      </c>
      <c r="AW174" s="111">
        <v>41611</v>
      </c>
      <c r="AX174" s="107"/>
      <c r="AY174" s="111">
        <v>41613</v>
      </c>
      <c r="AZ174" s="24"/>
      <c r="BA174" s="24"/>
      <c r="BB174" s="25">
        <f ca="1">IF(Tableau6[[#This Row],[entré]]&lt;&gt;"","",IF(Tableau6[[#This Row],[SORTIE de LA]]="",IF(Tableau6[[#This Row],[envoi_AR]]&lt;&gt;"",DATEDIF(Tableau6[[#This Row],[envoi_AR]],TODAY(),"m")/12,""),""))</f>
        <v>0.75</v>
      </c>
      <c r="BC174" s="25" t="str">
        <f>IF(Tableau6[[#This Row],[entré]]&lt;&gt;"",DATEDIF(Tableau6[[#This Row],[envoi_AR]],Tableau6[[#This Row],[entré]],"m")/12,"")</f>
        <v/>
      </c>
    </row>
    <row r="175" spans="1:55" ht="20.100000000000001" customHeight="1" x14ac:dyDescent="0.3">
      <c r="A175" s="10" t="s">
        <v>585</v>
      </c>
      <c r="B175" s="99" t="s">
        <v>289</v>
      </c>
      <c r="C175" s="100">
        <v>29988</v>
      </c>
      <c r="D175" s="90">
        <f t="shared" ca="1" si="8"/>
        <v>32</v>
      </c>
      <c r="E175" s="91" t="s">
        <v>61</v>
      </c>
      <c r="F175" s="99" t="s">
        <v>77</v>
      </c>
      <c r="G175" s="91"/>
      <c r="H175" s="93"/>
      <c r="I175" s="93"/>
      <c r="J175" s="118"/>
      <c r="K175" s="117"/>
      <c r="L175" s="95">
        <f t="shared" si="9"/>
        <v>41774</v>
      </c>
      <c r="M175" s="134" t="str">
        <f t="shared" si="10"/>
        <v>Présent</v>
      </c>
      <c r="N175" s="135" t="str">
        <f t="shared" ca="1" si="11"/>
        <v>0 années  4 mois  5 jours  </v>
      </c>
      <c r="O175" s="99"/>
      <c r="P175" s="103"/>
      <c r="Q175" s="136"/>
      <c r="R175" s="99"/>
      <c r="S175" s="137"/>
      <c r="T175" s="126"/>
      <c r="U175" s="93"/>
      <c r="V175" s="93"/>
      <c r="W175" s="93"/>
      <c r="X175" s="93"/>
      <c r="Y175" s="93"/>
      <c r="Z175" s="127"/>
      <c r="AA175" s="93"/>
      <c r="AB175" s="93"/>
      <c r="AC175" s="120"/>
      <c r="AD175" s="93"/>
      <c r="AE175" s="93"/>
      <c r="AF175" s="93"/>
      <c r="AG175" s="93"/>
      <c r="AH175" s="105"/>
      <c r="AI175" s="93"/>
      <c r="AJ175" s="93"/>
      <c r="AK175" s="93"/>
      <c r="AL175" s="93"/>
      <c r="AM175" s="93"/>
      <c r="AN175" s="93"/>
      <c r="AO175" s="93"/>
      <c r="AP175" s="93"/>
      <c r="AQ175" s="93"/>
      <c r="AR175" s="93"/>
      <c r="AS175" s="93"/>
      <c r="AT175" s="93"/>
      <c r="AU175" s="93"/>
      <c r="AV175" s="100">
        <v>41233</v>
      </c>
      <c r="AW175" s="135" t="s">
        <v>290</v>
      </c>
      <c r="AX175" s="99"/>
      <c r="AY175" s="101">
        <v>41299</v>
      </c>
      <c r="AZ175" s="35">
        <v>41774</v>
      </c>
      <c r="BA175" s="36"/>
      <c r="BB17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75" s="25">
        <f>IF(Tableau6[[#This Row],[entré]]&lt;&gt;"",DATEDIF(Tableau6[[#This Row],[envoi_AR]],Tableau6[[#This Row],[entré]],"m")/12,"")</f>
        <v>1.25</v>
      </c>
    </row>
    <row r="176" spans="1:55" ht="20.100000000000001" customHeight="1" x14ac:dyDescent="0.3">
      <c r="A176" s="10" t="s">
        <v>585</v>
      </c>
      <c r="B176" s="99" t="s">
        <v>291</v>
      </c>
      <c r="C176" s="100">
        <v>21772</v>
      </c>
      <c r="D176" s="90">
        <f t="shared" ca="1" si="8"/>
        <v>55</v>
      </c>
      <c r="E176" s="91" t="s">
        <v>61</v>
      </c>
      <c r="F176" s="99" t="s">
        <v>70</v>
      </c>
      <c r="G176" s="91"/>
      <c r="H176" s="93"/>
      <c r="I176" s="93"/>
      <c r="J176" s="118"/>
      <c r="K176" s="117"/>
      <c r="L176" s="95" t="str">
        <f t="shared" si="9"/>
        <v/>
      </c>
      <c r="M176" s="134" t="str">
        <f t="shared" si="10"/>
        <v/>
      </c>
      <c r="N176" s="135" t="e">
        <f t="shared" ca="1" si="11"/>
        <v>#VALUE!</v>
      </c>
      <c r="O176" s="99"/>
      <c r="P176" s="103"/>
      <c r="Q176" s="136"/>
      <c r="R176" s="99"/>
      <c r="S176" s="137"/>
      <c r="T176" s="126"/>
      <c r="U176" s="93"/>
      <c r="V176" s="93"/>
      <c r="W176" s="93"/>
      <c r="X176" s="93"/>
      <c r="Y176" s="93"/>
      <c r="Z176" s="127"/>
      <c r="AA176" s="93"/>
      <c r="AB176" s="93"/>
      <c r="AC176" s="120"/>
      <c r="AD176" s="93"/>
      <c r="AE176" s="93"/>
      <c r="AF176" s="93"/>
      <c r="AG176" s="93"/>
      <c r="AH176" s="105"/>
      <c r="AI176" s="93"/>
      <c r="AJ176" s="93"/>
      <c r="AK176" s="93"/>
      <c r="AL176" s="93"/>
      <c r="AM176" s="93"/>
      <c r="AN176" s="93"/>
      <c r="AO176" s="93"/>
      <c r="AP176" s="93"/>
      <c r="AQ176" s="93"/>
      <c r="AR176" s="93"/>
      <c r="AS176" s="93"/>
      <c r="AT176" s="93"/>
      <c r="AU176" s="93"/>
      <c r="AV176" s="100">
        <v>41213</v>
      </c>
      <c r="AW176" s="135" t="s">
        <v>292</v>
      </c>
      <c r="AX176" s="99"/>
      <c r="AY176" s="138">
        <v>41233</v>
      </c>
      <c r="AZ176" s="36"/>
      <c r="BA176" s="36"/>
      <c r="BB176" s="25">
        <f ca="1">IF(Tableau6[[#This Row],[entré]]&lt;&gt;"","",IF(Tableau6[[#This Row],[SORTIE de LA]]="",IF(Tableau6[[#This Row],[envoi_AR]]&lt;&gt;"",DATEDIF(Tableau6[[#This Row],[envoi_AR]],TODAY(),"m")/12,""),""))</f>
        <v>1.8333333333333333</v>
      </c>
      <c r="BC176" s="25" t="str">
        <f>IF(Tableau6[[#This Row],[entré]]&lt;&gt;"",DATEDIF(Tableau6[[#This Row],[envoi_AR]],Tableau6[[#This Row],[entré]],"m")/12,"")</f>
        <v/>
      </c>
    </row>
    <row r="177" spans="1:55" ht="20.100000000000001" customHeight="1" x14ac:dyDescent="0.3">
      <c r="A177" s="10" t="s">
        <v>585</v>
      </c>
      <c r="B177" s="107" t="s">
        <v>209</v>
      </c>
      <c r="C177" s="115">
        <v>23443</v>
      </c>
      <c r="D177" s="90">
        <f t="shared" ca="1" si="8"/>
        <v>50</v>
      </c>
      <c r="E177" s="109" t="s">
        <v>69</v>
      </c>
      <c r="F177" s="107" t="s">
        <v>82</v>
      </c>
      <c r="G177" s="109"/>
      <c r="H177" s="93"/>
      <c r="I177" s="93"/>
      <c r="J177" s="110"/>
      <c r="K177" s="107"/>
      <c r="L177" s="95" t="str">
        <f t="shared" si="9"/>
        <v/>
      </c>
      <c r="M177" s="111" t="str">
        <f t="shared" si="10"/>
        <v/>
      </c>
      <c r="N177" s="111" t="e">
        <f t="shared" ca="1" si="11"/>
        <v>#VALUE!</v>
      </c>
      <c r="O177" s="110"/>
      <c r="P177" s="116"/>
      <c r="Q177" s="113"/>
      <c r="R177" s="107"/>
      <c r="S177" s="107"/>
      <c r="T177" s="93"/>
      <c r="U177" s="93"/>
      <c r="V177" s="93"/>
      <c r="W177" s="93"/>
      <c r="X177" s="93"/>
      <c r="Y177" s="93"/>
      <c r="Z177" s="93"/>
      <c r="AA177" s="93"/>
      <c r="AB177" s="93"/>
      <c r="AC177" s="113"/>
      <c r="AD177" s="93"/>
      <c r="AE177" s="93"/>
      <c r="AF177" s="93"/>
      <c r="AG177" s="93"/>
      <c r="AH177" s="114"/>
      <c r="AI177" s="93"/>
      <c r="AJ177" s="93"/>
      <c r="AK177" s="93"/>
      <c r="AL177" s="93"/>
      <c r="AM177" s="93"/>
      <c r="AN177" s="93"/>
      <c r="AO177" s="93"/>
      <c r="AP177" s="93"/>
      <c r="AQ177" s="93"/>
      <c r="AR177" s="93"/>
      <c r="AS177" s="93"/>
      <c r="AT177" s="93"/>
      <c r="AU177" s="93"/>
      <c r="AV177" s="111"/>
      <c r="AW177" s="111">
        <v>41542</v>
      </c>
      <c r="AX177" s="107"/>
      <c r="AY177" s="111">
        <v>41548</v>
      </c>
      <c r="AZ177" s="24"/>
      <c r="BA177" s="24"/>
      <c r="BB177" s="25">
        <f ca="1">IF(Tableau6[[#This Row],[entré]]&lt;&gt;"","",IF(Tableau6[[#This Row],[SORTIE de LA]]="",IF(Tableau6[[#This Row],[envoi_AR]]&lt;&gt;"",DATEDIF(Tableau6[[#This Row],[envoi_AR]],TODAY(),"m")/12,""),""))</f>
        <v>0.91666666666666663</v>
      </c>
      <c r="BC177" s="25" t="str">
        <f>IF(Tableau6[[#This Row],[entré]]&lt;&gt;"",DATEDIF(Tableau6[[#This Row],[envoi_AR]],Tableau6[[#This Row],[entré]],"m")/12,"")</f>
        <v/>
      </c>
    </row>
    <row r="178" spans="1:55" ht="20.100000000000001" customHeight="1" x14ac:dyDescent="0.3">
      <c r="A178" s="10" t="s">
        <v>585</v>
      </c>
      <c r="B178" s="107" t="s">
        <v>293</v>
      </c>
      <c r="C178" s="108"/>
      <c r="D178" s="90">
        <f t="shared" ca="1" si="8"/>
        <v>114</v>
      </c>
      <c r="E178" s="91" t="s">
        <v>61</v>
      </c>
      <c r="F178" s="107"/>
      <c r="G178" s="91"/>
      <c r="H178" s="93"/>
      <c r="I178" s="93"/>
      <c r="J178" s="110"/>
      <c r="K178" s="107"/>
      <c r="L178" s="95" t="str">
        <f t="shared" si="9"/>
        <v/>
      </c>
      <c r="M178" s="111" t="str">
        <f t="shared" si="10"/>
        <v/>
      </c>
      <c r="N178" s="111" t="e">
        <f t="shared" ca="1" si="11"/>
        <v>#VALUE!</v>
      </c>
      <c r="O178" s="110"/>
      <c r="P178" s="116"/>
      <c r="Q178" s="113"/>
      <c r="R178" s="107"/>
      <c r="S178" s="107"/>
      <c r="T178" s="93"/>
      <c r="U178" s="93"/>
      <c r="V178" s="93"/>
      <c r="W178" s="93"/>
      <c r="X178" s="93"/>
      <c r="Y178" s="93"/>
      <c r="Z178" s="93"/>
      <c r="AA178" s="93"/>
      <c r="AB178" s="93"/>
      <c r="AC178" s="113"/>
      <c r="AD178" s="93"/>
      <c r="AE178" s="93"/>
      <c r="AF178" s="93"/>
      <c r="AG178" s="93"/>
      <c r="AH178" s="114"/>
      <c r="AI178" s="93"/>
      <c r="AJ178" s="93"/>
      <c r="AK178" s="93"/>
      <c r="AL178" s="93"/>
      <c r="AM178" s="93"/>
      <c r="AN178" s="93"/>
      <c r="AO178" s="93"/>
      <c r="AP178" s="93"/>
      <c r="AQ178" s="93"/>
      <c r="AR178" s="93"/>
      <c r="AS178" s="93"/>
      <c r="AT178" s="93"/>
      <c r="AU178" s="93"/>
      <c r="AV178" s="111"/>
      <c r="AW178" s="111"/>
      <c r="AX178" s="107"/>
      <c r="AY178" s="111"/>
      <c r="AZ178" s="24"/>
      <c r="BA178" s="24"/>
      <c r="BB17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78" s="25" t="str">
        <f>IF(Tableau6[[#This Row],[entré]]&lt;&gt;"",DATEDIF(Tableau6[[#This Row],[envoi_AR]],Tableau6[[#This Row],[entré]],"m")/12,"")</f>
        <v/>
      </c>
    </row>
    <row r="179" spans="1:55" ht="20.100000000000001" customHeight="1" x14ac:dyDescent="0.3">
      <c r="A179" s="10" t="s">
        <v>585</v>
      </c>
      <c r="B179" s="107" t="s">
        <v>294</v>
      </c>
      <c r="C179" s="115">
        <v>29746</v>
      </c>
      <c r="D179" s="90">
        <f t="shared" ca="1" si="8"/>
        <v>33</v>
      </c>
      <c r="E179" s="109" t="s">
        <v>69</v>
      </c>
      <c r="F179" s="107" t="s">
        <v>94</v>
      </c>
      <c r="G179" s="109"/>
      <c r="H179" s="93"/>
      <c r="I179" s="93"/>
      <c r="J179" s="110"/>
      <c r="K179" s="107"/>
      <c r="L179" s="95" t="str">
        <f t="shared" si="9"/>
        <v/>
      </c>
      <c r="M179" s="111" t="str">
        <f t="shared" si="10"/>
        <v/>
      </c>
      <c r="N179" s="111" t="e">
        <f t="shared" ca="1" si="11"/>
        <v>#VALUE!</v>
      </c>
      <c r="O179" s="110"/>
      <c r="P179" s="116"/>
      <c r="Q179" s="113"/>
      <c r="R179" s="107"/>
      <c r="S179" s="107"/>
      <c r="T179" s="93"/>
      <c r="U179" s="93"/>
      <c r="V179" s="93"/>
      <c r="W179" s="93"/>
      <c r="X179" s="93"/>
      <c r="Y179" s="93"/>
      <c r="Z179" s="93"/>
      <c r="AA179" s="93"/>
      <c r="AB179" s="93"/>
      <c r="AC179" s="113"/>
      <c r="AD179" s="93"/>
      <c r="AE179" s="93"/>
      <c r="AF179" s="93"/>
      <c r="AG179" s="93"/>
      <c r="AH179" s="114"/>
      <c r="AI179" s="93"/>
      <c r="AJ179" s="93"/>
      <c r="AK179" s="93"/>
      <c r="AL179" s="93"/>
      <c r="AM179" s="93"/>
      <c r="AN179" s="93"/>
      <c r="AO179" s="93"/>
      <c r="AP179" s="93"/>
      <c r="AQ179" s="93"/>
      <c r="AR179" s="93"/>
      <c r="AS179" s="93"/>
      <c r="AT179" s="93"/>
      <c r="AU179" s="95">
        <v>41597</v>
      </c>
      <c r="AV179" s="111">
        <v>41597</v>
      </c>
      <c r="AW179" s="111">
        <v>41597</v>
      </c>
      <c r="AX179" s="107"/>
      <c r="AY179" s="111">
        <v>41598</v>
      </c>
      <c r="AZ179" s="24"/>
      <c r="BA179" s="24"/>
      <c r="BB179" s="25">
        <f ca="1">IF(Tableau6[[#This Row],[entré]]&lt;&gt;"","",IF(Tableau6[[#This Row],[SORTIE de LA]]="",IF(Tableau6[[#This Row],[envoi_AR]]&lt;&gt;"",DATEDIF(Tableau6[[#This Row],[envoi_AR]],TODAY(),"m")/12,""),""))</f>
        <v>0.83333333333333337</v>
      </c>
      <c r="BC179" s="25" t="str">
        <f>IF(Tableau6[[#This Row],[entré]]&lt;&gt;"",DATEDIF(Tableau6[[#This Row],[envoi_AR]],Tableau6[[#This Row],[entré]],"m")/12,"")</f>
        <v/>
      </c>
    </row>
    <row r="180" spans="1:55" ht="20.100000000000001" customHeight="1" x14ac:dyDescent="0.3">
      <c r="A180" s="10" t="s">
        <v>585</v>
      </c>
      <c r="B180" s="88" t="s">
        <v>295</v>
      </c>
      <c r="C180" s="89">
        <v>33908</v>
      </c>
      <c r="D180" s="90">
        <f t="shared" ca="1" si="8"/>
        <v>21</v>
      </c>
      <c r="E180" s="91" t="s">
        <v>69</v>
      </c>
      <c r="F180" s="92" t="s">
        <v>58</v>
      </c>
      <c r="G180" s="91"/>
      <c r="H180" s="93"/>
      <c r="I180" s="93"/>
      <c r="J180" s="94"/>
      <c r="K180" s="94"/>
      <c r="L180" s="95" t="str">
        <f t="shared" si="9"/>
        <v/>
      </c>
      <c r="M180" s="96" t="str">
        <f t="shared" si="10"/>
        <v/>
      </c>
      <c r="N180" s="96" t="e">
        <f t="shared" ca="1" si="11"/>
        <v>#VALUE!</v>
      </c>
      <c r="O180" s="92"/>
      <c r="P180" s="92"/>
      <c r="Q180" s="97"/>
      <c r="R180" s="88"/>
      <c r="S180" s="94"/>
      <c r="T180" s="93"/>
      <c r="U180" s="93"/>
      <c r="V180" s="93"/>
      <c r="W180" s="93"/>
      <c r="X180" s="93"/>
      <c r="Y180" s="93"/>
      <c r="Z180" s="93"/>
      <c r="AA180" s="93"/>
      <c r="AB180" s="93"/>
      <c r="AC180" s="97"/>
      <c r="AD180" s="93"/>
      <c r="AE180" s="93"/>
      <c r="AF180" s="93"/>
      <c r="AG180" s="93"/>
      <c r="AH180" s="98"/>
      <c r="AI180" s="93"/>
      <c r="AJ180" s="93"/>
      <c r="AK180" s="93"/>
      <c r="AL180" s="93"/>
      <c r="AM180" s="93"/>
      <c r="AN180" s="93"/>
      <c r="AO180" s="93"/>
      <c r="AP180" s="93"/>
      <c r="AQ180" s="93"/>
      <c r="AR180" s="93"/>
      <c r="AS180" s="93"/>
      <c r="AT180" s="93"/>
      <c r="AU180" s="93"/>
      <c r="AV180" s="96">
        <v>41337</v>
      </c>
      <c r="AW180" s="96">
        <v>41358</v>
      </c>
      <c r="AX180" s="92"/>
      <c r="AY180" s="96">
        <v>41362</v>
      </c>
      <c r="AZ180" s="36"/>
      <c r="BA180" s="36" t="s">
        <v>296</v>
      </c>
      <c r="BB180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80" s="25" t="str">
        <f>IF(Tableau6[[#This Row],[entré]]&lt;&gt;"",DATEDIF(Tableau6[[#This Row],[envoi_AR]],Tableau6[[#This Row],[entré]],"m")/12,"")</f>
        <v/>
      </c>
    </row>
    <row r="181" spans="1:55" ht="20.100000000000001" customHeight="1" x14ac:dyDescent="0.3">
      <c r="A181" s="10" t="s">
        <v>585</v>
      </c>
      <c r="B181" s="107" t="s">
        <v>297</v>
      </c>
      <c r="C181" s="115">
        <v>29968</v>
      </c>
      <c r="D181" s="90">
        <f t="shared" ca="1" si="8"/>
        <v>32</v>
      </c>
      <c r="E181" s="109" t="s">
        <v>57</v>
      </c>
      <c r="F181" s="107" t="s">
        <v>58</v>
      </c>
      <c r="G181" s="109"/>
      <c r="H181" s="93"/>
      <c r="I181" s="93"/>
      <c r="J181" s="110"/>
      <c r="K181" s="107"/>
      <c r="L181" s="95" t="str">
        <f t="shared" si="9"/>
        <v/>
      </c>
      <c r="M181" s="111" t="str">
        <f t="shared" si="10"/>
        <v/>
      </c>
      <c r="N181" s="111" t="e">
        <f t="shared" ca="1" si="11"/>
        <v>#VALUE!</v>
      </c>
      <c r="O181" s="110"/>
      <c r="P181" s="116"/>
      <c r="Q181" s="113"/>
      <c r="R181" s="107"/>
      <c r="S181" s="107"/>
      <c r="T181" s="93"/>
      <c r="U181" s="93"/>
      <c r="V181" s="93"/>
      <c r="W181" s="93"/>
      <c r="X181" s="93"/>
      <c r="Y181" s="93"/>
      <c r="Z181" s="93"/>
      <c r="AA181" s="93"/>
      <c r="AB181" s="93"/>
      <c r="AC181" s="113"/>
      <c r="AD181" s="93"/>
      <c r="AE181" s="93"/>
      <c r="AF181" s="93"/>
      <c r="AG181" s="93"/>
      <c r="AH181" s="114"/>
      <c r="AI181" s="93"/>
      <c r="AJ181" s="93"/>
      <c r="AK181" s="93"/>
      <c r="AL181" s="93"/>
      <c r="AM181" s="93"/>
      <c r="AN181" s="93"/>
      <c r="AO181" s="93"/>
      <c r="AP181" s="93"/>
      <c r="AQ181" s="93"/>
      <c r="AR181" s="93"/>
      <c r="AS181" s="93"/>
      <c r="AT181" s="93"/>
      <c r="AU181" s="95">
        <v>41726</v>
      </c>
      <c r="AV181" s="111">
        <v>41726</v>
      </c>
      <c r="AW181" s="111">
        <v>41736</v>
      </c>
      <c r="AX181" s="107"/>
      <c r="AY181" s="111">
        <v>41736</v>
      </c>
      <c r="AZ181" s="24"/>
      <c r="BA181" s="24"/>
      <c r="BB181" s="25">
        <f ca="1">IF(Tableau6[[#This Row],[entré]]&lt;&gt;"","",IF(Tableau6[[#This Row],[SORTIE de LA]]="",IF(Tableau6[[#This Row],[envoi_AR]]&lt;&gt;"",DATEDIF(Tableau6[[#This Row],[envoi_AR]],TODAY(),"m")/12,""),""))</f>
        <v>0.41666666666666669</v>
      </c>
      <c r="BC181" s="25" t="str">
        <f>IF(Tableau6[[#This Row],[entré]]&lt;&gt;"",DATEDIF(Tableau6[[#This Row],[envoi_AR]],Tableau6[[#This Row],[entré]],"m")/12,"")</f>
        <v/>
      </c>
    </row>
    <row r="182" spans="1:55" ht="20.100000000000001" customHeight="1" x14ac:dyDescent="0.3">
      <c r="A182" s="10" t="s">
        <v>585</v>
      </c>
      <c r="B182" s="99" t="s">
        <v>114</v>
      </c>
      <c r="C182" s="100">
        <v>30822</v>
      </c>
      <c r="D182" s="90">
        <f t="shared" ca="1" si="8"/>
        <v>30</v>
      </c>
      <c r="E182" s="91" t="s">
        <v>69</v>
      </c>
      <c r="F182" s="99" t="s">
        <v>58</v>
      </c>
      <c r="G182" s="91"/>
      <c r="H182" s="93"/>
      <c r="I182" s="93"/>
      <c r="J182" s="118"/>
      <c r="K182" s="117"/>
      <c r="L182" s="95">
        <f t="shared" si="9"/>
        <v>41640</v>
      </c>
      <c r="M182" s="134" t="str">
        <f t="shared" si="10"/>
        <v>Présent</v>
      </c>
      <c r="N182" s="135" t="str">
        <f t="shared" ca="1" si="11"/>
        <v>0 années  8 mois  19 jours  </v>
      </c>
      <c r="O182" s="99"/>
      <c r="P182" s="103"/>
      <c r="Q182" s="104"/>
      <c r="R182" s="99"/>
      <c r="S182" s="99"/>
      <c r="T182" s="93"/>
      <c r="U182" s="93"/>
      <c r="V182" s="93"/>
      <c r="W182" s="93"/>
      <c r="X182" s="93"/>
      <c r="Y182" s="93"/>
      <c r="Z182" s="93"/>
      <c r="AA182" s="93"/>
      <c r="AB182" s="93"/>
      <c r="AC182" s="120"/>
      <c r="AD182" s="93"/>
      <c r="AE182" s="93"/>
      <c r="AF182" s="93"/>
      <c r="AG182" s="93"/>
      <c r="AH182" s="105"/>
      <c r="AI182" s="93"/>
      <c r="AJ182" s="93"/>
      <c r="AK182" s="93"/>
      <c r="AL182" s="93"/>
      <c r="AM182" s="93"/>
      <c r="AN182" s="93"/>
      <c r="AO182" s="93"/>
      <c r="AP182" s="93"/>
      <c r="AQ182" s="93"/>
      <c r="AR182" s="93"/>
      <c r="AS182" s="93"/>
      <c r="AT182" s="93"/>
      <c r="AU182" s="93"/>
      <c r="AV182" s="134">
        <v>41313</v>
      </c>
      <c r="AW182" s="135" t="s">
        <v>298</v>
      </c>
      <c r="AX182" s="99"/>
      <c r="AY182" s="101">
        <v>41324</v>
      </c>
      <c r="AZ182" s="35">
        <v>41640</v>
      </c>
      <c r="BA182" s="36"/>
      <c r="BB18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82" s="25">
        <f>IF(Tableau6[[#This Row],[entré]]&lt;&gt;"",DATEDIF(Tableau6[[#This Row],[envoi_AR]],Tableau6[[#This Row],[entré]],"m")/12,"")</f>
        <v>0.83333333333333337</v>
      </c>
    </row>
    <row r="183" spans="1:55" ht="20.100000000000001" customHeight="1" x14ac:dyDescent="0.3">
      <c r="A183" s="10" t="s">
        <v>585</v>
      </c>
      <c r="B183" s="88" t="s">
        <v>299</v>
      </c>
      <c r="C183" s="89">
        <v>30821</v>
      </c>
      <c r="D183" s="90">
        <f t="shared" ca="1" si="8"/>
        <v>30</v>
      </c>
      <c r="E183" s="91" t="s">
        <v>61</v>
      </c>
      <c r="F183" s="92" t="s">
        <v>77</v>
      </c>
      <c r="G183" s="91"/>
      <c r="H183" s="93"/>
      <c r="I183" s="93"/>
      <c r="J183" s="94"/>
      <c r="K183" s="94"/>
      <c r="L183" s="95" t="str">
        <f t="shared" si="9"/>
        <v/>
      </c>
      <c r="M183" s="96" t="str">
        <f t="shared" si="10"/>
        <v/>
      </c>
      <c r="N183" s="96" t="e">
        <f t="shared" ca="1" si="11"/>
        <v>#VALUE!</v>
      </c>
      <c r="O183" s="92"/>
      <c r="P183" s="92"/>
      <c r="Q183" s="97"/>
      <c r="R183" s="92"/>
      <c r="S183" s="94"/>
      <c r="T183" s="93"/>
      <c r="U183" s="93"/>
      <c r="V183" s="93"/>
      <c r="W183" s="93"/>
      <c r="X183" s="93"/>
      <c r="Y183" s="93"/>
      <c r="Z183" s="93"/>
      <c r="AA183" s="93"/>
      <c r="AB183" s="93"/>
      <c r="AC183" s="97"/>
      <c r="AD183" s="93"/>
      <c r="AE183" s="93"/>
      <c r="AF183" s="93"/>
      <c r="AG183" s="93"/>
      <c r="AH183" s="98"/>
      <c r="AI183" s="93"/>
      <c r="AJ183" s="93"/>
      <c r="AK183" s="93"/>
      <c r="AL183" s="93"/>
      <c r="AM183" s="93"/>
      <c r="AN183" s="93"/>
      <c r="AO183" s="93"/>
      <c r="AP183" s="93"/>
      <c r="AQ183" s="93"/>
      <c r="AR183" s="93"/>
      <c r="AS183" s="93"/>
      <c r="AT183" s="93"/>
      <c r="AU183" s="93"/>
      <c r="AV183" s="96">
        <v>38625</v>
      </c>
      <c r="AW183" s="96"/>
      <c r="AX183" s="92"/>
      <c r="AY183" s="96" t="s">
        <v>66</v>
      </c>
      <c r="AZ183" s="36"/>
      <c r="BA183" s="36" t="s">
        <v>134</v>
      </c>
      <c r="BB18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83" s="25" t="str">
        <f>IF(Tableau6[[#This Row],[entré]]&lt;&gt;"",DATEDIF(Tableau6[[#This Row],[envoi_AR]],Tableau6[[#This Row],[entré]],"m")/12,"")</f>
        <v/>
      </c>
    </row>
    <row r="184" spans="1:55" ht="20.100000000000001" customHeight="1" x14ac:dyDescent="0.3">
      <c r="A184" s="10" t="s">
        <v>585</v>
      </c>
      <c r="B184" s="88" t="s">
        <v>300</v>
      </c>
      <c r="C184" s="89">
        <v>30498</v>
      </c>
      <c r="D184" s="90">
        <f t="shared" ca="1" si="8"/>
        <v>31</v>
      </c>
      <c r="E184" s="91" t="s">
        <v>61</v>
      </c>
      <c r="F184" s="92" t="s">
        <v>77</v>
      </c>
      <c r="G184" s="91"/>
      <c r="H184" s="93"/>
      <c r="I184" s="93"/>
      <c r="J184" s="94"/>
      <c r="K184" s="94"/>
      <c r="L184" s="95" t="str">
        <f t="shared" si="9"/>
        <v/>
      </c>
      <c r="M184" s="96" t="str">
        <f t="shared" si="10"/>
        <v/>
      </c>
      <c r="N184" s="96" t="e">
        <f t="shared" ca="1" si="11"/>
        <v>#VALUE!</v>
      </c>
      <c r="O184" s="92"/>
      <c r="P184" s="92"/>
      <c r="Q184" s="97"/>
      <c r="R184" s="92"/>
      <c r="S184" s="94"/>
      <c r="T184" s="93"/>
      <c r="U184" s="93"/>
      <c r="V184" s="93"/>
      <c r="W184" s="93"/>
      <c r="X184" s="93"/>
      <c r="Y184" s="93"/>
      <c r="Z184" s="93"/>
      <c r="AA184" s="93"/>
      <c r="AB184" s="93"/>
      <c r="AC184" s="97"/>
      <c r="AD184" s="93"/>
      <c r="AE184" s="93"/>
      <c r="AF184" s="93"/>
      <c r="AG184" s="93"/>
      <c r="AH184" s="98"/>
      <c r="AI184" s="93"/>
      <c r="AJ184" s="93"/>
      <c r="AK184" s="93"/>
      <c r="AL184" s="93"/>
      <c r="AM184" s="93"/>
      <c r="AN184" s="93"/>
      <c r="AO184" s="93"/>
      <c r="AP184" s="93"/>
      <c r="AQ184" s="93"/>
      <c r="AR184" s="93"/>
      <c r="AS184" s="93"/>
      <c r="AT184" s="93"/>
      <c r="AU184" s="93"/>
      <c r="AV184" s="96">
        <v>39049</v>
      </c>
      <c r="AW184" s="96">
        <v>39058</v>
      </c>
      <c r="AX184" s="92"/>
      <c r="AY184" s="96">
        <v>39059</v>
      </c>
      <c r="AZ184" s="36"/>
      <c r="BA184" s="36" t="s">
        <v>88</v>
      </c>
      <c r="BB184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84" s="25" t="str">
        <f>IF(Tableau6[[#This Row],[entré]]&lt;&gt;"",DATEDIF(Tableau6[[#This Row],[envoi_AR]],Tableau6[[#This Row],[entré]],"m")/12,"")</f>
        <v/>
      </c>
    </row>
    <row r="185" spans="1:55" ht="20.100000000000001" customHeight="1" x14ac:dyDescent="0.3">
      <c r="A185" s="10" t="s">
        <v>585</v>
      </c>
      <c r="B185" s="88" t="s">
        <v>301</v>
      </c>
      <c r="C185" s="89">
        <v>25940</v>
      </c>
      <c r="D185" s="90">
        <f t="shared" ca="1" si="8"/>
        <v>43</v>
      </c>
      <c r="E185" s="91" t="s">
        <v>61</v>
      </c>
      <c r="F185" s="92" t="s">
        <v>70</v>
      </c>
      <c r="G185" s="91"/>
      <c r="H185" s="93"/>
      <c r="I185" s="93"/>
      <c r="J185" s="94"/>
      <c r="K185" s="94"/>
      <c r="L185" s="95" t="str">
        <f t="shared" si="9"/>
        <v/>
      </c>
      <c r="M185" s="96" t="str">
        <f t="shared" si="10"/>
        <v/>
      </c>
      <c r="N185" s="96" t="e">
        <f t="shared" ca="1" si="11"/>
        <v>#VALUE!</v>
      </c>
      <c r="O185" s="92"/>
      <c r="P185" s="92"/>
      <c r="Q185" s="124"/>
      <c r="R185" s="92"/>
      <c r="S185" s="125"/>
      <c r="T185" s="126"/>
      <c r="U185" s="93"/>
      <c r="V185" s="93"/>
      <c r="W185" s="93"/>
      <c r="X185" s="93"/>
      <c r="Y185" s="93"/>
      <c r="Z185" s="127"/>
      <c r="AA185" s="93"/>
      <c r="AB185" s="93"/>
      <c r="AC185" s="97"/>
      <c r="AD185" s="93"/>
      <c r="AE185" s="93"/>
      <c r="AF185" s="93"/>
      <c r="AG185" s="93"/>
      <c r="AH185" s="98"/>
      <c r="AI185" s="93"/>
      <c r="AJ185" s="93"/>
      <c r="AK185" s="93"/>
      <c r="AL185" s="93"/>
      <c r="AM185" s="93"/>
      <c r="AN185" s="93"/>
      <c r="AO185" s="93"/>
      <c r="AP185" s="93"/>
      <c r="AQ185" s="93"/>
      <c r="AR185" s="93"/>
      <c r="AS185" s="93"/>
      <c r="AT185" s="93"/>
      <c r="AU185" s="93"/>
      <c r="AV185" s="89">
        <v>38407</v>
      </c>
      <c r="AW185" s="96" t="s">
        <v>64</v>
      </c>
      <c r="AX185" s="92"/>
      <c r="AY185" s="96" t="s">
        <v>66</v>
      </c>
      <c r="AZ185" s="36"/>
      <c r="BA185" s="36" t="s">
        <v>95</v>
      </c>
      <c r="BB18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85" s="25" t="str">
        <f>IF(Tableau6[[#This Row],[entré]]&lt;&gt;"",DATEDIF(Tableau6[[#This Row],[envoi_AR]],Tableau6[[#This Row],[entré]],"m")/12,"")</f>
        <v/>
      </c>
    </row>
    <row r="186" spans="1:55" ht="20.100000000000001" customHeight="1" x14ac:dyDescent="0.3">
      <c r="A186" s="10" t="s">
        <v>585</v>
      </c>
      <c r="B186" s="107" t="s">
        <v>87</v>
      </c>
      <c r="C186" s="108">
        <v>28334</v>
      </c>
      <c r="D186" s="90">
        <f t="shared" ca="1" si="8"/>
        <v>37</v>
      </c>
      <c r="E186" s="91" t="s">
        <v>69</v>
      </c>
      <c r="F186" s="107" t="s">
        <v>70</v>
      </c>
      <c r="G186" s="91"/>
      <c r="H186" s="93"/>
      <c r="I186" s="93"/>
      <c r="J186" s="110"/>
      <c r="K186" s="107"/>
      <c r="L186" s="95" t="str">
        <f t="shared" si="9"/>
        <v/>
      </c>
      <c r="M186" s="111" t="str">
        <f t="shared" si="10"/>
        <v/>
      </c>
      <c r="N186" s="111" t="e">
        <f t="shared" ca="1" si="11"/>
        <v>#VALUE!</v>
      </c>
      <c r="O186" s="110"/>
      <c r="P186" s="116"/>
      <c r="Q186" s="113"/>
      <c r="R186" s="107"/>
      <c r="S186" s="107"/>
      <c r="T186" s="93"/>
      <c r="U186" s="93"/>
      <c r="V186" s="93"/>
      <c r="W186" s="93"/>
      <c r="X186" s="93"/>
      <c r="Y186" s="93"/>
      <c r="Z186" s="93"/>
      <c r="AA186" s="93"/>
      <c r="AB186" s="93"/>
      <c r="AC186" s="113"/>
      <c r="AD186" s="93"/>
      <c r="AE186" s="93"/>
      <c r="AF186" s="93"/>
      <c r="AG186" s="93"/>
      <c r="AH186" s="114"/>
      <c r="AI186" s="93"/>
      <c r="AJ186" s="93"/>
      <c r="AK186" s="93"/>
      <c r="AL186" s="93"/>
      <c r="AM186" s="93"/>
      <c r="AN186" s="93"/>
      <c r="AO186" s="93"/>
      <c r="AP186" s="93"/>
      <c r="AQ186" s="93"/>
      <c r="AR186" s="93"/>
      <c r="AS186" s="93"/>
      <c r="AT186" s="93"/>
      <c r="AU186" s="95">
        <v>41837</v>
      </c>
      <c r="AV186" s="111">
        <v>41837</v>
      </c>
      <c r="AW186" s="111">
        <v>41837</v>
      </c>
      <c r="AX186" s="107"/>
      <c r="AY186" s="111"/>
      <c r="AZ186" s="24"/>
      <c r="BA186" s="24"/>
      <c r="BB18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86" s="25" t="str">
        <f>IF(Tableau6[[#This Row],[entré]]&lt;&gt;"",DATEDIF(Tableau6[[#This Row],[envoi_AR]],Tableau6[[#This Row],[entré]],"m")/12,"")</f>
        <v/>
      </c>
    </row>
    <row r="187" spans="1:55" ht="20.100000000000001" customHeight="1" x14ac:dyDescent="0.3">
      <c r="A187" s="10" t="s">
        <v>585</v>
      </c>
      <c r="B187" s="88" t="s">
        <v>302</v>
      </c>
      <c r="C187" s="89">
        <v>31200</v>
      </c>
      <c r="D187" s="90">
        <f t="shared" ca="1" si="8"/>
        <v>29</v>
      </c>
      <c r="E187" s="91" t="s">
        <v>69</v>
      </c>
      <c r="F187" s="92" t="s">
        <v>58</v>
      </c>
      <c r="G187" s="91"/>
      <c r="H187" s="93"/>
      <c r="I187" s="93"/>
      <c r="J187" s="94"/>
      <c r="K187" s="94"/>
      <c r="L187" s="95" t="str">
        <f t="shared" si="9"/>
        <v/>
      </c>
      <c r="M187" s="96" t="str">
        <f t="shared" si="10"/>
        <v/>
      </c>
      <c r="N187" s="96" t="e">
        <f t="shared" ca="1" si="11"/>
        <v>#VALUE!</v>
      </c>
      <c r="O187" s="92"/>
      <c r="P187" s="92"/>
      <c r="Q187" s="124"/>
      <c r="R187" s="92"/>
      <c r="S187" s="125"/>
      <c r="T187" s="126"/>
      <c r="U187" s="93"/>
      <c r="V187" s="93"/>
      <c r="W187" s="93"/>
      <c r="X187" s="93"/>
      <c r="Y187" s="93"/>
      <c r="Z187" s="127"/>
      <c r="AA187" s="93"/>
      <c r="AB187" s="93"/>
      <c r="AC187" s="97"/>
      <c r="AD187" s="93"/>
      <c r="AE187" s="93"/>
      <c r="AF187" s="93"/>
      <c r="AG187" s="93"/>
      <c r="AH187" s="98"/>
      <c r="AI187" s="93"/>
      <c r="AJ187" s="93"/>
      <c r="AK187" s="93"/>
      <c r="AL187" s="93"/>
      <c r="AM187" s="93"/>
      <c r="AN187" s="93"/>
      <c r="AO187" s="93"/>
      <c r="AP187" s="93"/>
      <c r="AQ187" s="93"/>
      <c r="AR187" s="93"/>
      <c r="AS187" s="93"/>
      <c r="AT187" s="93"/>
      <c r="AU187" s="93"/>
      <c r="AV187" s="89">
        <v>38702</v>
      </c>
      <c r="AW187" s="96" t="s">
        <v>304</v>
      </c>
      <c r="AX187" s="92"/>
      <c r="AY187" s="96">
        <v>38827</v>
      </c>
      <c r="AZ187" s="36"/>
      <c r="BA187" s="36" t="s">
        <v>88</v>
      </c>
      <c r="BB187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87" s="25" t="str">
        <f>IF(Tableau6[[#This Row],[entré]]&lt;&gt;"",DATEDIF(Tableau6[[#This Row],[envoi_AR]],Tableau6[[#This Row],[entré]],"m")/12,"")</f>
        <v/>
      </c>
    </row>
    <row r="188" spans="1:55" ht="20.100000000000001" customHeight="1" x14ac:dyDescent="0.3">
      <c r="A188" s="10" t="s">
        <v>585</v>
      </c>
      <c r="B188" s="99" t="s">
        <v>56</v>
      </c>
      <c r="C188" s="100">
        <v>22928</v>
      </c>
      <c r="D188" s="90">
        <f t="shared" ca="1" si="8"/>
        <v>51</v>
      </c>
      <c r="E188" s="91" t="s">
        <v>69</v>
      </c>
      <c r="F188" s="99" t="s">
        <v>70</v>
      </c>
      <c r="G188" s="91"/>
      <c r="H188" s="93"/>
      <c r="I188" s="93"/>
      <c r="J188" s="118"/>
      <c r="K188" s="117"/>
      <c r="L188" s="95" t="str">
        <f t="shared" si="9"/>
        <v/>
      </c>
      <c r="M188" s="134" t="str">
        <f t="shared" si="10"/>
        <v/>
      </c>
      <c r="N188" s="135" t="e">
        <f t="shared" ca="1" si="11"/>
        <v>#VALUE!</v>
      </c>
      <c r="O188" s="99"/>
      <c r="P188" s="103"/>
      <c r="Q188" s="104"/>
      <c r="R188" s="99"/>
      <c r="S188" s="99"/>
      <c r="T188" s="93"/>
      <c r="U188" s="93"/>
      <c r="V188" s="93"/>
      <c r="W188" s="93"/>
      <c r="X188" s="93"/>
      <c r="Y188" s="93"/>
      <c r="Z188" s="93"/>
      <c r="AA188" s="93"/>
      <c r="AB188" s="93"/>
      <c r="AC188" s="120"/>
      <c r="AD188" s="93"/>
      <c r="AE188" s="93"/>
      <c r="AF188" s="93"/>
      <c r="AG188" s="93"/>
      <c r="AH188" s="105"/>
      <c r="AI188" s="93"/>
      <c r="AJ188" s="93"/>
      <c r="AK188" s="93"/>
      <c r="AL188" s="93"/>
      <c r="AM188" s="93"/>
      <c r="AN188" s="93"/>
      <c r="AO188" s="93"/>
      <c r="AP188" s="93"/>
      <c r="AQ188" s="93"/>
      <c r="AR188" s="93"/>
      <c r="AS188" s="93"/>
      <c r="AT188" s="93"/>
      <c r="AU188" s="93"/>
      <c r="AV188" s="134">
        <v>41289</v>
      </c>
      <c r="AW188" s="135" t="s">
        <v>305</v>
      </c>
      <c r="AX188" s="99"/>
      <c r="AY188" s="101">
        <v>41312</v>
      </c>
      <c r="AZ188" s="36"/>
      <c r="BA188" s="36"/>
      <c r="BB188" s="25">
        <f ca="1">IF(Tableau6[[#This Row],[entré]]&lt;&gt;"","",IF(Tableau6[[#This Row],[SORTIE de LA]]="",IF(Tableau6[[#This Row],[envoi_AR]]&lt;&gt;"",DATEDIF(Tableau6[[#This Row],[envoi_AR]],TODAY(),"m")/12,""),""))</f>
        <v>1.5833333333333333</v>
      </c>
      <c r="BC188" s="25" t="str">
        <f>IF(Tableau6[[#This Row],[entré]]&lt;&gt;"",DATEDIF(Tableau6[[#This Row],[envoi_AR]],Tableau6[[#This Row],[entré]],"m")/12,"")</f>
        <v/>
      </c>
    </row>
    <row r="189" spans="1:55" ht="20.100000000000001" customHeight="1" x14ac:dyDescent="0.3">
      <c r="A189" s="10" t="s">
        <v>585</v>
      </c>
      <c r="B189" s="88" t="s">
        <v>182</v>
      </c>
      <c r="C189" s="89">
        <v>33956</v>
      </c>
      <c r="D189" s="90">
        <f t="shared" ca="1" si="8"/>
        <v>21</v>
      </c>
      <c r="E189" s="91" t="s">
        <v>69</v>
      </c>
      <c r="F189" s="92" t="s">
        <v>58</v>
      </c>
      <c r="G189" s="91"/>
      <c r="H189" s="93"/>
      <c r="I189" s="93"/>
      <c r="J189" s="94"/>
      <c r="K189" s="94"/>
      <c r="L189" s="95" t="str">
        <f t="shared" si="9"/>
        <v/>
      </c>
      <c r="M189" s="96" t="str">
        <f t="shared" si="10"/>
        <v/>
      </c>
      <c r="N189" s="96" t="e">
        <f t="shared" ca="1" si="11"/>
        <v>#VALUE!</v>
      </c>
      <c r="O189" s="92"/>
      <c r="P189" s="92"/>
      <c r="Q189" s="97"/>
      <c r="R189" s="88"/>
      <c r="S189" s="94"/>
      <c r="T189" s="93"/>
      <c r="U189" s="93"/>
      <c r="V189" s="93"/>
      <c r="W189" s="93"/>
      <c r="X189" s="93"/>
      <c r="Y189" s="93"/>
      <c r="Z189" s="93"/>
      <c r="AA189" s="93"/>
      <c r="AB189" s="93"/>
      <c r="AC189" s="97"/>
      <c r="AD189" s="93"/>
      <c r="AE189" s="93"/>
      <c r="AF189" s="93"/>
      <c r="AG189" s="93"/>
      <c r="AH189" s="98"/>
      <c r="AI189" s="93"/>
      <c r="AJ189" s="93"/>
      <c r="AK189" s="93"/>
      <c r="AL189" s="93"/>
      <c r="AM189" s="93"/>
      <c r="AN189" s="93"/>
      <c r="AO189" s="93"/>
      <c r="AP189" s="93"/>
      <c r="AQ189" s="93"/>
      <c r="AR189" s="93"/>
      <c r="AS189" s="93"/>
      <c r="AT189" s="93"/>
      <c r="AU189" s="93"/>
      <c r="AV189" s="96">
        <v>41339</v>
      </c>
      <c r="AW189" s="96"/>
      <c r="AX189" s="92"/>
      <c r="AY189" s="96">
        <v>41359</v>
      </c>
      <c r="AZ189" s="36"/>
      <c r="BA189" s="36" t="s">
        <v>306</v>
      </c>
      <c r="BB189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89" s="25" t="str">
        <f>IF(Tableau6[[#This Row],[entré]]&lt;&gt;"",DATEDIF(Tableau6[[#This Row],[envoi_AR]],Tableau6[[#This Row],[entré]],"m")/12,"")</f>
        <v/>
      </c>
    </row>
    <row r="190" spans="1:55" ht="20.100000000000001" customHeight="1" x14ac:dyDescent="0.3">
      <c r="A190" s="10" t="s">
        <v>585</v>
      </c>
      <c r="B190" s="99" t="s">
        <v>181</v>
      </c>
      <c r="C190" s="100">
        <v>31509</v>
      </c>
      <c r="D190" s="90">
        <f t="shared" ca="1" si="8"/>
        <v>28</v>
      </c>
      <c r="E190" s="91" t="s">
        <v>69</v>
      </c>
      <c r="F190" s="99" t="s">
        <v>70</v>
      </c>
      <c r="G190" s="91"/>
      <c r="H190" s="93"/>
      <c r="I190" s="93"/>
      <c r="J190" s="89"/>
      <c r="K190" s="92"/>
      <c r="L190" s="95" t="str">
        <f t="shared" si="9"/>
        <v/>
      </c>
      <c r="M190" s="101" t="str">
        <f t="shared" si="10"/>
        <v/>
      </c>
      <c r="N190" s="101" t="e">
        <f t="shared" ca="1" si="11"/>
        <v>#VALUE!</v>
      </c>
      <c r="O190" s="102"/>
      <c r="P190" s="103"/>
      <c r="Q190" s="104"/>
      <c r="R190" s="99"/>
      <c r="S190" s="102"/>
      <c r="T190" s="93"/>
      <c r="U190" s="93"/>
      <c r="V190" s="93"/>
      <c r="W190" s="93"/>
      <c r="X190" s="93"/>
      <c r="Y190" s="93"/>
      <c r="Z190" s="93"/>
      <c r="AA190" s="93"/>
      <c r="AB190" s="93"/>
      <c r="AC190" s="97"/>
      <c r="AD190" s="93"/>
      <c r="AE190" s="93"/>
      <c r="AF190" s="93"/>
      <c r="AG190" s="93"/>
      <c r="AH190" s="105"/>
      <c r="AI190" s="93"/>
      <c r="AJ190" s="93"/>
      <c r="AK190" s="93"/>
      <c r="AL190" s="93"/>
      <c r="AM190" s="93"/>
      <c r="AN190" s="93"/>
      <c r="AO190" s="93"/>
      <c r="AP190" s="93"/>
      <c r="AQ190" s="93"/>
      <c r="AR190" s="93"/>
      <c r="AS190" s="93"/>
      <c r="AT190" s="93"/>
      <c r="AU190" s="93"/>
      <c r="AV190" s="101">
        <v>41184</v>
      </c>
      <c r="AW190" s="101">
        <v>41218</v>
      </c>
      <c r="AX190" s="102"/>
      <c r="AY190" s="101">
        <v>41218</v>
      </c>
      <c r="AZ190" s="36"/>
      <c r="BA190" s="36"/>
      <c r="BB190" s="25">
        <f ca="1">IF(Tableau6[[#This Row],[entré]]&lt;&gt;"","",IF(Tableau6[[#This Row],[SORTIE de LA]]="",IF(Tableau6[[#This Row],[envoi_AR]]&lt;&gt;"",DATEDIF(Tableau6[[#This Row],[envoi_AR]],TODAY(),"m")/12,""),""))</f>
        <v>1.8333333333333333</v>
      </c>
      <c r="BC190" s="25" t="str">
        <f>IF(Tableau6[[#This Row],[entré]]&lt;&gt;"",DATEDIF(Tableau6[[#This Row],[envoi_AR]],Tableau6[[#This Row],[entré]],"m")/12,"")</f>
        <v/>
      </c>
    </row>
    <row r="191" spans="1:55" ht="20.100000000000001" customHeight="1" x14ac:dyDescent="0.3">
      <c r="A191" s="10" t="s">
        <v>585</v>
      </c>
      <c r="B191" s="117" t="s">
        <v>307</v>
      </c>
      <c r="C191" s="123"/>
      <c r="D191" s="90">
        <f t="shared" ca="1" si="8"/>
        <v>114</v>
      </c>
      <c r="E191" s="91" t="s">
        <v>69</v>
      </c>
      <c r="F191" s="117"/>
      <c r="G191" s="91"/>
      <c r="H191" s="93"/>
      <c r="I191" s="93"/>
      <c r="J191" s="121"/>
      <c r="K191" s="92"/>
      <c r="L191" s="95" t="str">
        <f t="shared" si="9"/>
        <v/>
      </c>
      <c r="M191" s="96" t="str">
        <f t="shared" si="10"/>
        <v/>
      </c>
      <c r="N191" s="96" t="e">
        <f t="shared" ca="1" si="11"/>
        <v>#VALUE!</v>
      </c>
      <c r="O191" s="92"/>
      <c r="P191" s="118"/>
      <c r="Q191" s="120"/>
      <c r="R191" s="117"/>
      <c r="S191" s="92"/>
      <c r="T191" s="93"/>
      <c r="U191" s="93"/>
      <c r="V191" s="93"/>
      <c r="W191" s="93"/>
      <c r="X191" s="93"/>
      <c r="Y191" s="93"/>
      <c r="Z191" s="93"/>
      <c r="AA191" s="93"/>
      <c r="AB191" s="93"/>
      <c r="AC191" s="97"/>
      <c r="AD191" s="93"/>
      <c r="AE191" s="93"/>
      <c r="AF191" s="93"/>
      <c r="AG191" s="93"/>
      <c r="AH191" s="85"/>
      <c r="AI191" s="93"/>
      <c r="AJ191" s="93"/>
      <c r="AK191" s="93"/>
      <c r="AL191" s="93"/>
      <c r="AM191" s="93"/>
      <c r="AN191" s="93"/>
      <c r="AO191" s="93"/>
      <c r="AP191" s="93"/>
      <c r="AQ191" s="93"/>
      <c r="AR191" s="93"/>
      <c r="AS191" s="93"/>
      <c r="AT191" s="93"/>
      <c r="AU191" s="93"/>
      <c r="AV191" s="96"/>
      <c r="AW191" s="96">
        <v>40781</v>
      </c>
      <c r="AX191" s="92"/>
      <c r="AY191" s="96">
        <v>40781</v>
      </c>
      <c r="AZ191" s="36"/>
      <c r="BA191" s="36" t="s">
        <v>186</v>
      </c>
      <c r="BB191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91" s="25" t="str">
        <f>IF(Tableau6[[#This Row],[entré]]&lt;&gt;"",DATEDIF(Tableau6[[#This Row],[envoi_AR]],Tableau6[[#This Row],[entré]],"m")/12,"")</f>
        <v/>
      </c>
    </row>
    <row r="192" spans="1:55" ht="20.100000000000001" customHeight="1" x14ac:dyDescent="0.3">
      <c r="A192" s="10" t="s">
        <v>585</v>
      </c>
      <c r="B192" s="107" t="s">
        <v>308</v>
      </c>
      <c r="C192" s="115">
        <v>33225</v>
      </c>
      <c r="D192" s="90">
        <f t="shared" ca="1" si="8"/>
        <v>23</v>
      </c>
      <c r="E192" s="109" t="s">
        <v>69</v>
      </c>
      <c r="F192" s="107" t="s">
        <v>70</v>
      </c>
      <c r="G192" s="109"/>
      <c r="H192" s="93"/>
      <c r="I192" s="93"/>
      <c r="J192" s="110"/>
      <c r="K192" s="107"/>
      <c r="L192" s="95" t="str">
        <f t="shared" si="9"/>
        <v/>
      </c>
      <c r="M192" s="111" t="str">
        <f t="shared" si="10"/>
        <v/>
      </c>
      <c r="N192" s="111" t="e">
        <f t="shared" ca="1" si="11"/>
        <v>#VALUE!</v>
      </c>
      <c r="O192" s="110"/>
      <c r="P192" s="116"/>
      <c r="Q192" s="113"/>
      <c r="R192" s="107"/>
      <c r="S192" s="107"/>
      <c r="T192" s="93"/>
      <c r="U192" s="93"/>
      <c r="V192" s="93"/>
      <c r="W192" s="93"/>
      <c r="X192" s="93"/>
      <c r="Y192" s="93"/>
      <c r="Z192" s="93"/>
      <c r="AA192" s="93"/>
      <c r="AB192" s="93"/>
      <c r="AC192" s="113"/>
      <c r="AD192" s="93"/>
      <c r="AE192" s="93"/>
      <c r="AF192" s="93"/>
      <c r="AG192" s="93"/>
      <c r="AH192" s="114"/>
      <c r="AI192" s="93"/>
      <c r="AJ192" s="93"/>
      <c r="AK192" s="93"/>
      <c r="AL192" s="93"/>
      <c r="AM192" s="93"/>
      <c r="AN192" s="93"/>
      <c r="AO192" s="93"/>
      <c r="AP192" s="93"/>
      <c r="AQ192" s="93"/>
      <c r="AR192" s="93"/>
      <c r="AS192" s="93"/>
      <c r="AT192" s="93"/>
      <c r="AU192" s="95">
        <v>41683</v>
      </c>
      <c r="AV192" s="111">
        <v>41684</v>
      </c>
      <c r="AW192" s="111"/>
      <c r="AX192" s="107"/>
      <c r="AY192" s="111"/>
      <c r="AZ192" s="24"/>
      <c r="BA192" s="24"/>
      <c r="BB192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92" s="25" t="str">
        <f>IF(Tableau6[[#This Row],[entré]]&lt;&gt;"",DATEDIF(Tableau6[[#This Row],[envoi_AR]],Tableau6[[#This Row],[entré]],"m")/12,"")</f>
        <v/>
      </c>
    </row>
    <row r="193" spans="1:55" ht="20.100000000000001" customHeight="1" x14ac:dyDescent="0.3">
      <c r="A193" s="10" t="s">
        <v>585</v>
      </c>
      <c r="B193" s="117" t="s">
        <v>229</v>
      </c>
      <c r="C193" s="118"/>
      <c r="D193" s="90">
        <f t="shared" ca="1" si="8"/>
        <v>114</v>
      </c>
      <c r="E193" s="91" t="s">
        <v>61</v>
      </c>
      <c r="F193" s="117"/>
      <c r="G193" s="91"/>
      <c r="H193" s="93"/>
      <c r="I193" s="93"/>
      <c r="J193" s="119"/>
      <c r="K193" s="117"/>
      <c r="L193" s="95" t="str">
        <f t="shared" si="9"/>
        <v/>
      </c>
      <c r="M193" s="96" t="str">
        <f t="shared" si="10"/>
        <v/>
      </c>
      <c r="N193" s="96" t="e">
        <f t="shared" ca="1" si="11"/>
        <v>#VALUE!</v>
      </c>
      <c r="O193" s="92"/>
      <c r="P193" s="118"/>
      <c r="Q193" s="120"/>
      <c r="R193" s="117"/>
      <c r="S193" s="117"/>
      <c r="T193" s="93"/>
      <c r="U193" s="93"/>
      <c r="V193" s="93"/>
      <c r="W193" s="93"/>
      <c r="X193" s="93"/>
      <c r="Y193" s="93"/>
      <c r="Z193" s="93"/>
      <c r="AA193" s="93"/>
      <c r="AB193" s="93"/>
      <c r="AC193" s="120"/>
      <c r="AD193" s="93"/>
      <c r="AE193" s="93"/>
      <c r="AF193" s="93"/>
      <c r="AG193" s="93"/>
      <c r="AH193" s="85"/>
      <c r="AI193" s="93"/>
      <c r="AJ193" s="93"/>
      <c r="AK193" s="93"/>
      <c r="AL193" s="93"/>
      <c r="AM193" s="93"/>
      <c r="AN193" s="93"/>
      <c r="AO193" s="93"/>
      <c r="AP193" s="93"/>
      <c r="AQ193" s="93"/>
      <c r="AR193" s="93"/>
      <c r="AS193" s="93"/>
      <c r="AT193" s="93"/>
      <c r="AU193" s="93"/>
      <c r="AV193" s="96">
        <v>39890</v>
      </c>
      <c r="AW193" s="96"/>
      <c r="AX193" s="92"/>
      <c r="AY193" s="96" t="s">
        <v>66</v>
      </c>
      <c r="AZ193" s="36"/>
      <c r="BA193" s="36" t="s">
        <v>134</v>
      </c>
      <c r="BB193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93" s="25" t="str">
        <f>IF(Tableau6[[#This Row],[entré]]&lt;&gt;"",DATEDIF(Tableau6[[#This Row],[envoi_AR]],Tableau6[[#This Row],[entré]],"m")/12,"")</f>
        <v/>
      </c>
    </row>
    <row r="194" spans="1:55" ht="20.100000000000001" customHeight="1" x14ac:dyDescent="0.3">
      <c r="A194" s="10" t="s">
        <v>585</v>
      </c>
      <c r="B194" s="99" t="s">
        <v>309</v>
      </c>
      <c r="C194" s="100">
        <v>30252</v>
      </c>
      <c r="D194" s="90">
        <f t="shared" ref="D194:D198" ca="1" si="12">DATEDIF(C194,TODAY(),"y")</f>
        <v>31</v>
      </c>
      <c r="E194" s="91" t="s">
        <v>69</v>
      </c>
      <c r="F194" s="99" t="s">
        <v>94</v>
      </c>
      <c r="G194" s="91"/>
      <c r="H194" s="93"/>
      <c r="I194" s="93"/>
      <c r="J194" s="89"/>
      <c r="K194" s="92"/>
      <c r="L194" s="95" t="str">
        <f t="shared" ref="L194:L230" si="13">IF(AZ194&lt;&gt;"",AZ194,"")</f>
        <v/>
      </c>
      <c r="M194" s="101" t="str">
        <f t="shared" ref="M194:M230" si="14">IF(AZ194&lt;&gt;"","Présent","")</f>
        <v/>
      </c>
      <c r="N194" s="101" t="e">
        <f t="shared" ca="1" si="11"/>
        <v>#VALUE!</v>
      </c>
      <c r="O194" s="102"/>
      <c r="P194" s="103"/>
      <c r="Q194" s="136"/>
      <c r="R194" s="99"/>
      <c r="S194" s="139"/>
      <c r="T194" s="126"/>
      <c r="U194" s="93"/>
      <c r="V194" s="93"/>
      <c r="W194" s="93"/>
      <c r="X194" s="93"/>
      <c r="Y194" s="93"/>
      <c r="Z194" s="127"/>
      <c r="AA194" s="93"/>
      <c r="AB194" s="93"/>
      <c r="AC194" s="97"/>
      <c r="AD194" s="93"/>
      <c r="AE194" s="93"/>
      <c r="AF194" s="93"/>
      <c r="AG194" s="93"/>
      <c r="AH194" s="105"/>
      <c r="AI194" s="93"/>
      <c r="AJ194" s="93"/>
      <c r="AK194" s="93"/>
      <c r="AL194" s="93"/>
      <c r="AM194" s="93"/>
      <c r="AN194" s="93"/>
      <c r="AO194" s="93"/>
      <c r="AP194" s="93"/>
      <c r="AQ194" s="93"/>
      <c r="AR194" s="93"/>
      <c r="AS194" s="93"/>
      <c r="AT194" s="93"/>
      <c r="AU194" s="93"/>
      <c r="AV194" s="138">
        <v>40995</v>
      </c>
      <c r="AW194" s="101" t="s">
        <v>310</v>
      </c>
      <c r="AX194" s="102"/>
      <c r="AY194" s="138">
        <v>41142</v>
      </c>
      <c r="AZ194" s="36"/>
      <c r="BA194" s="36"/>
      <c r="BB194" s="25">
        <f ca="1">IF(Tableau6[[#This Row],[entré]]&lt;&gt;"","",IF(Tableau6[[#This Row],[SORTIE de LA]]="",IF(Tableau6[[#This Row],[envoi_AR]]&lt;&gt;"",DATEDIF(Tableau6[[#This Row],[envoi_AR]],TODAY(),"m")/12,""),""))</f>
        <v>2</v>
      </c>
      <c r="BC194" s="25" t="str">
        <f>IF(Tableau6[[#This Row],[entré]]&lt;&gt;"",DATEDIF(Tableau6[[#This Row],[envoi_AR]],Tableau6[[#This Row],[entré]],"m")/12,"")</f>
        <v/>
      </c>
    </row>
    <row r="195" spans="1:55" ht="20.100000000000001" customHeight="1" x14ac:dyDescent="0.3">
      <c r="A195" s="10" t="s">
        <v>585</v>
      </c>
      <c r="B195" s="117" t="s">
        <v>268</v>
      </c>
      <c r="C195" s="118">
        <v>30935</v>
      </c>
      <c r="D195" s="90">
        <f t="shared" ca="1" si="12"/>
        <v>30</v>
      </c>
      <c r="E195" s="91" t="s">
        <v>61</v>
      </c>
      <c r="F195" s="117" t="s">
        <v>94</v>
      </c>
      <c r="G195" s="91"/>
      <c r="H195" s="93"/>
      <c r="I195" s="93"/>
      <c r="J195" s="119"/>
      <c r="K195" s="117"/>
      <c r="L195" s="95" t="str">
        <f t="shared" si="13"/>
        <v/>
      </c>
      <c r="M195" s="96" t="str">
        <f t="shared" si="14"/>
        <v/>
      </c>
      <c r="N195" s="96" t="e">
        <f t="shared" ca="1" si="11"/>
        <v>#VALUE!</v>
      </c>
      <c r="O195" s="92"/>
      <c r="P195" s="118"/>
      <c r="Q195" s="130"/>
      <c r="R195" s="117"/>
      <c r="S195" s="131"/>
      <c r="T195" s="126"/>
      <c r="U195" s="93"/>
      <c r="V195" s="93"/>
      <c r="W195" s="93"/>
      <c r="X195" s="93"/>
      <c r="Y195" s="93"/>
      <c r="Z195" s="127"/>
      <c r="AA195" s="93"/>
      <c r="AB195" s="93"/>
      <c r="AC195" s="120"/>
      <c r="AD195" s="93"/>
      <c r="AE195" s="93"/>
      <c r="AF195" s="93"/>
      <c r="AG195" s="93"/>
      <c r="AH195" s="85"/>
      <c r="AI195" s="93"/>
      <c r="AJ195" s="93"/>
      <c r="AK195" s="93"/>
      <c r="AL195" s="93"/>
      <c r="AM195" s="93"/>
      <c r="AN195" s="93"/>
      <c r="AO195" s="93"/>
      <c r="AP195" s="93"/>
      <c r="AQ195" s="93"/>
      <c r="AR195" s="93"/>
      <c r="AS195" s="93"/>
      <c r="AT195" s="93"/>
      <c r="AU195" s="93"/>
      <c r="AV195" s="89">
        <v>39707</v>
      </c>
      <c r="AW195" s="96" t="s">
        <v>64</v>
      </c>
      <c r="AX195" s="92"/>
      <c r="AY195" s="96" t="s">
        <v>66</v>
      </c>
      <c r="AZ195" s="36"/>
      <c r="BA195" s="36" t="s">
        <v>134</v>
      </c>
      <c r="BB195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95" s="25" t="str">
        <f>IF(Tableau6[[#This Row],[entré]]&lt;&gt;"",DATEDIF(Tableau6[[#This Row],[envoi_AR]],Tableau6[[#This Row],[entré]],"m")/12,"")</f>
        <v/>
      </c>
    </row>
    <row r="196" spans="1:55" ht="20.100000000000001" customHeight="1" x14ac:dyDescent="0.3">
      <c r="A196" s="10" t="s">
        <v>585</v>
      </c>
      <c r="B196" s="107" t="s">
        <v>311</v>
      </c>
      <c r="C196" s="115">
        <v>19937</v>
      </c>
      <c r="D196" s="90">
        <f t="shared" ca="1" si="12"/>
        <v>60</v>
      </c>
      <c r="E196" s="109" t="s">
        <v>61</v>
      </c>
      <c r="F196" s="107" t="s">
        <v>77</v>
      </c>
      <c r="G196" s="109"/>
      <c r="H196" s="93"/>
      <c r="I196" s="93"/>
      <c r="J196" s="110"/>
      <c r="K196" s="107"/>
      <c r="L196" s="95" t="str">
        <f t="shared" si="13"/>
        <v/>
      </c>
      <c r="M196" s="111" t="str">
        <f t="shared" si="14"/>
        <v/>
      </c>
      <c r="N196" s="111" t="e">
        <f t="shared" ref="N196:N198" ca="1" si="15">IF(M196="Présent",(DATEDIF(L196,TODAY(),"Y")&amp;" années  "&amp;DATEDIF(L196,TODAY(),"YM")&amp;" mois  "&amp;DATEDIF(L196,TODAY(),"MD")&amp;" jours  "),(DATEDIF(L196,M196,"Y")&amp;" années  "&amp;DATEDIF(L196,M196,"YM")&amp;" mois  "&amp;DATEDIF(L196,M196,"MD")&amp;" jours  "))</f>
        <v>#VALUE!</v>
      </c>
      <c r="O196" s="110"/>
      <c r="P196" s="116"/>
      <c r="Q196" s="113"/>
      <c r="R196" s="107"/>
      <c r="S196" s="107"/>
      <c r="T196" s="93"/>
      <c r="U196" s="93"/>
      <c r="V196" s="93"/>
      <c r="W196" s="93"/>
      <c r="X196" s="93"/>
      <c r="Y196" s="93"/>
      <c r="Z196" s="93"/>
      <c r="AA196" s="93"/>
      <c r="AB196" s="93"/>
      <c r="AC196" s="113"/>
      <c r="AD196" s="93"/>
      <c r="AE196" s="93"/>
      <c r="AF196" s="93"/>
      <c r="AG196" s="93"/>
      <c r="AH196" s="114"/>
      <c r="AI196" s="93"/>
      <c r="AJ196" s="93"/>
      <c r="AK196" s="93"/>
      <c r="AL196" s="93"/>
      <c r="AM196" s="93"/>
      <c r="AN196" s="93"/>
      <c r="AO196" s="93"/>
      <c r="AP196" s="93"/>
      <c r="AQ196" s="93"/>
      <c r="AR196" s="93"/>
      <c r="AS196" s="93"/>
      <c r="AT196" s="93"/>
      <c r="AU196" s="93"/>
      <c r="AV196" s="111">
        <v>41512</v>
      </c>
      <c r="AW196" s="111"/>
      <c r="AX196" s="107"/>
      <c r="AY196" s="111" t="s">
        <v>66</v>
      </c>
      <c r="AZ196" s="24"/>
      <c r="BA196" s="24" t="s">
        <v>169</v>
      </c>
      <c r="BB196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96" s="25" t="str">
        <f>IF(Tableau6[[#This Row],[entré]]&lt;&gt;"",DATEDIF(Tableau6[[#This Row],[envoi_AR]],Tableau6[[#This Row],[entré]],"m")/12,"")</f>
        <v/>
      </c>
    </row>
    <row r="197" spans="1:55" ht="20.100000000000001" customHeight="1" x14ac:dyDescent="0.3">
      <c r="A197" s="10" t="s">
        <v>585</v>
      </c>
      <c r="B197" s="88" t="s">
        <v>246</v>
      </c>
      <c r="C197" s="89">
        <v>22259</v>
      </c>
      <c r="D197" s="90">
        <f t="shared" ca="1" si="12"/>
        <v>53</v>
      </c>
      <c r="E197" s="91" t="s">
        <v>69</v>
      </c>
      <c r="F197" s="117" t="s">
        <v>94</v>
      </c>
      <c r="G197" s="91"/>
      <c r="H197" s="93"/>
      <c r="I197" s="93"/>
      <c r="J197" s="94"/>
      <c r="K197" s="94"/>
      <c r="L197" s="95" t="str">
        <f t="shared" si="13"/>
        <v/>
      </c>
      <c r="M197" s="132" t="str">
        <f t="shared" si="14"/>
        <v/>
      </c>
      <c r="N197" s="132" t="e">
        <f t="shared" ca="1" si="15"/>
        <v>#VALUE!</v>
      </c>
      <c r="O197" s="140"/>
      <c r="P197" s="97"/>
      <c r="Q197" s="97"/>
      <c r="R197" s="88"/>
      <c r="S197" s="94"/>
      <c r="T197" s="93"/>
      <c r="U197" s="93"/>
      <c r="V197" s="93"/>
      <c r="W197" s="93"/>
      <c r="X197" s="93"/>
      <c r="Y197" s="93"/>
      <c r="Z197" s="93"/>
      <c r="AA197" s="93"/>
      <c r="AB197" s="93"/>
      <c r="AC197" s="97"/>
      <c r="AD197" s="93"/>
      <c r="AE197" s="93"/>
      <c r="AF197" s="93"/>
      <c r="AG197" s="93"/>
      <c r="AH197" s="98"/>
      <c r="AI197" s="93"/>
      <c r="AJ197" s="93"/>
      <c r="AK197" s="93"/>
      <c r="AL197" s="93"/>
      <c r="AM197" s="93"/>
      <c r="AN197" s="93"/>
      <c r="AO197" s="93"/>
      <c r="AP197" s="93"/>
      <c r="AQ197" s="93"/>
      <c r="AR197" s="93"/>
      <c r="AS197" s="93"/>
      <c r="AT197" s="93"/>
      <c r="AU197" s="95">
        <v>41540</v>
      </c>
      <c r="AV197" s="132">
        <v>41550</v>
      </c>
      <c r="AW197" s="132">
        <v>41592</v>
      </c>
      <c r="AX197" s="140"/>
      <c r="AY197" s="96">
        <v>41592</v>
      </c>
      <c r="AZ197" s="36"/>
      <c r="BA197" s="36"/>
      <c r="BB197" s="25">
        <f ca="1">IF(Tableau6[[#This Row],[entré]]&lt;&gt;"","",IF(Tableau6[[#This Row],[SORTIE de LA]]="",IF(Tableau6[[#This Row],[envoi_AR]]&lt;&gt;"",DATEDIF(Tableau6[[#This Row],[envoi_AR]],TODAY(),"m")/12,""),""))</f>
        <v>0.83333333333333337</v>
      </c>
      <c r="BC197" s="25" t="str">
        <f>IF(Tableau6[[#This Row],[entré]]&lt;&gt;"",DATEDIF(Tableau6[[#This Row],[envoi_AR]],Tableau6[[#This Row],[entré]],"m")/12,"")</f>
        <v/>
      </c>
    </row>
    <row r="198" spans="1:55" ht="20.100000000000001" customHeight="1" x14ac:dyDescent="0.3">
      <c r="A198" s="10" t="s">
        <v>585</v>
      </c>
      <c r="B198" s="26" t="s">
        <v>312</v>
      </c>
      <c r="C198" s="31">
        <v>28428</v>
      </c>
      <c r="D198" s="13">
        <f t="shared" ca="1" si="12"/>
        <v>36</v>
      </c>
      <c r="E198" s="14" t="s">
        <v>69</v>
      </c>
      <c r="F198" s="26" t="s">
        <v>70</v>
      </c>
      <c r="G198" s="14"/>
      <c r="H198" s="15"/>
      <c r="I198" s="15"/>
      <c r="J198" s="51"/>
      <c r="K198" s="26"/>
      <c r="L198" s="17" t="str">
        <f t="shared" si="13"/>
        <v/>
      </c>
      <c r="M198" s="30" t="str">
        <f t="shared" si="14"/>
        <v/>
      </c>
      <c r="N198" s="30" t="e">
        <f t="shared" ca="1" si="15"/>
        <v>#VALUE!</v>
      </c>
      <c r="O198" s="29"/>
      <c r="P198" s="26"/>
      <c r="Q198" s="32"/>
      <c r="R198" s="26"/>
      <c r="S198" s="26"/>
      <c r="T198" s="15"/>
      <c r="U198" s="15"/>
      <c r="V198" s="15"/>
      <c r="W198" s="15"/>
      <c r="X198" s="15"/>
      <c r="Y198" s="15"/>
      <c r="Z198" s="15"/>
      <c r="AA198" s="15"/>
      <c r="AB198" s="15"/>
      <c r="AC198" s="32"/>
      <c r="AD198" s="15"/>
      <c r="AE198" s="15"/>
      <c r="AF198" s="15"/>
      <c r="AG198" s="15"/>
      <c r="AH198" s="34"/>
      <c r="AI198" s="15"/>
      <c r="AJ198" s="15"/>
      <c r="AK198" s="15"/>
      <c r="AL198" s="15"/>
      <c r="AM198" s="15"/>
      <c r="AN198" s="15"/>
      <c r="AO198" s="15"/>
      <c r="AP198" s="15"/>
      <c r="AQ198" s="15"/>
      <c r="AR198" s="15"/>
      <c r="AS198" s="15"/>
      <c r="AT198" s="15"/>
      <c r="AU198" s="15"/>
      <c r="AV198" s="30">
        <v>39471</v>
      </c>
      <c r="AW198" s="30">
        <v>39490</v>
      </c>
      <c r="AX198" s="29"/>
      <c r="AY198" s="30">
        <v>39490</v>
      </c>
      <c r="AZ198" s="36"/>
      <c r="BA198" s="36" t="s">
        <v>159</v>
      </c>
      <c r="BB198" s="25" t="str">
        <f ca="1">IF(Tableau6[[#This Row],[entré]]&lt;&gt;"","",IF(Tableau6[[#This Row],[SORTIE de LA]]="",IF(Tableau6[[#This Row],[envoi_AR]]&lt;&gt;"",DATEDIF(Tableau6[[#This Row],[envoi_AR]],TODAY(),"m")/12,""),""))</f>
        <v/>
      </c>
      <c r="BC198" s="25" t="str">
        <f>IF(Tableau6[[#This Row],[entré]]&lt;&gt;"",DATEDIF(Tableau6[[#This Row],[envoi_AR]],Tableau6[[#This Row],[entré]],"m")/12,"")</f>
        <v/>
      </c>
    </row>
  </sheetData>
  <conditionalFormatting sqref="N2">
    <cfRule type="expression" dxfId="8" priority="1">
      <formula>$M2&lt;&gt;"Présent"</formula>
    </cfRule>
    <cfRule type="expression" dxfId="7" priority="2">
      <formula>$X2="Logt Regroupés"</formula>
    </cfRule>
    <cfRule type="expression" dxfId="6" priority="3">
      <formula>$X2="Dep. Ext."</formula>
    </cfRule>
    <cfRule type="expression" dxfId="5" priority="4">
      <formula>$X2="Viv'Act"</formula>
    </cfRule>
  </conditionalFormatting>
  <printOptions horizontalCentered="1" verticalCentered="1"/>
  <pageMargins left="0.19685039370078741" right="0.19685039370078741" top="0.5" bottom="0.39370078740157483" header="0.17" footer="0.39370078740157483"/>
  <pageSetup paperSize="9" scale="50" orientation="landscape" r:id="rId1"/>
  <headerFooter alignWithMargins="0">
    <oddHeader>&amp;C&amp;"Arial,Gras"&amp;12SAVS-ADAPEI
Liste d'attente</oddHeader>
    <oddFooter>&amp;R&amp;8&amp;D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24</vt:i4>
      </vt:variant>
    </vt:vector>
  </HeadingPairs>
  <TitlesOfParts>
    <vt:vector size="26" baseType="lpstr">
      <vt:lpstr>bd</vt:lpstr>
      <vt:lpstr>BD_liste_attente</vt:lpstr>
      <vt:lpstr>accom</vt:lpstr>
      <vt:lpstr>adresse</vt:lpstr>
      <vt:lpstr>age</vt:lpstr>
      <vt:lpstr>base</vt:lpstr>
      <vt:lpstr>cp</vt:lpstr>
      <vt:lpstr>date</vt:lpstr>
      <vt:lpstr>date_entree</vt:lpstr>
      <vt:lpstr>date_sortie</vt:lpstr>
      <vt:lpstr>fin_aidesociale</vt:lpstr>
      <vt:lpstr>fin_cdaph</vt:lpstr>
      <vt:lpstr>bd!Impression_des_titres</vt:lpstr>
      <vt:lpstr>n_tut</vt:lpstr>
      <vt:lpstr>nom</vt:lpstr>
      <vt:lpstr>nomstab</vt:lpstr>
      <vt:lpstr>o_tut</vt:lpstr>
      <vt:lpstr>prenom</vt:lpstr>
      <vt:lpstr>protec</vt:lpstr>
      <vt:lpstr>secteurs</vt:lpstr>
      <vt:lpstr>sexe</vt:lpstr>
      <vt:lpstr>tel</vt:lpstr>
      <vt:lpstr>type</vt:lpstr>
      <vt:lpstr>ville</vt:lpstr>
      <vt:lpstr>bd!Zone_d_impression</vt:lpstr>
      <vt:lpstr>BD_liste_attente!Zone_d_impression</vt:lpstr>
    </vt:vector>
  </TitlesOfParts>
  <Company>ADAPEI de la Drôme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TERRASSON Marc</dc:creator>
  <cp:lastModifiedBy>TERRASSON Marc</cp:lastModifiedBy>
  <dcterms:created xsi:type="dcterms:W3CDTF">2014-09-20T09:33:39Z</dcterms:created>
  <dcterms:modified xsi:type="dcterms:W3CDTF">2014-09-20T09:48:20Z</dcterms:modified>
</cp:coreProperties>
</file>