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8835" activeTab="1"/>
  </bookViews>
  <sheets>
    <sheet name="I" sheetId="2" r:id="rId1"/>
    <sheet name="II" sheetId="3" r:id="rId2"/>
  </sheets>
  <externalReferences>
    <externalReference r:id="rId3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"/>
  <c r="B8"/>
  <c r="B9"/>
  <c r="B10"/>
  <c r="B11"/>
  <c r="C3" i="2"/>
  <c r="E3"/>
  <c r="G3"/>
  <c r="K3"/>
  <c r="C4"/>
  <c r="E4"/>
  <c r="G4"/>
  <c r="I4"/>
  <c r="K4"/>
  <c r="C5"/>
  <c r="E5"/>
  <c r="G5"/>
  <c r="I5"/>
  <c r="K5"/>
  <c r="C6"/>
  <c r="E6"/>
  <c r="G6"/>
  <c r="I6"/>
  <c r="K6"/>
  <c r="G7"/>
  <c r="I7"/>
  <c r="K7"/>
  <c r="C8"/>
  <c r="E8"/>
  <c r="G8"/>
  <c r="I8"/>
  <c r="K8"/>
  <c r="B9"/>
  <c r="C9"/>
  <c r="B2" i="3" s="1"/>
  <c r="K9" i="2" l="1"/>
  <c r="B6" i="3" s="1"/>
  <c r="G9" i="2"/>
  <c r="B4" i="3" s="1"/>
  <c r="I9" i="2"/>
  <c r="B5" i="3" s="1"/>
  <c r="E9" i="2"/>
  <c r="B3" i="3" s="1"/>
</calcChain>
</file>

<file path=xl/sharedStrings.xml><?xml version="1.0" encoding="utf-8"?>
<sst xmlns="http://schemas.openxmlformats.org/spreadsheetml/2006/main" count="45" uniqueCount="28">
  <si>
    <t>Quantités importées</t>
  </si>
  <si>
    <t>SELECTION2</t>
  </si>
  <si>
    <t>Quantité totale importée3</t>
  </si>
  <si>
    <t>SELECTION9</t>
  </si>
  <si>
    <t>Quantité totale importée10</t>
  </si>
  <si>
    <t>x</t>
  </si>
  <si>
    <t>B</t>
  </si>
  <si>
    <t>Total importé</t>
  </si>
  <si>
    <t>C</t>
  </si>
  <si>
    <t>D</t>
  </si>
  <si>
    <t>E</t>
  </si>
  <si>
    <t>F</t>
  </si>
  <si>
    <t xml:space="preserve">individu </t>
  </si>
  <si>
    <t>G</t>
  </si>
  <si>
    <t>H</t>
  </si>
  <si>
    <t>I</t>
  </si>
  <si>
    <t>J</t>
  </si>
  <si>
    <t>SELECTION92</t>
  </si>
  <si>
    <t>Quantité totale importée103</t>
  </si>
  <si>
    <t>SELECTION93</t>
  </si>
  <si>
    <t>Quantité totale importée104</t>
  </si>
  <si>
    <t>SELECTION94</t>
  </si>
  <si>
    <t>Quantité totale importée105</t>
  </si>
  <si>
    <t>roger</t>
  </si>
  <si>
    <t>cc</t>
  </si>
  <si>
    <t>bb</t>
  </si>
  <si>
    <t>dd</t>
  </si>
  <si>
    <t>ee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</si>
</sst>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9"/>
      <color rgb="FF111111"/>
      <name val="Courier New"/>
      <family val="3"/>
    </font>
    <font>
      <sz val="1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2" fontId="4" fillId="0" borderId="2" xfId="0" applyNumberFormat="1" applyFont="1" applyFill="1" applyBorder="1" applyAlignment="1" applyProtection="1">
      <alignment horizontal="center" vertical="center"/>
      <protection locked="0" hidden="1"/>
    </xf>
    <xf numFmtId="2" fontId="4" fillId="0" borderId="2" xfId="0" applyNumberFormat="1" applyFont="1" applyFill="1" applyBorder="1" applyAlignment="1" applyProtection="1">
      <alignment horizontal="center" vertical="center"/>
      <protection hidden="1"/>
    </xf>
    <xf numFmtId="164" fontId="4" fillId="0" borderId="4" xfId="0" applyNumberFormat="1" applyFont="1" applyFill="1" applyBorder="1" applyAlignment="1">
      <alignment horizontal="center" vertical="center" wrapText="1"/>
    </xf>
    <xf numFmtId="164" fontId="4" fillId="0" borderId="3" xfId="0" applyNumberFormat="1" applyFont="1" applyFill="1" applyBorder="1" applyAlignment="1">
      <alignment horizontal="center" vertical="center" wrapText="1"/>
    </xf>
    <xf numFmtId="164" fontId="4" fillId="0" borderId="2" xfId="0" applyNumberFormat="1" applyFont="1" applyFill="1" applyBorder="1"/>
    <xf numFmtId="0" fontId="3" fillId="0" borderId="5" xfId="0" applyFont="1" applyFill="1" applyBorder="1" applyAlignment="1">
      <alignment horizontal="left" vertical="center"/>
    </xf>
    <xf numFmtId="2" fontId="2" fillId="2" borderId="5" xfId="0" applyNumberFormat="1" applyFont="1" applyFill="1" applyBorder="1" applyAlignment="1" applyProtection="1">
      <alignment horizontal="left" vertical="center"/>
      <protection locked="0" hidden="1"/>
    </xf>
    <xf numFmtId="2" fontId="4" fillId="0" borderId="2" xfId="0" applyNumberFormat="1" applyFont="1" applyFill="1" applyBorder="1" applyAlignment="1">
      <alignment horizontal="left" vertical="center"/>
    </xf>
    <xf numFmtId="2" fontId="4" fillId="3" borderId="2" xfId="0" applyNumberFormat="1" applyFont="1" applyFill="1" applyBorder="1" applyAlignment="1" applyProtection="1">
      <alignment horizontal="center"/>
      <protection locked="0" hidden="1"/>
    </xf>
    <xf numFmtId="2" fontId="4" fillId="0" borderId="2" xfId="0" applyNumberFormat="1" applyFont="1" applyBorder="1" applyProtection="1">
      <protection hidden="1"/>
    </xf>
    <xf numFmtId="2" fontId="4" fillId="3" borderId="2" xfId="0" applyNumberFormat="1" applyFont="1" applyFill="1" applyBorder="1" applyAlignment="1" applyProtection="1">
      <alignment horizontal="center" vertical="center"/>
      <protection locked="0" hidden="1"/>
    </xf>
    <xf numFmtId="2" fontId="4" fillId="0" borderId="2" xfId="0" applyNumberFormat="1" applyFont="1" applyBorder="1" applyAlignment="1" applyProtection="1">
      <alignment horizontal="center" vertical="center"/>
      <protection hidden="1"/>
    </xf>
    <xf numFmtId="2" fontId="0" fillId="0" borderId="2" xfId="1" applyNumberFormat="1" applyFont="1" applyFill="1" applyBorder="1" applyAlignment="1">
      <alignment horizontal="left" vertical="top"/>
    </xf>
    <xf numFmtId="164" fontId="4" fillId="0" borderId="1" xfId="0" applyNumberFormat="1" applyFont="1" applyFill="1" applyBorder="1"/>
    <xf numFmtId="0" fontId="5" fillId="0" borderId="0" xfId="0" applyNumberFormat="1" applyFont="1" applyAlignment="1">
      <alignment horizontal="center"/>
    </xf>
    <xf numFmtId="164" fontId="4" fillId="0" borderId="2" xfId="0" applyNumberFormat="1" applyFont="1" applyFill="1" applyBorder="1" applyAlignment="1">
      <alignment horizontal="center"/>
    </xf>
    <xf numFmtId="2" fontId="6" fillId="0" borderId="1" xfId="0" applyNumberFormat="1" applyFont="1" applyFill="1" applyBorder="1" applyAlignment="1" applyProtection="1">
      <alignment horizontal="center" vertical="center"/>
      <protection hidden="1"/>
    </xf>
    <xf numFmtId="2" fontId="6" fillId="0" borderId="2" xfId="0" applyNumberFormat="1" applyFont="1" applyFill="1" applyBorder="1" applyAlignment="1" applyProtection="1">
      <alignment horizontal="center" vertical="center"/>
      <protection locked="0" hidden="1"/>
    </xf>
    <xf numFmtId="2" fontId="6" fillId="0" borderId="2" xfId="0" applyNumberFormat="1" applyFont="1" applyFill="1" applyBorder="1" applyAlignment="1" applyProtection="1">
      <alignment horizontal="center" vertical="center"/>
      <protection hidden="1"/>
    </xf>
    <xf numFmtId="2" fontId="2" fillId="2" borderId="6" xfId="0" applyNumberFormat="1" applyFont="1" applyFill="1" applyBorder="1" applyAlignment="1" applyProtection="1">
      <alignment horizontal="center" vertical="center"/>
      <protection hidden="1"/>
    </xf>
    <xf numFmtId="2" fontId="2" fillId="2" borderId="7" xfId="0" applyNumberFormat="1" applyFont="1" applyFill="1" applyBorder="1" applyAlignment="1" applyProtection="1">
      <protection locked="0" hidden="1"/>
    </xf>
    <xf numFmtId="2" fontId="2" fillId="2" borderId="7" xfId="0" applyNumberFormat="1" applyFont="1" applyFill="1" applyBorder="1" applyAlignment="1" applyProtection="1">
      <alignment vertical="center"/>
      <protection locked="0" hidden="1"/>
    </xf>
    <xf numFmtId="0" fontId="0" fillId="0" borderId="8" xfId="0" applyBorder="1" applyAlignment="1"/>
    <xf numFmtId="2" fontId="4" fillId="0" borderId="1" xfId="0" applyNumberFormat="1" applyFont="1" applyFill="1" applyBorder="1" applyAlignment="1" applyProtection="1">
      <alignment horizontal="center" vertical="center"/>
      <protection hidden="1"/>
    </xf>
  </cellXfs>
  <cellStyles count="2">
    <cellStyle name="Milliers" xfId="1" builtinId="3"/>
    <cellStyle name="Normal" xfId="0" builtinId="0"/>
  </cellStyles>
  <dxfs count="29"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1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tilisateurs\x.deguercy\Downloads\10-10-2014\Hi&#233;rarchisation-Guyane-ON-10-10-2014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ISION GENERALE"/>
      <sheetName val="Explication des critères"/>
      <sheetName val="I. ENTREE"/>
      <sheetName val="Volume Veg. Imp. par Pays (a)"/>
      <sheetName val="Volume Veg. Imp. par Pays (b)"/>
      <sheetName val="Flux de passagers (a)"/>
      <sheetName val="Flux de passagers (b)"/>
      <sheetName val="II. ETABLISSEMENT"/>
      <sheetName val="Zone A (à remplir)"/>
      <sheetName val="Zone A (b)"/>
      <sheetName val="III. DISPERSION"/>
      <sheetName val="Surfaces"/>
      <sheetName val="Zones bioclimatiques"/>
      <sheetName val="IV. IMPACT ECONOMIQUE"/>
      <sheetName val="Valeur prod."/>
      <sheetName val="Exportations"/>
      <sheetName val="V. IMPACT ENVIRONNEMENTAL"/>
      <sheetName val="Espèces protégées (a)"/>
      <sheetName val="Espèces protégées (b)"/>
      <sheetName val="Emploi"/>
      <sheetName val="Impacts société"/>
      <sheetName val="BILAN"/>
      <sheetName val="EVALUATION PROFIL RISQUE "/>
      <sheetName val="Généralités"/>
      <sheetName val="GRILLE NOTE"/>
      <sheetName val="REF BLOCS"/>
      <sheetName val="TRI-GRAPHE"/>
      <sheetName val="DIAGRAMMES"/>
      <sheetName val="REPORT NOTE"/>
      <sheetName val="HISTO CRITERES"/>
      <sheetName val="HISTO PAR TAXON"/>
      <sheetName val="Incertitude"/>
      <sheetName val="zone de repartition de l'on"/>
      <sheetName val="hotes"/>
      <sheetName val="Hiérarchisation-Guyane-ON-10-10"/>
    </sheetNames>
    <sheetDataSet>
      <sheetData sheetId="0" refreshError="1"/>
      <sheetData sheetId="1" refreshError="1"/>
      <sheetData sheetId="2"/>
      <sheetData sheetId="3">
        <row r="1">
          <cell r="G1" t="str">
            <v>A_MODELE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/>
      <sheetData sheetId="33"/>
      <sheetData sheetId="34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2:K9" totalsRowCount="1" headerRowDxfId="28" dataDxfId="27" tableBorderDxfId="26">
  <autoFilter ref="B2:K8"/>
  <tableColumns count="10">
    <tableColumn id="5" name="SELECTION2" totalsRowFunction="sum" dataDxfId="25" totalsRowDxfId="10">
      <calculatedColumnFormula>IF(SUMPRODUCT(([1]!Tableau5[on]=B$1)*([1]!Tableau5[pays FR]=#REF!))&gt;0,"x","")</calculatedColumnFormula>
    </tableColumn>
    <tableColumn id="6" name="Quantité totale importée3" totalsRowFunction="sum" dataDxfId="24" totalsRowDxfId="9">
      <calculatedColumnFormula>IF(Tableau2[[#This Row],[SELECTION2]]="x",A3,"")</calculatedColumnFormula>
    </tableColumn>
    <tableColumn id="9" name="SELECTION9" totalsRowLabel="bb" dataDxfId="23" totalsRowDxfId="8">
      <calculatedColumnFormula>IF(SUMPRODUCT(([1]!Tableau5[on]=D$1)*([1]!Tableau5[pays FR]=#REF!))&gt;0,"x","")</calculatedColumnFormula>
    </tableColumn>
    <tableColumn id="10" name="Quantité totale importée10" totalsRowFunction="sum" dataDxfId="22" totalsRowDxfId="7">
      <calculatedColumnFormula>IF(Tableau2[[#This Row],[SELECTION9]]="x",A3,"")</calculatedColumnFormula>
    </tableColumn>
    <tableColumn id="1" name="SELECTION92" totalsRowLabel="cc" dataDxfId="21" totalsRowDxfId="6"/>
    <tableColumn id="2" name="Quantité totale importée103" totalsRowFunction="sum" dataDxfId="20" totalsRowDxfId="5">
      <calculatedColumnFormula>IF(F3="x",$A3,"")</calculatedColumnFormula>
    </tableColumn>
    <tableColumn id="3" name="SELECTION93" totalsRowLabel="dd" dataDxfId="19" totalsRowDxfId="4"/>
    <tableColumn id="4" name="Quantité totale importée104" totalsRowFunction="sum" dataDxfId="18" totalsRowDxfId="3">
      <calculatedColumnFormula>IF(H3="x",$A3,"")</calculatedColumnFormula>
    </tableColumn>
    <tableColumn id="7" name="SELECTION94" totalsRowLabel="ee" dataDxfId="17" totalsRowDxfId="2"/>
    <tableColumn id="8" name="Quantité totale importée105" totalsRowFunction="sum" dataDxfId="16" totalsRowDxfId="1">
      <calculatedColumnFormula>IF(J3="x",$A3,"")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11" totalsRowShown="0" headerRowDxfId="15" dataDxfId="13" headerRowBorderDxfId="14" tableBorderDxfId="12">
  <autoFilter ref="A1:B11"/>
  <tableColumns count="2">
    <tableColumn id="1" name="individu " dataDxfId="11"/>
    <tableColumn id="2" name="Total importé" dataDxfId="0">
      <calculatedColumnFormula>INDEX(Tableau2[#Totals],MATCH($A2,I!$1:$1,0)+0)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workbookViewId="0">
      <selection sqref="A1:XFD1"/>
    </sheetView>
  </sheetViews>
  <sheetFormatPr baseColWidth="10" defaultColWidth="11.42578125" defaultRowHeight="15"/>
  <cols>
    <col min="1" max="1" width="20.28515625" customWidth="1"/>
    <col min="2" max="11" width="16.28515625" customWidth="1"/>
  </cols>
  <sheetData>
    <row r="1" spans="1:11">
      <c r="A1" s="6"/>
      <c r="B1" s="21" t="s">
        <v>23</v>
      </c>
      <c r="C1" s="23"/>
      <c r="D1" s="22" t="s">
        <v>6</v>
      </c>
      <c r="E1" s="23"/>
      <c r="F1" s="22" t="s">
        <v>8</v>
      </c>
      <c r="G1" s="23"/>
      <c r="H1" s="22" t="s">
        <v>9</v>
      </c>
      <c r="I1" s="23"/>
      <c r="J1" s="7" t="s">
        <v>10</v>
      </c>
      <c r="K1" s="20"/>
    </row>
    <row r="2" spans="1:11">
      <c r="A2" s="8" t="s">
        <v>0</v>
      </c>
      <c r="B2" s="9" t="s">
        <v>1</v>
      </c>
      <c r="C2" s="10" t="s">
        <v>2</v>
      </c>
      <c r="D2" s="11" t="s">
        <v>3</v>
      </c>
      <c r="E2" s="12" t="s">
        <v>4</v>
      </c>
      <c r="F2" s="11" t="s">
        <v>17</v>
      </c>
      <c r="G2" s="12" t="s">
        <v>18</v>
      </c>
      <c r="H2" s="11" t="s">
        <v>19</v>
      </c>
      <c r="I2" s="12" t="s">
        <v>20</v>
      </c>
      <c r="J2" s="11" t="s">
        <v>21</v>
      </c>
      <c r="K2" s="12" t="s">
        <v>22</v>
      </c>
    </row>
    <row r="3" spans="1:11">
      <c r="A3" s="13">
        <v>546</v>
      </c>
      <c r="B3" s="1"/>
      <c r="C3" s="2" t="str">
        <f>IF(Tableau2[[#This Row],[SELECTION2]]="x",A3,"")</f>
        <v/>
      </c>
      <c r="D3" s="1" t="s">
        <v>5</v>
      </c>
      <c r="E3" s="2">
        <f>IF(Tableau2[[#This Row],[SELECTION9]]="x",A3,"")</f>
        <v>546</v>
      </c>
      <c r="F3" s="1"/>
      <c r="G3" s="2" t="str">
        <f>IF(F3="x",$A3,"")</f>
        <v/>
      </c>
      <c r="H3" s="1"/>
      <c r="I3" s="2"/>
      <c r="J3" s="1"/>
      <c r="K3" s="2" t="str">
        <f>IF(J3="x",$A3,"")</f>
        <v/>
      </c>
    </row>
    <row r="4" spans="1:11">
      <c r="A4" s="13">
        <v>417</v>
      </c>
      <c r="B4" s="1" t="s">
        <v>5</v>
      </c>
      <c r="C4" s="2">
        <f>IF(Tableau2[[#This Row],[SELECTION2]]="x",A4,"")</f>
        <v>417</v>
      </c>
      <c r="D4" s="1"/>
      <c r="E4" s="2" t="str">
        <f>IF(Tableau2[[#This Row],[SELECTION9]]="x",A4,"")</f>
        <v/>
      </c>
      <c r="F4" s="1" t="s">
        <v>5</v>
      </c>
      <c r="G4" s="2">
        <f>IF(F4="x",$A4,"")</f>
        <v>417</v>
      </c>
      <c r="H4" s="1" t="s">
        <v>5</v>
      </c>
      <c r="I4" s="2">
        <f>IF(H4="x",$A4,"")</f>
        <v>417</v>
      </c>
      <c r="J4" s="1" t="s">
        <v>5</v>
      </c>
      <c r="K4" s="2">
        <f>IF(J4="x",$A4,"")</f>
        <v>417</v>
      </c>
    </row>
    <row r="5" spans="1:11">
      <c r="A5" s="13">
        <v>7</v>
      </c>
      <c r="B5" s="1"/>
      <c r="C5" s="2" t="str">
        <f>IF(Tableau2[[#This Row],[SELECTION2]]="x",A5,"")</f>
        <v/>
      </c>
      <c r="D5" s="1" t="s">
        <v>5</v>
      </c>
      <c r="E5" s="2">
        <f>IF(Tableau2[[#This Row],[SELECTION9]]="x",A5,"")</f>
        <v>7</v>
      </c>
      <c r="F5" s="1" t="s">
        <v>5</v>
      </c>
      <c r="G5" s="2">
        <f>IF(F5="x",$A5,"")</f>
        <v>7</v>
      </c>
      <c r="H5" s="1"/>
      <c r="I5" s="2" t="str">
        <f>IF(H5="x",$A5,"")</f>
        <v/>
      </c>
      <c r="J5" s="1"/>
      <c r="K5" s="2" t="str">
        <f>IF(J5="x",$A5,"")</f>
        <v/>
      </c>
    </row>
    <row r="6" spans="1:11">
      <c r="A6" s="13">
        <v>183</v>
      </c>
      <c r="B6" s="1" t="s">
        <v>5</v>
      </c>
      <c r="C6" s="2">
        <f>IF(Tableau2[[#This Row],[SELECTION2]]="x",A6,"")</f>
        <v>183</v>
      </c>
      <c r="D6" s="1"/>
      <c r="E6" s="2" t="str">
        <f>IF(Tableau2[[#This Row],[SELECTION9]]="x",A6,"")</f>
        <v/>
      </c>
      <c r="F6" s="1" t="s">
        <v>5</v>
      </c>
      <c r="G6" s="2">
        <f>IF(F6="x",$A6,"")</f>
        <v>183</v>
      </c>
      <c r="H6" s="1" t="s">
        <v>5</v>
      </c>
      <c r="I6" s="2">
        <f>IF(H6="x",$A6,"")</f>
        <v>183</v>
      </c>
      <c r="J6" s="1" t="s">
        <v>5</v>
      </c>
      <c r="K6" s="2">
        <f>IF(J6="x",$A6,"")</f>
        <v>183</v>
      </c>
    </row>
    <row r="7" spans="1:11">
      <c r="A7" s="13">
        <v>555</v>
      </c>
      <c r="B7" s="18"/>
      <c r="C7" s="19"/>
      <c r="D7" s="18"/>
      <c r="E7" s="19"/>
      <c r="F7" s="18"/>
      <c r="G7" s="19" t="str">
        <f>IF(F7="x",$A7,"")</f>
        <v/>
      </c>
      <c r="H7" s="18"/>
      <c r="I7" s="19" t="str">
        <f>IF(H7="x",$A7,"")</f>
        <v/>
      </c>
      <c r="J7" s="18"/>
      <c r="K7" s="19" t="str">
        <f>IF(J7="x",$A7,"")</f>
        <v/>
      </c>
    </row>
    <row r="8" spans="1:11">
      <c r="A8" s="13">
        <v>57</v>
      </c>
      <c r="B8" s="1"/>
      <c r="C8" s="2" t="str">
        <f>IF(Tableau2[[#This Row],[SELECTION2]]="x",A8,"")</f>
        <v/>
      </c>
      <c r="D8" s="1"/>
      <c r="E8" s="2" t="str">
        <f>IF(Tableau2[[#This Row],[SELECTION9]]="x",A8,"")</f>
        <v/>
      </c>
      <c r="F8" s="1"/>
      <c r="G8" s="2" t="str">
        <f>IF(F8="x",$A8,"")</f>
        <v/>
      </c>
      <c r="H8" s="1"/>
      <c r="I8" s="2" t="str">
        <f>IF(H8="x",$A8,"")</f>
        <v/>
      </c>
      <c r="J8" s="1" t="s">
        <v>5</v>
      </c>
      <c r="K8" s="2">
        <f>IF(J8="x",$A8,"")</f>
        <v>57</v>
      </c>
    </row>
    <row r="9" spans="1:11">
      <c r="B9" s="17">
        <f>SUBTOTAL(109,[SELECTION2])</f>
        <v>0</v>
      </c>
      <c r="C9" s="17">
        <f>SUBTOTAL(109,[Quantité totale importée3])</f>
        <v>600</v>
      </c>
      <c r="D9" s="24" t="s">
        <v>25</v>
      </c>
      <c r="E9" s="17">
        <f>SUBTOTAL(109,[Quantité totale importée10])</f>
        <v>553</v>
      </c>
      <c r="F9" s="24" t="s">
        <v>24</v>
      </c>
      <c r="G9" s="17">
        <f>SUBTOTAL(109,[Quantité totale importée103])</f>
        <v>607</v>
      </c>
      <c r="H9" s="24" t="s">
        <v>26</v>
      </c>
      <c r="I9" s="17">
        <f>SUBTOTAL(109,[Quantité totale importée104])</f>
        <v>600</v>
      </c>
      <c r="J9" s="24" t="s">
        <v>27</v>
      </c>
      <c r="K9" s="17">
        <f>SUBTOTAL(109,[Quantité totale importée105])</f>
        <v>657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11"/>
  <sheetViews>
    <sheetView tabSelected="1" workbookViewId="0">
      <selection activeCell="B4" sqref="B4"/>
    </sheetView>
  </sheetViews>
  <sheetFormatPr baseColWidth="10" defaultColWidth="11.42578125" defaultRowHeight="15"/>
  <cols>
    <col min="2" max="2" width="34.28515625" customWidth="1"/>
  </cols>
  <sheetData>
    <row r="1" spans="1:4">
      <c r="A1" s="3" t="s">
        <v>12</v>
      </c>
      <c r="B1" s="4" t="s">
        <v>7</v>
      </c>
    </row>
    <row r="2" spans="1:4">
      <c r="A2" s="5" t="s">
        <v>23</v>
      </c>
      <c r="B2" s="15">
        <f>INDEX(Tableau2[#Totals],MATCH($A2,I!$1:$1,0)+0)</f>
        <v>600</v>
      </c>
    </row>
    <row r="3" spans="1:4">
      <c r="A3" s="5" t="s">
        <v>6</v>
      </c>
      <c r="B3" s="15">
        <f>INDEX(Tableau2[#Totals],MATCH($A3,I!$1:$1,0)+0)</f>
        <v>553</v>
      </c>
    </row>
    <row r="4" spans="1:4">
      <c r="A4" s="5" t="s">
        <v>8</v>
      </c>
      <c r="B4" s="16">
        <f>INDEX(Tableau2[#Totals],MATCH($A4,I!$1:$1,0)+0)</f>
        <v>607</v>
      </c>
      <c r="D4" t="s">
        <v>2</v>
      </c>
    </row>
    <row r="5" spans="1:4">
      <c r="A5" s="5" t="s">
        <v>9</v>
      </c>
      <c r="B5" s="16">
        <f>INDEX(Tableau2[#Totals],MATCH($A5,I!$1:$1,0)+0)</f>
        <v>600</v>
      </c>
    </row>
    <row r="6" spans="1:4">
      <c r="A6" s="5" t="s">
        <v>10</v>
      </c>
      <c r="B6" s="16">
        <f>INDEX(Tableau2[#Totals],MATCH($A6,I!$1:$1,0)+0)</f>
        <v>657</v>
      </c>
    </row>
    <row r="7" spans="1:4">
      <c r="A7" s="5" t="s">
        <v>11</v>
      </c>
      <c r="B7" s="16" t="e">
        <f>INDEX(Tableau2[#Totals],MATCH($A7,I!$1:$1,0)+0)</f>
        <v>#N/A</v>
      </c>
    </row>
    <row r="8" spans="1:4">
      <c r="A8" s="5" t="s">
        <v>13</v>
      </c>
      <c r="B8" s="16" t="e">
        <f>INDEX(Tableau2[#Totals],MATCH($A8,I!$1:$1,0)+0)</f>
        <v>#N/A</v>
      </c>
    </row>
    <row r="9" spans="1:4">
      <c r="A9" s="5" t="s">
        <v>14</v>
      </c>
      <c r="B9" s="16" t="e">
        <f>INDEX(Tableau2[#Totals],MATCH($A9,I!$1:$1,0)+0)</f>
        <v>#N/A</v>
      </c>
    </row>
    <row r="10" spans="1:4">
      <c r="A10" s="5" t="s">
        <v>15</v>
      </c>
      <c r="B10" s="16" t="e">
        <f>INDEX(Tableau2[#Totals],MATCH($A10,I!$1:$1,0)+0)</f>
        <v>#N/A</v>
      </c>
    </row>
    <row r="11" spans="1:4">
      <c r="A11" s="14" t="s">
        <v>16</v>
      </c>
      <c r="B11" s="16" t="e">
        <f>INDEX(Tableau2[#Totals],MATCH($A11,I!$1:$1,0)+0)</f>
        <v>#N/A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</vt:lpstr>
      <vt:lpstr>II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uther</dc:creator>
  <cp:lastModifiedBy>x.deguercy</cp:lastModifiedBy>
  <dcterms:created xsi:type="dcterms:W3CDTF">2014-10-26T23:53:52Z</dcterms:created>
  <dcterms:modified xsi:type="dcterms:W3CDTF">2014-10-29T14:14:47Z</dcterms:modified>
</cp:coreProperties>
</file>