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1565"/>
  </bookViews>
  <sheets>
    <sheet name="Feuil2" sheetId="1" r:id="rId1"/>
  </sheets>
  <calcPr calcId="125725"/>
</workbook>
</file>

<file path=xl/calcChain.xml><?xml version="1.0" encoding="utf-8"?>
<calcChain xmlns="http://schemas.openxmlformats.org/spreadsheetml/2006/main">
  <c r="P5" i="1"/>
  <c r="P7"/>
  <c r="P9"/>
  <c r="P11"/>
  <c r="P13"/>
  <c r="P15"/>
  <c r="P17"/>
  <c r="K17"/>
  <c r="K16"/>
  <c r="K15"/>
  <c r="K14"/>
  <c r="K13"/>
  <c r="K12"/>
  <c r="K11"/>
  <c r="K10"/>
  <c r="K9"/>
  <c r="K8"/>
  <c r="K7"/>
  <c r="K6"/>
  <c r="K5"/>
  <c r="K4"/>
  <c r="I17"/>
  <c r="I16"/>
  <c r="I15"/>
  <c r="I14"/>
  <c r="I13"/>
  <c r="I12"/>
  <c r="I11"/>
  <c r="I10"/>
  <c r="I9"/>
  <c r="I8"/>
  <c r="I7"/>
  <c r="I6"/>
  <c r="I5"/>
  <c r="I4"/>
  <c r="G17"/>
  <c r="G16"/>
  <c r="G15"/>
  <c r="G14"/>
  <c r="G13"/>
  <c r="G12"/>
  <c r="G11"/>
  <c r="G10"/>
  <c r="G9"/>
  <c r="G8"/>
  <c r="G7"/>
  <c r="G6"/>
  <c r="G5"/>
  <c r="G4"/>
  <c r="E17"/>
  <c r="E16"/>
  <c r="E15"/>
  <c r="E14"/>
  <c r="E13"/>
  <c r="E12"/>
  <c r="E11"/>
  <c r="E10"/>
  <c r="E9"/>
  <c r="E8"/>
  <c r="E7"/>
  <c r="E6"/>
  <c r="E5"/>
  <c r="E4"/>
  <c r="C5"/>
  <c r="N5" s="1"/>
  <c r="C6"/>
  <c r="C7"/>
  <c r="C8"/>
  <c r="C9"/>
  <c r="N9" s="1"/>
  <c r="C10"/>
  <c r="C11"/>
  <c r="N11" s="1"/>
  <c r="C12"/>
  <c r="C13"/>
  <c r="N13" s="1"/>
  <c r="C14"/>
  <c r="C15"/>
  <c r="N15" s="1"/>
  <c r="C16"/>
  <c r="C17"/>
  <c r="C4"/>
  <c r="N17"/>
  <c r="N6"/>
  <c r="P6" s="1"/>
  <c r="N7"/>
  <c r="N4"/>
  <c r="P4" s="1"/>
  <c r="N8"/>
  <c r="P8" s="1"/>
  <c r="N10"/>
  <c r="P10" s="1"/>
  <c r="Q10" s="1"/>
  <c r="N12"/>
  <c r="P12" s="1"/>
  <c r="N14"/>
  <c r="P14" s="1"/>
  <c r="Q14" s="1"/>
  <c r="N16"/>
  <c r="Q6" l="1"/>
  <c r="Q17"/>
  <c r="Q13"/>
  <c r="Q9"/>
  <c r="Q5"/>
  <c r="Q12"/>
  <c r="Q8"/>
  <c r="Q15"/>
  <c r="Q11"/>
  <c r="Q7"/>
  <c r="O16"/>
  <c r="P16"/>
  <c r="Q16" s="1"/>
  <c r="O12"/>
  <c r="O8"/>
  <c r="O7"/>
  <c r="O17"/>
  <c r="O15"/>
  <c r="O13"/>
  <c r="O11"/>
  <c r="O9"/>
  <c r="O5"/>
  <c r="O14"/>
  <c r="O10"/>
  <c r="O4"/>
  <c r="O6"/>
</calcChain>
</file>

<file path=xl/sharedStrings.xml><?xml version="1.0" encoding="utf-8"?>
<sst xmlns="http://schemas.openxmlformats.org/spreadsheetml/2006/main" count="51" uniqueCount="40">
  <si>
    <t>nom</t>
  </si>
  <si>
    <t>I</t>
  </si>
  <si>
    <t>II</t>
  </si>
  <si>
    <t>III</t>
  </si>
  <si>
    <t>IV</t>
  </si>
  <si>
    <t>V</t>
  </si>
  <si>
    <t>classe</t>
  </si>
  <si>
    <t>score</t>
  </si>
  <si>
    <t>rang</t>
  </si>
  <si>
    <t>inconnus</t>
  </si>
  <si>
    <t>v</t>
  </si>
  <si>
    <t>w</t>
  </si>
  <si>
    <t>x</t>
  </si>
  <si>
    <t>y</t>
  </si>
  <si>
    <t>z</t>
  </si>
  <si>
    <t>Colonne1</t>
  </si>
  <si>
    <t>Colonne2</t>
  </si>
  <si>
    <t>Colonne3</t>
  </si>
  <si>
    <t>Colonne4</t>
  </si>
  <si>
    <t>Colonne5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</si>
  <si>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</si>
  <si>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</si>
  <si>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</si>
  <si>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</si>
  <si>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</si>
  <si>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</si>
  <si>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</si>
  <si>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</si>
  <si>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</si>
  <si>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</si>
  <si>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</si>
  <si>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</si>
  <si>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</si>
  <si>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</si>
  <si>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Colonne8</t>
  </si>
  <si>
    <t>[100*2/3;100]</t>
  </si>
  <si>
    <t>[100*1/3;100*2/3]</t>
  </si>
  <si>
    <t>[0;100*1/3]</t>
  </si>
  <si>
    <t>score - mini</t>
  </si>
  <si>
    <t>%</t>
  </si>
</sst>
</file>

<file path=xl/styles.xml><?xml version="1.0" encoding="utf-8"?>
<styleSheet xmlns="http://schemas.openxmlformats.org/spreadsheetml/2006/main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#,##0.00&quot; &quot;[$€-407];[Red]&quot;-&quot;#,##0.00&quot; &quot;[$€-407]"/>
    <numFmt numFmtId="165" formatCode="#,##0.00&quot; &quot;[$€-40C];[Red]&quot;-&quot;#,##0.00&quot; &quot;[$€-40C]"/>
  </numFmts>
  <fonts count="42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2"/>
      <color indexed="8"/>
      <name val="Calibri"/>
      <family val="2"/>
    </font>
    <font>
      <b/>
      <i/>
      <sz val="16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name val="Times New Roman"/>
      <family val="1"/>
      <charset val="204"/>
    </font>
    <font>
      <sz val="10"/>
      <name val="Arial"/>
      <family val="2"/>
      <charset val="1"/>
    </font>
    <font>
      <sz val="11"/>
      <color theme="1"/>
      <name val="Arial"/>
      <family val="2"/>
    </font>
    <font>
      <sz val="10"/>
      <name val="Mang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1"/>
    </font>
    <font>
      <b/>
      <i/>
      <u/>
      <sz val="11"/>
      <color theme="1"/>
      <name val="Arial"/>
      <family val="2"/>
    </font>
    <font>
      <i/>
      <sz val="14"/>
      <color rgb="FF8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u/>
      <sz val="12"/>
      <color rgb="FF000000"/>
      <name val="Arial"/>
      <family val="2"/>
    </font>
    <font>
      <sz val="8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3">
    <xf numFmtId="0" fontId="0" fillId="0" borderId="0"/>
    <xf numFmtId="0" fontId="5" fillId="0" borderId="0"/>
    <xf numFmtId="0" fontId="6" fillId="0" borderId="0">
      <alignment horizontal="center"/>
    </xf>
    <xf numFmtId="0" fontId="6" fillId="0" borderId="0">
      <alignment horizontal="center" textRotation="90"/>
    </xf>
    <xf numFmtId="0" fontId="7" fillId="0" borderId="0" applyNumberFormat="0" applyFill="0" applyBorder="0" applyAlignment="0" applyProtection="0">
      <alignment vertical="top"/>
      <protection locked="0"/>
    </xf>
    <xf numFmtId="41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9" fillId="0" borderId="0" applyNumberFormat="0" applyFill="0" applyBorder="0" applyProtection="0">
      <alignment vertical="top" wrapText="1"/>
    </xf>
    <xf numFmtId="0" fontId="8" fillId="0" borderId="0"/>
    <xf numFmtId="0" fontId="10" fillId="0" borderId="0"/>
    <xf numFmtId="0" fontId="8" fillId="0" borderId="0"/>
    <xf numFmtId="0" fontId="11" fillId="0" borderId="0"/>
    <xf numFmtId="0" fontId="9" fillId="0" borderId="0" applyNumberFormat="0" applyFill="0" applyBorder="0" applyProtection="0">
      <alignment vertical="top" wrapText="1"/>
    </xf>
    <xf numFmtId="0" fontId="8" fillId="0" borderId="0"/>
    <xf numFmtId="0" fontId="12" fillId="0" borderId="0"/>
    <xf numFmtId="0" fontId="13" fillId="0" borderId="0"/>
    <xf numFmtId="0" fontId="12" fillId="0" borderId="0"/>
    <xf numFmtId="0" fontId="8" fillId="0" borderId="0"/>
    <xf numFmtId="0" fontId="14" fillId="0" borderId="0"/>
    <xf numFmtId="0" fontId="15" fillId="0" borderId="0"/>
    <xf numFmtId="0" fontId="8" fillId="0" borderId="0"/>
    <xf numFmtId="0" fontId="16" fillId="0" borderId="0"/>
    <xf numFmtId="0" fontId="8" fillId="0" borderId="0"/>
    <xf numFmtId="0" fontId="17" fillId="0" borderId="0"/>
    <xf numFmtId="0" fontId="8" fillId="0" borderId="0"/>
    <xf numFmtId="0" fontId="8" fillId="0" borderId="0"/>
    <xf numFmtId="0" fontId="8" fillId="0" borderId="0"/>
    <xf numFmtId="0" fontId="15" fillId="0" borderId="0"/>
    <xf numFmtId="0" fontId="8" fillId="0" borderId="0"/>
    <xf numFmtId="0" fontId="8" fillId="0" borderId="0"/>
    <xf numFmtId="0" fontId="18" fillId="0" borderId="0"/>
    <xf numFmtId="164" fontId="18" fillId="0" borderId="0"/>
    <xf numFmtId="165" fontId="18" fillId="0" borderId="0"/>
    <xf numFmtId="0" fontId="19" fillId="0" borderId="0">
      <alignment horizontal="center" vertical="center"/>
    </xf>
    <xf numFmtId="0" fontId="19" fillId="9" borderId="0">
      <alignment horizontal="center" vertical="center"/>
    </xf>
    <xf numFmtId="0" fontId="19" fillId="0" borderId="0">
      <alignment horizontal="center" vertical="center"/>
    </xf>
    <xf numFmtId="0" fontId="19" fillId="0" borderId="0">
      <alignment horizontal="center" vertical="center"/>
    </xf>
    <xf numFmtId="0" fontId="19" fillId="0" borderId="0">
      <alignment horizontal="center" vertical="center"/>
    </xf>
    <xf numFmtId="0" fontId="19" fillId="0" borderId="0">
      <alignment horizontal="center" vertical="center"/>
    </xf>
    <xf numFmtId="0" fontId="19" fillId="0" borderId="0">
      <alignment horizontal="center" vertical="center"/>
    </xf>
    <xf numFmtId="0" fontId="20" fillId="0" borderId="0">
      <alignment horizontal="left" vertical="top"/>
    </xf>
    <xf numFmtId="0" fontId="21" fillId="0" borderId="0">
      <alignment horizontal="right" vertical="center"/>
    </xf>
    <xf numFmtId="0" fontId="21" fillId="9" borderId="0">
      <alignment horizontal="right" vertical="center"/>
    </xf>
    <xf numFmtId="0" fontId="20" fillId="0" borderId="0">
      <alignment horizontal="left" vertical="top"/>
    </xf>
    <xf numFmtId="0" fontId="20" fillId="0" borderId="0">
      <alignment horizontal="left" vertical="top"/>
    </xf>
    <xf numFmtId="0" fontId="20" fillId="0" borderId="0">
      <alignment horizontal="left" vertical="top"/>
    </xf>
    <xf numFmtId="0" fontId="20" fillId="0" borderId="0">
      <alignment horizontal="left" vertical="top"/>
    </xf>
    <xf numFmtId="0" fontId="20" fillId="0" borderId="0">
      <alignment horizontal="left" vertical="top"/>
    </xf>
    <xf numFmtId="0" fontId="21" fillId="0" borderId="0">
      <alignment horizontal="right" vertical="center"/>
    </xf>
    <xf numFmtId="0" fontId="22" fillId="0" borderId="0">
      <alignment horizontal="left" vertical="top"/>
    </xf>
    <xf numFmtId="0" fontId="22" fillId="9" borderId="0">
      <alignment horizontal="left" vertical="top"/>
    </xf>
    <xf numFmtId="0" fontId="23" fillId="9" borderId="0">
      <alignment horizontal="center" vertical="center"/>
    </xf>
    <xf numFmtId="0" fontId="21" fillId="0" borderId="0">
      <alignment horizontal="right" vertical="center"/>
    </xf>
    <xf numFmtId="0" fontId="21" fillId="0" borderId="0">
      <alignment horizontal="right" vertical="center"/>
    </xf>
    <xf numFmtId="0" fontId="21" fillId="0" borderId="0">
      <alignment horizontal="right" vertical="center"/>
    </xf>
    <xf numFmtId="0" fontId="21" fillId="0" borderId="0">
      <alignment horizontal="right" vertical="center"/>
    </xf>
    <xf numFmtId="0" fontId="21" fillId="0" borderId="0">
      <alignment horizontal="right" vertical="center"/>
    </xf>
    <xf numFmtId="0" fontId="23" fillId="0" borderId="0">
      <alignment horizontal="center" vertical="center"/>
    </xf>
    <xf numFmtId="0" fontId="20" fillId="0" borderId="0">
      <alignment horizontal="left" vertical="top"/>
    </xf>
    <xf numFmtId="0" fontId="20" fillId="9" borderId="0">
      <alignment horizontal="left" vertical="top"/>
    </xf>
    <xf numFmtId="0" fontId="22" fillId="9" borderId="0">
      <alignment horizontal="left" vertical="top"/>
    </xf>
    <xf numFmtId="0" fontId="23" fillId="0" borderId="0">
      <alignment horizontal="center" vertical="center"/>
    </xf>
    <xf numFmtId="0" fontId="23" fillId="0" borderId="0">
      <alignment horizontal="center" vertical="center"/>
    </xf>
    <xf numFmtId="0" fontId="23" fillId="0" borderId="0">
      <alignment horizontal="center" vertical="center"/>
    </xf>
    <xf numFmtId="0" fontId="23" fillId="0" borderId="0">
      <alignment horizontal="center" vertical="center"/>
    </xf>
    <xf numFmtId="0" fontId="23" fillId="0" borderId="0">
      <alignment horizontal="center" vertical="center"/>
    </xf>
    <xf numFmtId="0" fontId="22" fillId="0" borderId="0">
      <alignment horizontal="left" vertical="top"/>
    </xf>
    <xf numFmtId="0" fontId="20" fillId="0" borderId="0">
      <alignment horizontal="left" vertical="center"/>
    </xf>
    <xf numFmtId="0" fontId="20" fillId="9" borderId="0">
      <alignment horizontal="left" vertical="center"/>
    </xf>
    <xf numFmtId="0" fontId="20" fillId="9" borderId="0">
      <alignment horizontal="left" vertical="top"/>
    </xf>
    <xf numFmtId="0" fontId="22" fillId="0" borderId="0">
      <alignment horizontal="left" vertical="top"/>
    </xf>
    <xf numFmtId="0" fontId="22" fillId="0" borderId="0">
      <alignment horizontal="left" vertical="top"/>
    </xf>
    <xf numFmtId="0" fontId="22" fillId="0" borderId="0">
      <alignment horizontal="left" vertical="top"/>
    </xf>
    <xf numFmtId="0" fontId="22" fillId="0" borderId="0">
      <alignment horizontal="left" vertical="top"/>
    </xf>
    <xf numFmtId="0" fontId="22" fillId="0" borderId="0">
      <alignment horizontal="left" vertical="top"/>
    </xf>
    <xf numFmtId="0" fontId="20" fillId="0" borderId="0">
      <alignment horizontal="left" vertical="top"/>
    </xf>
    <xf numFmtId="0" fontId="20" fillId="0" borderId="0">
      <alignment horizontal="left" vertical="center"/>
    </xf>
    <xf numFmtId="0" fontId="20" fillId="9" borderId="0">
      <alignment horizontal="left" vertical="center"/>
    </xf>
    <xf numFmtId="0" fontId="20" fillId="0" borderId="0">
      <alignment horizontal="left" vertical="top"/>
    </xf>
    <xf numFmtId="0" fontId="20" fillId="0" borderId="0">
      <alignment horizontal="left" vertical="top"/>
    </xf>
    <xf numFmtId="0" fontId="20" fillId="0" borderId="0">
      <alignment horizontal="left" vertical="top"/>
    </xf>
    <xf numFmtId="0" fontId="20" fillId="0" borderId="0">
      <alignment horizontal="left" vertical="top"/>
    </xf>
    <xf numFmtId="0" fontId="20" fillId="0" borderId="0">
      <alignment horizontal="left" vertical="top"/>
    </xf>
    <xf numFmtId="0" fontId="20" fillId="0" borderId="0">
      <alignment horizontal="left" vertical="center"/>
    </xf>
    <xf numFmtId="0" fontId="24" fillId="0" borderId="0">
      <alignment horizontal="right" vertical="center"/>
    </xf>
    <xf numFmtId="0" fontId="24" fillId="9" borderId="0">
      <alignment horizontal="right" vertical="center"/>
    </xf>
    <xf numFmtId="0" fontId="20" fillId="0" borderId="0">
      <alignment horizontal="left" vertical="center"/>
    </xf>
    <xf numFmtId="0" fontId="20" fillId="0" borderId="0">
      <alignment horizontal="left" vertical="center"/>
    </xf>
    <xf numFmtId="0" fontId="20" fillId="0" borderId="0">
      <alignment horizontal="left" vertical="center"/>
    </xf>
    <xf numFmtId="0" fontId="20" fillId="0" borderId="0">
      <alignment horizontal="left" vertical="center"/>
    </xf>
    <xf numFmtId="0" fontId="20" fillId="0" borderId="0">
      <alignment horizontal="left" vertical="center"/>
    </xf>
    <xf numFmtId="0" fontId="24" fillId="0" borderId="0">
      <alignment horizontal="right" vertical="center"/>
    </xf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8" fillId="0" borderId="10" applyNumberFormat="0" applyFill="0" applyAlignment="0" applyProtection="0"/>
    <xf numFmtId="0" fontId="29" fillId="0" borderId="11" applyNumberFormat="0" applyFill="0" applyAlignment="0" applyProtection="0"/>
    <xf numFmtId="0" fontId="29" fillId="0" borderId="0" applyNumberFormat="0" applyFill="0" applyBorder="0" applyAlignment="0" applyProtection="0"/>
    <xf numFmtId="0" fontId="30" fillId="10" borderId="0" applyNumberFormat="0" applyBorder="0" applyAlignment="0" applyProtection="0"/>
    <xf numFmtId="0" fontId="31" fillId="11" borderId="0" applyNumberFormat="0" applyBorder="0" applyAlignment="0" applyProtection="0"/>
    <xf numFmtId="0" fontId="32" fillId="12" borderId="0" applyNumberFormat="0" applyBorder="0" applyAlignment="0" applyProtection="0"/>
    <xf numFmtId="0" fontId="33" fillId="13" borderId="12" applyNumberFormat="0" applyAlignment="0" applyProtection="0"/>
    <xf numFmtId="0" fontId="34" fillId="14" borderId="13" applyNumberFormat="0" applyAlignment="0" applyProtection="0"/>
    <xf numFmtId="0" fontId="35" fillId="14" borderId="12" applyNumberFormat="0" applyAlignment="0" applyProtection="0"/>
    <xf numFmtId="0" fontId="36" fillId="0" borderId="14" applyNumberFormat="0" applyFill="0" applyAlignment="0" applyProtection="0"/>
    <xf numFmtId="0" fontId="37" fillId="15" borderId="15" applyNumberFormat="0" applyAlignment="0" applyProtection="0"/>
    <xf numFmtId="0" fontId="38" fillId="0" borderId="0" applyNumberFormat="0" applyFill="0" applyBorder="0" applyAlignment="0" applyProtection="0"/>
    <xf numFmtId="0" fontId="25" fillId="16" borderId="16" applyNumberFormat="0" applyFont="0" applyAlignment="0" applyProtection="0"/>
    <xf numFmtId="0" fontId="39" fillId="0" borderId="0" applyNumberFormat="0" applyFill="0" applyBorder="0" applyAlignment="0" applyProtection="0"/>
    <xf numFmtId="0" fontId="40" fillId="0" borderId="17" applyNumberFormat="0" applyFill="0" applyAlignment="0" applyProtection="0"/>
    <xf numFmtId="0" fontId="41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9" borderId="0" applyNumberFormat="0" applyBorder="0" applyAlignment="0" applyProtection="0"/>
    <xf numFmtId="0" fontId="41" fillId="20" borderId="0" applyNumberFormat="0" applyBorder="0" applyAlignment="0" applyProtection="0"/>
    <xf numFmtId="0" fontId="41" fillId="21" borderId="0" applyNumberFormat="0" applyBorder="0" applyAlignment="0" applyProtection="0"/>
    <xf numFmtId="0" fontId="25" fillId="22" borderId="0" applyNumberFormat="0" applyBorder="0" applyAlignment="0" applyProtection="0"/>
    <xf numFmtId="0" fontId="25" fillId="23" borderId="0" applyNumberFormat="0" applyBorder="0" applyAlignment="0" applyProtection="0"/>
    <xf numFmtId="0" fontId="41" fillId="24" borderId="0" applyNumberFormat="0" applyBorder="0" applyAlignment="0" applyProtection="0"/>
    <xf numFmtId="0" fontId="41" fillId="25" borderId="0" applyNumberFormat="0" applyBorder="0" applyAlignment="0" applyProtection="0"/>
    <xf numFmtId="0" fontId="25" fillId="26" borderId="0" applyNumberFormat="0" applyBorder="0" applyAlignment="0" applyProtection="0"/>
    <xf numFmtId="0" fontId="25" fillId="27" borderId="0" applyNumberFormat="0" applyBorder="0" applyAlignment="0" applyProtection="0"/>
    <xf numFmtId="0" fontId="41" fillId="28" borderId="0" applyNumberFormat="0" applyBorder="0" applyAlignment="0" applyProtection="0"/>
    <xf numFmtId="0" fontId="41" fillId="29" borderId="0" applyNumberFormat="0" applyBorder="0" applyAlignment="0" applyProtection="0"/>
    <xf numFmtId="0" fontId="25" fillId="30" borderId="0" applyNumberFormat="0" applyBorder="0" applyAlignment="0" applyProtection="0"/>
    <xf numFmtId="0" fontId="25" fillId="31" borderId="0" applyNumberFormat="0" applyBorder="0" applyAlignment="0" applyProtection="0"/>
    <xf numFmtId="0" fontId="41" fillId="32" borderId="0" applyNumberFormat="0" applyBorder="0" applyAlignment="0" applyProtection="0"/>
    <xf numFmtId="0" fontId="41" fillId="33" borderId="0" applyNumberFormat="0" applyBorder="0" applyAlignment="0" applyProtection="0"/>
    <xf numFmtId="0" fontId="25" fillId="34" borderId="0" applyNumberFormat="0" applyBorder="0" applyAlignment="0" applyProtection="0"/>
    <xf numFmtId="0" fontId="25" fillId="35" borderId="0" applyNumberFormat="0" applyBorder="0" applyAlignment="0" applyProtection="0"/>
    <xf numFmtId="0" fontId="41" fillId="36" borderId="0" applyNumberFormat="0" applyBorder="0" applyAlignment="0" applyProtection="0"/>
    <xf numFmtId="0" fontId="41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41" fillId="40" borderId="0" applyNumberFormat="0" applyBorder="0" applyAlignment="0" applyProtection="0"/>
  </cellStyleXfs>
  <cellXfs count="37">
    <xf numFmtId="0" fontId="0" fillId="0" borderId="0" xfId="0"/>
    <xf numFmtId="0" fontId="4" fillId="0" borderId="8" xfId="0" applyNumberFormat="1" applyFont="1" applyFill="1" applyBorder="1" applyAlignment="1">
      <alignment horizontal="center" vertical="center"/>
    </xf>
    <xf numFmtId="2" fontId="3" fillId="0" borderId="8" xfId="0" applyNumberFormat="1" applyFont="1" applyFill="1" applyBorder="1" applyAlignment="1" applyProtection="1">
      <alignment horizontal="center" vertical="center"/>
      <protection hidden="1"/>
    </xf>
    <xf numFmtId="1" fontId="4" fillId="0" borderId="6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NumberFormat="1" applyFont="1" applyFill="1" applyAlignment="1">
      <alignment horizontal="center" vertical="center"/>
    </xf>
    <xf numFmtId="0" fontId="4" fillId="0" borderId="3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NumberFormat="1" applyFont="1" applyFill="1" applyBorder="1" applyAlignment="1" applyProtection="1">
      <alignment horizontal="center" vertical="center"/>
      <protection hidden="1"/>
    </xf>
    <xf numFmtId="2" fontId="4" fillId="0" borderId="7" xfId="0" applyNumberFormat="1" applyFont="1" applyFill="1" applyBorder="1" applyAlignment="1" applyProtection="1">
      <alignment horizontal="center" vertical="center"/>
      <protection hidden="1"/>
    </xf>
    <xf numFmtId="2" fontId="3" fillId="0" borderId="7" xfId="0" applyNumberFormat="1" applyFont="1" applyFill="1" applyBorder="1" applyAlignment="1" applyProtection="1">
      <alignment horizontal="center" vertical="center"/>
      <protection hidden="1"/>
    </xf>
    <xf numFmtId="2" fontId="4" fillId="0" borderId="8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Alignment="1">
      <alignment horizontal="center" vertical="center"/>
    </xf>
    <xf numFmtId="2" fontId="0" fillId="3" borderId="1" xfId="0" applyNumberFormat="1" applyFill="1" applyBorder="1" applyAlignment="1" applyProtection="1">
      <alignment horizontal="center" vertical="center" wrapText="1"/>
      <protection hidden="1"/>
    </xf>
    <xf numFmtId="2" fontId="0" fillId="4" borderId="1" xfId="0" quotePrefix="1" applyNumberFormat="1" applyFill="1" applyBorder="1" applyAlignment="1" applyProtection="1">
      <alignment horizontal="center" vertical="center" wrapText="1"/>
      <protection hidden="1"/>
    </xf>
    <xf numFmtId="2" fontId="0" fillId="5" borderId="1" xfId="0" applyNumberFormat="1" applyFill="1" applyBorder="1" applyAlignment="1" applyProtection="1">
      <alignment horizontal="center" vertical="center" wrapText="1"/>
      <protection hidden="1"/>
    </xf>
    <xf numFmtId="2" fontId="0" fillId="6" borderId="1" xfId="0" applyNumberFormat="1" applyFill="1" applyBorder="1" applyAlignment="1" applyProtection="1">
      <alignment horizontal="center" vertical="center" wrapText="1"/>
      <protection hidden="1"/>
    </xf>
    <xf numFmtId="2" fontId="0" fillId="7" borderId="1" xfId="0" applyNumberFormat="1" applyFill="1" applyBorder="1" applyAlignment="1" applyProtection="1">
      <alignment horizontal="center" vertical="center" wrapText="1"/>
      <protection hidden="1"/>
    </xf>
    <xf numFmtId="2" fontId="0" fillId="7" borderId="0" xfId="0" applyNumberFormat="1" applyFill="1" applyBorder="1" applyAlignment="1" applyProtection="1">
      <alignment horizontal="center" vertical="center" wrapText="1"/>
      <protection hidden="1"/>
    </xf>
    <xf numFmtId="1" fontId="0" fillId="0" borderId="2" xfId="0" applyNumberForma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top" wrapText="1"/>
    </xf>
    <xf numFmtId="0" fontId="2" fillId="8" borderId="3" xfId="0" applyFont="1" applyFill="1" applyBorder="1" applyAlignment="1">
      <alignment horizontal="justify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2" fontId="0" fillId="4" borderId="1" xfId="0" applyNumberFormat="1" applyFill="1" applyBorder="1" applyAlignment="1" applyProtection="1">
      <alignment horizontal="center" vertical="center" wrapText="1"/>
      <protection hidden="1"/>
    </xf>
    <xf numFmtId="0" fontId="0" fillId="41" borderId="0" xfId="0" applyFill="1"/>
    <xf numFmtId="0" fontId="4" fillId="0" borderId="8" xfId="0" applyNumberFormat="1" applyFont="1" applyFill="1" applyBorder="1" applyAlignment="1" applyProtection="1">
      <alignment horizontal="center" vertical="center"/>
      <protection hidden="1"/>
    </xf>
    <xf numFmtId="2" fontId="0" fillId="7" borderId="0" xfId="0" applyNumberFormat="1" applyFill="1" applyBorder="1" applyAlignment="1" applyProtection="1">
      <alignment horizontal="center" vertical="center" wrapText="1"/>
      <protection hidden="1"/>
    </xf>
    <xf numFmtId="2" fontId="0" fillId="0" borderId="4" xfId="0" applyNumberForma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2" fillId="8" borderId="0" xfId="0" applyFont="1" applyFill="1" applyBorder="1" applyAlignment="1">
      <alignment horizontal="justify" wrapText="1"/>
    </xf>
    <xf numFmtId="2" fontId="3" fillId="42" borderId="7" xfId="0" applyNumberFormat="1" applyFont="1" applyFill="1" applyBorder="1" applyProtection="1">
      <protection hidden="1"/>
    </xf>
    <xf numFmtId="2" fontId="0" fillId="42" borderId="7" xfId="0" applyNumberFormat="1" applyFill="1" applyBorder="1" applyProtection="1">
      <protection hidden="1"/>
    </xf>
    <xf numFmtId="2" fontId="0" fillId="42" borderId="8" xfId="0" applyNumberFormat="1" applyFill="1" applyBorder="1" applyProtection="1">
      <protection hidden="1"/>
    </xf>
    <xf numFmtId="2" fontId="3" fillId="42" borderId="8" xfId="0" applyNumberFormat="1" applyFont="1" applyFill="1" applyBorder="1" applyProtection="1">
      <protection hidden="1"/>
    </xf>
    <xf numFmtId="0" fontId="0" fillId="0" borderId="0" xfId="0"/>
    <xf numFmtId="0" fontId="0" fillId="41" borderId="0" xfId="0" applyFill="1"/>
    <xf numFmtId="2" fontId="0" fillId="42" borderId="8" xfId="0" applyNumberFormat="1" applyFill="1" applyBorder="1" applyProtection="1">
      <protection hidden="1"/>
    </xf>
  </cellXfs>
  <cellStyles count="133">
    <cellStyle name="20 % - Accent1" xfId="110" builtinId="30" customBuiltin="1"/>
    <cellStyle name="20 % - Accent2" xfId="114" builtinId="34" customBuiltin="1"/>
    <cellStyle name="20 % - Accent3" xfId="118" builtinId="38" customBuiltin="1"/>
    <cellStyle name="20 % - Accent4" xfId="122" builtinId="42" customBuiltin="1"/>
    <cellStyle name="20 % - Accent5" xfId="126" builtinId="46" customBuiltin="1"/>
    <cellStyle name="20 % - Accent6" xfId="130" builtinId="50" customBuiltin="1"/>
    <cellStyle name="40 % - Accent1" xfId="111" builtinId="31" customBuiltin="1"/>
    <cellStyle name="40 % - Accent2" xfId="115" builtinId="35" customBuiltin="1"/>
    <cellStyle name="40 % - Accent3" xfId="119" builtinId="39" customBuiltin="1"/>
    <cellStyle name="40 % - Accent4" xfId="123" builtinId="43" customBuiltin="1"/>
    <cellStyle name="40 % - Accent5" xfId="127" builtinId="47" customBuiltin="1"/>
    <cellStyle name="40 % - Accent6" xfId="131" builtinId="51" customBuiltin="1"/>
    <cellStyle name="60 % - Accent1" xfId="112" builtinId="32" customBuiltin="1"/>
    <cellStyle name="60 % - Accent2" xfId="116" builtinId="36" customBuiltin="1"/>
    <cellStyle name="60 % - Accent3" xfId="120" builtinId="40" customBuiltin="1"/>
    <cellStyle name="60 % - Accent4" xfId="124" builtinId="44" customBuiltin="1"/>
    <cellStyle name="60 % - Accent5" xfId="128" builtinId="48" customBuiltin="1"/>
    <cellStyle name="60 % - Accent6" xfId="132" builtinId="52" customBuiltin="1"/>
    <cellStyle name="Accent1" xfId="109" builtinId="29" customBuiltin="1"/>
    <cellStyle name="Accent2" xfId="113" builtinId="33" customBuiltin="1"/>
    <cellStyle name="Accent3" xfId="117" builtinId="37" customBuiltin="1"/>
    <cellStyle name="Accent4" xfId="121" builtinId="41" customBuiltin="1"/>
    <cellStyle name="Accent5" xfId="125" builtinId="45" customBuiltin="1"/>
    <cellStyle name="Accent6" xfId="129" builtinId="49" customBuiltin="1"/>
    <cellStyle name="Avertissement" xfId="105" builtinId="11" customBuiltin="1"/>
    <cellStyle name="Calcul" xfId="102" builtinId="22" customBuiltin="1"/>
    <cellStyle name="Cellule liée" xfId="103" builtinId="24" customBuiltin="1"/>
    <cellStyle name="Commentaire" xfId="106" builtinId="10" customBuiltin="1"/>
    <cellStyle name="Entrée" xfId="100" builtinId="20" customBuiltin="1"/>
    <cellStyle name="Excel Built-in Normal" xfId="1"/>
    <cellStyle name="Heading" xfId="2"/>
    <cellStyle name="Heading1" xfId="3"/>
    <cellStyle name="Insatisfaisant" xfId="98" builtinId="27" customBuiltin="1"/>
    <cellStyle name="Lien hypertexte 2" xfId="4"/>
    <cellStyle name="Milliers [0] 2" xfId="5"/>
    <cellStyle name="Milliers 2" xfId="6"/>
    <cellStyle name="Neutre" xfId="99" builtinId="28" customBuiltin="1"/>
    <cellStyle name="Normal" xfId="0" builtinId="0"/>
    <cellStyle name="Normal 2" xfId="7"/>
    <cellStyle name="Normal 2 2" xfId="8"/>
    <cellStyle name="Normal 2 2 2" xfId="9"/>
    <cellStyle name="Normal 2 2 3" xfId="10"/>
    <cellStyle name="Normal 2 3" xfId="11"/>
    <cellStyle name="Normal 2 4" xfId="12"/>
    <cellStyle name="Normal 3" xfId="13"/>
    <cellStyle name="Normal 3 2" xfId="14"/>
    <cellStyle name="Normal 3 2 2" xfId="15"/>
    <cellStyle name="Normal 3 2 3" xfId="16"/>
    <cellStyle name="Normal 3 3" xfId="17"/>
    <cellStyle name="Normal 3 4" xfId="18"/>
    <cellStyle name="Normal 3 5" xfId="19"/>
    <cellStyle name="Normal 4" xfId="20"/>
    <cellStyle name="Normal 4 2" xfId="21"/>
    <cellStyle name="Normal 4 3" xfId="22"/>
    <cellStyle name="Normal 4 4" xfId="23"/>
    <cellStyle name="Normal 5" xfId="24"/>
    <cellStyle name="Normal 5 2" xfId="25"/>
    <cellStyle name="Normal 5 2 2" xfId="26"/>
    <cellStyle name="Normal 6" xfId="27"/>
    <cellStyle name="Normal 7" xfId="28"/>
    <cellStyle name="Normal 7 2" xfId="29"/>
    <cellStyle name="Result" xfId="30"/>
    <cellStyle name="Result2" xfId="31"/>
    <cellStyle name="Result2 2" xfId="32"/>
    <cellStyle name="S0" xfId="33"/>
    <cellStyle name="S0 2" xfId="34"/>
    <cellStyle name="S0 3" xfId="35"/>
    <cellStyle name="S0 4" xfId="36"/>
    <cellStyle name="S0 5" xfId="37"/>
    <cellStyle name="S0 6" xfId="38"/>
    <cellStyle name="S0 7" xfId="39"/>
    <cellStyle name="S1" xfId="40"/>
    <cellStyle name="S1 2" xfId="41"/>
    <cellStyle name="S1 3" xfId="42"/>
    <cellStyle name="S1 4" xfId="43"/>
    <cellStyle name="S1 5" xfId="44"/>
    <cellStyle name="S1 6" xfId="45"/>
    <cellStyle name="S1 7" xfId="46"/>
    <cellStyle name="S1 8" xfId="47"/>
    <cellStyle name="S2" xfId="48"/>
    <cellStyle name="S2 2" xfId="49"/>
    <cellStyle name="S2 3" xfId="50"/>
    <cellStyle name="S2 4" xfId="51"/>
    <cellStyle name="S2 5" xfId="52"/>
    <cellStyle name="S2 6" xfId="53"/>
    <cellStyle name="S2 7" xfId="54"/>
    <cellStyle name="S2 8" xfId="55"/>
    <cellStyle name="S2 9" xfId="56"/>
    <cellStyle name="S3" xfId="57"/>
    <cellStyle name="S3 2" xfId="58"/>
    <cellStyle name="S3 3" xfId="59"/>
    <cellStyle name="S3 4" xfId="60"/>
    <cellStyle name="S3 5" xfId="61"/>
    <cellStyle name="S3 6" xfId="62"/>
    <cellStyle name="S3 7" xfId="63"/>
    <cellStyle name="S3 8" xfId="64"/>
    <cellStyle name="S3 9" xfId="65"/>
    <cellStyle name="S4" xfId="66"/>
    <cellStyle name="S4 2" xfId="67"/>
    <cellStyle name="S4 3" xfId="68"/>
    <cellStyle name="S4 4" xfId="69"/>
    <cellStyle name="S4 5" xfId="70"/>
    <cellStyle name="S4 6" xfId="71"/>
    <cellStyle name="S4 7" xfId="72"/>
    <cellStyle name="S4 8" xfId="73"/>
    <cellStyle name="S4 9" xfId="74"/>
    <cellStyle name="S5" xfId="75"/>
    <cellStyle name="S5 2" xfId="76"/>
    <cellStyle name="S5 3" xfId="77"/>
    <cellStyle name="S5 4" xfId="78"/>
    <cellStyle name="S5 5" xfId="79"/>
    <cellStyle name="S5 6" xfId="80"/>
    <cellStyle name="S5 7" xfId="81"/>
    <cellStyle name="S5 8" xfId="82"/>
    <cellStyle name="S6" xfId="83"/>
    <cellStyle name="S6 2" xfId="84"/>
    <cellStyle name="S6 3" xfId="85"/>
    <cellStyle name="S6 4" xfId="86"/>
    <cellStyle name="S6 5" xfId="87"/>
    <cellStyle name="S6 6" xfId="88"/>
    <cellStyle name="S6 7" xfId="89"/>
    <cellStyle name="S6 8" xfId="90"/>
    <cellStyle name="S7" xfId="91"/>
    <cellStyle name="Satisfaisant" xfId="97" builtinId="26" customBuiltin="1"/>
    <cellStyle name="Sortie" xfId="101" builtinId="21" customBuiltin="1"/>
    <cellStyle name="Texte explicatif" xfId="107" builtinId="53" customBuiltin="1"/>
    <cellStyle name="Titre" xfId="92" builtinId="15" customBuiltin="1"/>
    <cellStyle name="Titre 1" xfId="93" builtinId="16" customBuiltin="1"/>
    <cellStyle name="Titre 2" xfId="94" builtinId="17" customBuiltin="1"/>
    <cellStyle name="Titre 3" xfId="95" builtinId="18" customBuiltin="1"/>
    <cellStyle name="Titre 4" xfId="96" builtinId="19" customBuiltin="1"/>
    <cellStyle name="Total" xfId="108" builtinId="25" customBuiltin="1"/>
    <cellStyle name="Vérification" xfId="104" builtinId="23" customBuiltin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  <protection locked="1" hidden="1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Q17" totalsRowShown="0" dataDxfId="9">
  <autoFilter ref="A3:Q17">
    <filterColumn colId="12"/>
    <filterColumn colId="15"/>
    <filterColumn colId="16"/>
  </autoFilter>
  <sortState ref="A4:N16">
    <sortCondition ref="L3:L16"/>
  </sortState>
  <tableColumns count="17">
    <tableColumn id="1" name="nom" dataDxfId="17"/>
    <tableColumn id="2" name="I" dataDxfId="16"/>
    <tableColumn id="3" name="Colonne1" dataDxfId="15">
      <calculatedColumnFormula>C$2</calculatedColumnFormula>
    </tableColumn>
    <tableColumn id="4" name="II" dataDxfId="14"/>
    <tableColumn id="5" name="Colonne2" dataDxfId="6">
      <calculatedColumnFormula>E$2</calculatedColumnFormula>
    </tableColumn>
    <tableColumn id="6" name="III" dataDxfId="13"/>
    <tableColumn id="7" name="Colonne3" dataDxfId="5">
      <calculatedColumnFormula>G$2</calculatedColumnFormula>
    </tableColumn>
    <tableColumn id="8" name="IV" dataDxfId="12"/>
    <tableColumn id="9" name="Colonne4" dataDxfId="4">
      <calculatedColumnFormula>I$2</calculatedColumnFormula>
    </tableColumn>
    <tableColumn id="10" name="V" dataDxfId="11"/>
    <tableColumn id="11" name="Colonne5" dataDxfId="3">
      <calculatedColumnFormula>K$2</calculatedColumnFormula>
    </tableColumn>
    <tableColumn id="12" name="classe" dataDxfId="10"/>
    <tableColumn id="17" name="Colonne8" dataDxfId="0"/>
    <tableColumn id="13" name="score" dataDxfId="8">
      <calculatedColumnFormula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calculatedColumnFormula>
    </tableColumn>
    <tableColumn id="14" name="rang" dataDxfId="7">
      <calculatedColumnFormula>RANK(Tableau1[[#This Row],[score]],[score],0)</calculatedColumnFormula>
    </tableColumn>
    <tableColumn id="16" name="score - mini" dataDxfId="1">
      <calculatedColumnFormula>Tableau1[[#This Row],[score]]-$N$17</calculatedColumnFormula>
    </tableColumn>
    <tableColumn id="15" name="%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7"/>
  <sheetViews>
    <sheetView tabSelected="1" workbookViewId="0">
      <selection activeCell="C33" sqref="C33"/>
    </sheetView>
  </sheetViews>
  <sheetFormatPr baseColWidth="10" defaultRowHeight="15"/>
  <cols>
    <col min="3" max="3" width="11.5703125" customWidth="1"/>
    <col min="5" max="5" width="11.5703125" customWidth="1"/>
    <col min="7" max="7" width="11.5703125" customWidth="1"/>
    <col min="9" max="9" width="11.5703125" customWidth="1"/>
    <col min="11" max="11" width="11.5703125" customWidth="1"/>
    <col min="13" max="13" width="11.42578125" style="34"/>
    <col min="14" max="15" width="23.140625" customWidth="1"/>
    <col min="16" max="16" width="23.140625" style="34" customWidth="1"/>
  </cols>
  <sheetData>
    <row r="1" spans="1:17">
      <c r="A1" s="23" t="s">
        <v>9</v>
      </c>
      <c r="B1" s="23"/>
      <c r="C1" s="23" t="s">
        <v>10</v>
      </c>
      <c r="D1" s="23"/>
      <c r="E1" s="23" t="s">
        <v>11</v>
      </c>
      <c r="F1" s="23"/>
      <c r="G1" s="23" t="s">
        <v>12</v>
      </c>
      <c r="H1" s="23"/>
      <c r="I1" s="23" t="s">
        <v>13</v>
      </c>
      <c r="J1" s="23"/>
      <c r="K1" s="23" t="s">
        <v>14</v>
      </c>
      <c r="L1" s="23"/>
      <c r="M1" s="35"/>
    </row>
    <row r="2" spans="1:17">
      <c r="A2" s="18"/>
      <c r="B2" s="11"/>
      <c r="C2" s="11">
        <v>1</v>
      </c>
      <c r="D2" s="12"/>
      <c r="E2" s="22">
        <v>1</v>
      </c>
      <c r="F2" s="13"/>
      <c r="G2" s="13">
        <v>1</v>
      </c>
      <c r="H2" s="14"/>
      <c r="I2" s="14">
        <v>1</v>
      </c>
      <c r="J2" s="15"/>
      <c r="K2" s="16">
        <v>1</v>
      </c>
      <c r="L2" s="16"/>
      <c r="M2" s="25"/>
    </row>
    <row r="3" spans="1:17" ht="15.75" thickBot="1">
      <c r="A3" s="17" t="s">
        <v>0</v>
      </c>
      <c r="B3" s="20" t="s">
        <v>1</v>
      </c>
      <c r="C3" s="20" t="s">
        <v>15</v>
      </c>
      <c r="D3" s="20" t="s">
        <v>2</v>
      </c>
      <c r="E3" s="20" t="s">
        <v>16</v>
      </c>
      <c r="F3" s="20" t="s">
        <v>3</v>
      </c>
      <c r="G3" s="20" t="s">
        <v>17</v>
      </c>
      <c r="H3" s="20" t="s">
        <v>4</v>
      </c>
      <c r="I3" s="20" t="s">
        <v>18</v>
      </c>
      <c r="J3" s="20" t="s">
        <v>5</v>
      </c>
      <c r="K3" s="21" t="s">
        <v>19</v>
      </c>
      <c r="L3" s="19" t="s">
        <v>6</v>
      </c>
      <c r="M3" s="29" t="s">
        <v>34</v>
      </c>
      <c r="N3" s="26" t="s">
        <v>7</v>
      </c>
      <c r="O3" s="27" t="s">
        <v>8</v>
      </c>
      <c r="P3" s="28" t="s">
        <v>38</v>
      </c>
      <c r="Q3" s="34" t="s">
        <v>39</v>
      </c>
    </row>
    <row r="4" spans="1:17" s="10" customFormat="1">
      <c r="A4" s="3" t="s">
        <v>20</v>
      </c>
      <c r="B4" s="8">
        <v>12</v>
      </c>
      <c r="C4" s="8">
        <f>C$2</f>
        <v>1</v>
      </c>
      <c r="D4" s="7">
        <v>12</v>
      </c>
      <c r="E4" s="8">
        <f>E$2</f>
        <v>1</v>
      </c>
      <c r="F4" s="9">
        <v>12</v>
      </c>
      <c r="G4" s="8">
        <f>G$2</f>
        <v>1</v>
      </c>
      <c r="H4" s="2">
        <v>12</v>
      </c>
      <c r="I4" s="8">
        <f>I$2</f>
        <v>1</v>
      </c>
      <c r="J4" s="9">
        <v>12</v>
      </c>
      <c r="K4" s="8">
        <f>K$2</f>
        <v>1</v>
      </c>
      <c r="L4" s="24">
        <v>1</v>
      </c>
      <c r="M4" s="6" t="s">
        <v>35</v>
      </c>
      <c r="N4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41472</v>
      </c>
      <c r="O4" s="4">
        <f>RANK(Tableau1[[#This Row],[score]],[score],0)</f>
        <v>1</v>
      </c>
      <c r="P4" s="4">
        <f>Tableau1[[#This Row],[score]]-$N$17</f>
        <v>32437.908811757166</v>
      </c>
      <c r="Q4" s="10">
        <v>100</v>
      </c>
    </row>
    <row r="5" spans="1:17" s="10" customFormat="1">
      <c r="A5" s="3" t="s">
        <v>21</v>
      </c>
      <c r="B5" s="8">
        <v>10.920818753952375</v>
      </c>
      <c r="C5" s="8">
        <f t="shared" ref="C5:K17" si="0">C$2</f>
        <v>1</v>
      </c>
      <c r="D5" s="7">
        <v>11.81259189508755</v>
      </c>
      <c r="E5" s="8">
        <f t="shared" si="0"/>
        <v>1</v>
      </c>
      <c r="F5" s="9">
        <v>10.874963241964979</v>
      </c>
      <c r="G5" s="8">
        <f t="shared" si="0"/>
        <v>1</v>
      </c>
      <c r="H5" s="2">
        <v>8.5484550065040281</v>
      </c>
      <c r="I5" s="8">
        <f t="shared" si="0"/>
        <v>1</v>
      </c>
      <c r="J5" s="9">
        <v>9.9296831374325905</v>
      </c>
      <c r="K5" s="8">
        <f t="shared" si="0"/>
        <v>1</v>
      </c>
      <c r="L5" s="1">
        <v>1</v>
      </c>
      <c r="M5" s="6" t="s">
        <v>35</v>
      </c>
      <c r="N5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25923.068462822961</v>
      </c>
      <c r="O5" s="4">
        <f>RANK(Tableau1[[#This Row],[score]],[score],0)</f>
        <v>3</v>
      </c>
      <c r="P5" s="4">
        <f>Tableau1[[#This Row],[score]]-$N$17</f>
        <v>16888.977274580127</v>
      </c>
      <c r="Q5" s="10">
        <f>(Tableau1[[#This Row],[score - mini]]*$Q$4)/$P$4</f>
        <v>52.065555065802187</v>
      </c>
    </row>
    <row r="6" spans="1:17" s="10" customFormat="1" ht="15.75" thickBot="1">
      <c r="A6" s="3" t="s">
        <v>22</v>
      </c>
      <c r="B6" s="8">
        <v>9.6197887582883936</v>
      </c>
      <c r="C6" s="8">
        <f t="shared" si="0"/>
        <v>1</v>
      </c>
      <c r="D6" s="7">
        <v>11.81259189508755</v>
      </c>
      <c r="E6" s="8">
        <f t="shared" si="0"/>
        <v>1</v>
      </c>
      <c r="F6" s="9">
        <v>10.70498250474285</v>
      </c>
      <c r="G6" s="8">
        <f t="shared" si="0"/>
        <v>1</v>
      </c>
      <c r="H6" s="2">
        <v>8.735863111416478</v>
      </c>
      <c r="I6" s="8">
        <f t="shared" si="0"/>
        <v>1</v>
      </c>
      <c r="J6" s="9">
        <v>9.4781381439366186</v>
      </c>
      <c r="K6" s="8">
        <f t="shared" si="0"/>
        <v>1</v>
      </c>
      <c r="L6" s="5">
        <v>1</v>
      </c>
      <c r="M6" s="6" t="s">
        <v>35</v>
      </c>
      <c r="N6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22156.546035917003</v>
      </c>
      <c r="O6" s="4">
        <f>RANK(Tableau1[[#This Row],[score]],[score],0)</f>
        <v>6</v>
      </c>
      <c r="P6" s="4">
        <f>Tableau1[[#This Row],[score]]-$N$17</f>
        <v>13122.454847674169</v>
      </c>
      <c r="Q6" s="10">
        <f>(Tableau1[[#This Row],[score - mini]]*$Q$4)/$P$4</f>
        <v>40.454071573559382</v>
      </c>
    </row>
    <row r="7" spans="1:17" s="10" customFormat="1">
      <c r="A7" s="3" t="s">
        <v>23</v>
      </c>
      <c r="B7" s="8">
        <v>10.298332479720628</v>
      </c>
      <c r="C7" s="8">
        <f t="shared" si="0"/>
        <v>1</v>
      </c>
      <c r="D7" s="7">
        <v>10.965724339569341</v>
      </c>
      <c r="E7" s="8">
        <f t="shared" si="0"/>
        <v>1</v>
      </c>
      <c r="F7" s="9">
        <v>9.7499264839299595</v>
      </c>
      <c r="G7" s="8">
        <f t="shared" si="0"/>
        <v>1</v>
      </c>
      <c r="H7" s="2">
        <v>6.7843181179205061</v>
      </c>
      <c r="I7" s="8">
        <f t="shared" si="0"/>
        <v>1</v>
      </c>
      <c r="J7" s="9">
        <v>10.193820026016112</v>
      </c>
      <c r="K7" s="8">
        <f t="shared" si="0"/>
        <v>1</v>
      </c>
      <c r="L7" s="1">
        <v>1</v>
      </c>
      <c r="M7" s="6" t="s">
        <v>35</v>
      </c>
      <c r="N7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18693.715852239813</v>
      </c>
      <c r="O7" s="4">
        <f>RANK(Tableau1[[#This Row],[score]],[score],0)</f>
        <v>13</v>
      </c>
      <c r="P7" s="4">
        <f>Tableau1[[#This Row],[score]]-$N$17</f>
        <v>9659.6246639969795</v>
      </c>
      <c r="Q7" s="10">
        <f>(Tableau1[[#This Row],[score - mini]]*$Q$4)/$P$4</f>
        <v>29.778814411414324</v>
      </c>
    </row>
    <row r="8" spans="1:17" s="10" customFormat="1">
      <c r="A8" s="3" t="s">
        <v>24</v>
      </c>
      <c r="B8" s="8">
        <v>10.698970004336019</v>
      </c>
      <c r="C8" s="8">
        <f t="shared" si="0"/>
        <v>1</v>
      </c>
      <c r="D8" s="7">
        <v>12</v>
      </c>
      <c r="E8" s="8">
        <f t="shared" si="0"/>
        <v>1</v>
      </c>
      <c r="F8" s="9">
        <v>11.374555331986782</v>
      </c>
      <c r="G8" s="8">
        <f t="shared" si="0"/>
        <v>1</v>
      </c>
      <c r="H8" s="2">
        <v>8.735863111416478</v>
      </c>
      <c r="I8" s="8">
        <f t="shared" si="0"/>
        <v>1</v>
      </c>
      <c r="J8" s="9">
        <v>9.7422750325201406</v>
      </c>
      <c r="K8" s="8">
        <f t="shared" si="0"/>
        <v>1</v>
      </c>
      <c r="L8" s="24">
        <v>2</v>
      </c>
      <c r="M8" s="6" t="s">
        <v>36</v>
      </c>
      <c r="N8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26984.591828600303</v>
      </c>
      <c r="O8" s="4">
        <f>RANK(Tableau1[[#This Row],[score]],[score],0)</f>
        <v>2</v>
      </c>
      <c r="P8" s="4">
        <f>Tableau1[[#This Row],[score]]-$N$17</f>
        <v>17950.50064035747</v>
      </c>
      <c r="Q8" s="10">
        <f>(Tableau1[[#This Row],[score - mini]]*$Q$4)/$P$4</f>
        <v>55.338032869280667</v>
      </c>
    </row>
    <row r="9" spans="1:17" s="10" customFormat="1" ht="15.75" thickBot="1">
      <c r="A9" s="3" t="s">
        <v>25</v>
      </c>
      <c r="B9" s="8">
        <v>10.703188008418664</v>
      </c>
      <c r="C9" s="8">
        <f t="shared" si="0"/>
        <v>1</v>
      </c>
      <c r="D9" s="7">
        <v>10.909501908095606</v>
      </c>
      <c r="E9" s="8">
        <f t="shared" si="0"/>
        <v>1</v>
      </c>
      <c r="F9" s="9">
        <v>11.416817234160145</v>
      </c>
      <c r="G9" s="8">
        <f t="shared" si="0"/>
        <v>1</v>
      </c>
      <c r="H9" s="2">
        <v>9</v>
      </c>
      <c r="I9" s="8">
        <f t="shared" si="0"/>
        <v>1</v>
      </c>
      <c r="J9" s="9">
        <v>9.9296831374325905</v>
      </c>
      <c r="K9" s="8">
        <f t="shared" si="0"/>
        <v>1</v>
      </c>
      <c r="L9" s="5">
        <v>2</v>
      </c>
      <c r="M9" s="6" t="s">
        <v>36</v>
      </c>
      <c r="N9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25235.183660835013</v>
      </c>
      <c r="O9" s="4">
        <f>RANK(Tableau1[[#This Row],[score]],[score],0)</f>
        <v>4</v>
      </c>
      <c r="P9" s="4">
        <f>Tableau1[[#This Row],[score]]-$N$17</f>
        <v>16201.09247259218</v>
      </c>
      <c r="Q9" s="10">
        <f>(Tableau1[[#This Row],[score - mini]]*$Q$4)/$P$4</f>
        <v>49.944935003701815</v>
      </c>
    </row>
    <row r="10" spans="1:17" s="10" customFormat="1" ht="15.75" thickBot="1">
      <c r="A10" s="3" t="s">
        <v>26</v>
      </c>
      <c r="B10" s="8">
        <v>10.744727494896694</v>
      </c>
      <c r="C10" s="8">
        <f t="shared" si="0"/>
        <v>1</v>
      </c>
      <c r="D10" s="7">
        <v>10.909501908095606</v>
      </c>
      <c r="E10" s="8">
        <f t="shared" si="0"/>
        <v>1</v>
      </c>
      <c r="F10" s="9">
        <v>11.161235994796778</v>
      </c>
      <c r="G10" s="8">
        <f t="shared" si="0"/>
        <v>1</v>
      </c>
      <c r="H10" s="2">
        <v>8.735863111416478</v>
      </c>
      <c r="I10" s="8">
        <f t="shared" si="0"/>
        <v>1</v>
      </c>
      <c r="J10" s="9">
        <v>9.7422750325201406</v>
      </c>
      <c r="K10" s="8">
        <f t="shared" si="0"/>
        <v>1</v>
      </c>
      <c r="L10" s="5">
        <v>2</v>
      </c>
      <c r="M10" s="6" t="s">
        <v>36</v>
      </c>
      <c r="N10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24175.241918497082</v>
      </c>
      <c r="O10" s="4">
        <f>RANK(Tableau1[[#This Row],[score]],[score],0)</f>
        <v>5</v>
      </c>
      <c r="P10" s="4">
        <f>Tableau1[[#This Row],[score]]-$N$17</f>
        <v>15141.150730254249</v>
      </c>
      <c r="Q10" s="10">
        <f>(Tableau1[[#This Row],[score - mini]]*$Q$4)/$P$4</f>
        <v>46.67733304918324</v>
      </c>
    </row>
    <row r="11" spans="1:17" s="10" customFormat="1">
      <c r="A11" s="3" t="s">
        <v>27</v>
      </c>
      <c r="B11" s="8">
        <v>9.8239087409443187</v>
      </c>
      <c r="C11" s="8">
        <f t="shared" si="0"/>
        <v>1</v>
      </c>
      <c r="D11" s="7">
        <v>11.096910013008056</v>
      </c>
      <c r="E11" s="8">
        <f t="shared" si="0"/>
        <v>1</v>
      </c>
      <c r="F11" s="9">
        <v>11.066218499539627</v>
      </c>
      <c r="G11" s="8">
        <f t="shared" si="0"/>
        <v>1</v>
      </c>
      <c r="H11" s="2">
        <v>7.764136888583522</v>
      </c>
      <c r="I11" s="8">
        <f t="shared" si="0"/>
        <v>1</v>
      </c>
      <c r="J11" s="9">
        <v>9.4781381439366186</v>
      </c>
      <c r="K11" s="8">
        <f t="shared" si="0"/>
        <v>1</v>
      </c>
      <c r="L11" s="24">
        <v>2</v>
      </c>
      <c r="M11" s="6" t="s">
        <v>36</v>
      </c>
      <c r="N11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20800.80740943916</v>
      </c>
      <c r="O11" s="4">
        <f>RANK(Tableau1[[#This Row],[score]],[score],0)</f>
        <v>7</v>
      </c>
      <c r="P11" s="4">
        <f>Tableau1[[#This Row],[score]]-$N$17</f>
        <v>11766.716221196326</v>
      </c>
      <c r="Q11" s="10">
        <f>(Tableau1[[#This Row],[score - mini]]*$Q$4)/$P$4</f>
        <v>36.274583202883484</v>
      </c>
    </row>
    <row r="12" spans="1:17" s="10" customFormat="1">
      <c r="A12" s="3" t="s">
        <v>28</v>
      </c>
      <c r="B12" s="8">
        <v>9.9537736365921567</v>
      </c>
      <c r="C12" s="8">
        <f t="shared" si="0"/>
        <v>1</v>
      </c>
      <c r="D12" s="7">
        <v>10.645365019512084</v>
      </c>
      <c r="E12" s="8">
        <f t="shared" si="0"/>
        <v>1</v>
      </c>
      <c r="F12" s="9">
        <v>10.588690489133182</v>
      </c>
      <c r="G12" s="8">
        <f t="shared" si="0"/>
        <v>1</v>
      </c>
      <c r="H12" s="2">
        <v>8.735863111416478</v>
      </c>
      <c r="I12" s="8">
        <f t="shared" si="0"/>
        <v>1</v>
      </c>
      <c r="J12" s="9">
        <v>9.7422750325201406</v>
      </c>
      <c r="K12" s="8">
        <f t="shared" si="0"/>
        <v>1</v>
      </c>
      <c r="L12" s="1">
        <v>2</v>
      </c>
      <c r="M12" s="6" t="s">
        <v>36</v>
      </c>
      <c r="N12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20732.361896993043</v>
      </c>
      <c r="O12" s="4">
        <f>RANK(Tableau1[[#This Row],[score]],[score],0)</f>
        <v>8</v>
      </c>
      <c r="P12" s="4">
        <f>Tableau1[[#This Row],[score]]-$N$17</f>
        <v>11698.270708750209</v>
      </c>
      <c r="Q12" s="10">
        <f>(Tableau1[[#This Row],[score - mini]]*$Q$4)/$P$4</f>
        <v>36.063578502046205</v>
      </c>
    </row>
    <row r="13" spans="1:17" s="10" customFormat="1">
      <c r="A13" s="3" t="s">
        <v>29</v>
      </c>
      <c r="B13" s="8">
        <v>9.5228787452803374</v>
      </c>
      <c r="C13" s="8">
        <f t="shared" si="0"/>
        <v>1</v>
      </c>
      <c r="D13" s="7">
        <v>10.909501908095606</v>
      </c>
      <c r="E13" s="8">
        <f t="shared" si="0"/>
        <v>1</v>
      </c>
      <c r="F13" s="9">
        <v>10.406995793940281</v>
      </c>
      <c r="G13" s="8">
        <f t="shared" si="0"/>
        <v>1</v>
      </c>
      <c r="H13" s="2">
        <v>9</v>
      </c>
      <c r="I13" s="8">
        <f t="shared" si="0"/>
        <v>1</v>
      </c>
      <c r="J13" s="9">
        <v>9.4781381439366186</v>
      </c>
      <c r="K13" s="8">
        <f t="shared" si="0"/>
        <v>1</v>
      </c>
      <c r="L13" s="24">
        <v>2</v>
      </c>
      <c r="M13" s="6" t="s">
        <v>36</v>
      </c>
      <c r="N13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19978.218825096297</v>
      </c>
      <c r="O13" s="4">
        <f>RANK(Tableau1[[#This Row],[score]],[score],0)</f>
        <v>11</v>
      </c>
      <c r="P13" s="4">
        <f>Tableau1[[#This Row],[score]]-$N$17</f>
        <v>10944.127636853464</v>
      </c>
      <c r="Q13" s="10">
        <f>(Tableau1[[#This Row],[score - mini]]*$Q$4)/$P$4</f>
        <v>33.738696598366261</v>
      </c>
    </row>
    <row r="14" spans="1:17" s="10" customFormat="1">
      <c r="A14" s="3" t="s">
        <v>30</v>
      </c>
      <c r="B14" s="8">
        <v>10.301029995663981</v>
      </c>
      <c r="C14" s="8">
        <f t="shared" si="0"/>
        <v>1</v>
      </c>
      <c r="D14" s="7">
        <v>10.645365019512084</v>
      </c>
      <c r="E14" s="8">
        <f t="shared" si="0"/>
        <v>1</v>
      </c>
      <c r="F14" s="9">
        <v>10.858146007804834</v>
      </c>
      <c r="G14" s="8">
        <f t="shared" si="0"/>
        <v>1</v>
      </c>
      <c r="H14" s="2">
        <v>8.2843181179205061</v>
      </c>
      <c r="I14" s="8">
        <f t="shared" si="0"/>
        <v>1</v>
      </c>
      <c r="J14" s="9">
        <v>9.0265931504406467</v>
      </c>
      <c r="K14" s="8">
        <f t="shared" si="0"/>
        <v>1</v>
      </c>
      <c r="L14" s="24">
        <v>3</v>
      </c>
      <c r="M14" s="6" t="s">
        <v>37</v>
      </c>
      <c r="N14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20611.842578891054</v>
      </c>
      <c r="O14" s="4">
        <f>RANK(Tableau1[[#This Row],[score]],[score],0)</f>
        <v>9</v>
      </c>
      <c r="P14" s="4">
        <f>Tableau1[[#This Row],[score]]-$N$17</f>
        <v>11577.75139064822</v>
      </c>
      <c r="Q14" s="10">
        <f>(Tableau1[[#This Row],[score - mini]]*$Q$4)/$P$4</f>
        <v>35.692040007375091</v>
      </c>
    </row>
    <row r="15" spans="1:17" s="10" customFormat="1">
      <c r="A15" s="3" t="s">
        <v>31</v>
      </c>
      <c r="B15" s="8">
        <v>9.6478174818886373</v>
      </c>
      <c r="C15" s="8">
        <f t="shared" si="0"/>
        <v>1</v>
      </c>
      <c r="D15" s="7">
        <v>10.645365019512084</v>
      </c>
      <c r="E15" s="8">
        <f t="shared" si="0"/>
        <v>1</v>
      </c>
      <c r="F15" s="9">
        <v>10.452217792531338</v>
      </c>
      <c r="G15" s="8">
        <f t="shared" si="0"/>
        <v>1</v>
      </c>
      <c r="H15" s="2">
        <v>8.941853992195167</v>
      </c>
      <c r="I15" s="8">
        <f t="shared" si="0"/>
        <v>1</v>
      </c>
      <c r="J15" s="9">
        <v>10.019992136131785</v>
      </c>
      <c r="K15" s="8">
        <f t="shared" si="0"/>
        <v>1</v>
      </c>
      <c r="L15" s="24">
        <v>3</v>
      </c>
      <c r="M15" s="6" t="s">
        <v>37</v>
      </c>
      <c r="N15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20355.356128313128</v>
      </c>
      <c r="O15" s="4">
        <f>RANK(Tableau1[[#This Row],[score]],[score],0)</f>
        <v>10</v>
      </c>
      <c r="P15" s="4">
        <f>Tableau1[[#This Row],[score]]-$N$17</f>
        <v>11321.264940070294</v>
      </c>
      <c r="Q15" s="10">
        <f>(Tableau1[[#This Row],[score - mini]]*$Q$4)/$P$4</f>
        <v>34.901340298382259</v>
      </c>
    </row>
    <row r="16" spans="1:17" s="10" customFormat="1">
      <c r="A16" s="3" t="s">
        <v>32</v>
      </c>
      <c r="B16" s="8">
        <v>10.371466499286255</v>
      </c>
      <c r="C16" s="8">
        <f t="shared" si="0"/>
        <v>1</v>
      </c>
      <c r="D16" s="7">
        <v>10.193820026016112</v>
      </c>
      <c r="E16" s="8">
        <f t="shared" si="0"/>
        <v>1</v>
      </c>
      <c r="F16" s="9">
        <v>10.077528010406445</v>
      </c>
      <c r="G16" s="8">
        <f t="shared" si="0"/>
        <v>1</v>
      </c>
      <c r="H16" s="2">
        <v>8.2843181179205061</v>
      </c>
      <c r="I16" s="8">
        <f t="shared" si="0"/>
        <v>1</v>
      </c>
      <c r="J16" s="9">
        <v>9.9296831374325905</v>
      </c>
      <c r="K16" s="8">
        <f t="shared" si="0"/>
        <v>1</v>
      </c>
      <c r="L16" s="24">
        <v>3</v>
      </c>
      <c r="M16" s="6" t="s">
        <v>37</v>
      </c>
      <c r="N16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19406.021435509207</v>
      </c>
      <c r="O16" s="4">
        <f>RANK(Tableau1[[#This Row],[score]],[score],0)</f>
        <v>12</v>
      </c>
      <c r="P16" s="4">
        <f>Tableau1[[#This Row],[score]]-$N$17</f>
        <v>10371.930247266373</v>
      </c>
      <c r="Q16" s="10">
        <f>(Tableau1[[#This Row],[score - mini]]*$Q$4)/$P$4</f>
        <v>31.974719170266155</v>
      </c>
    </row>
    <row r="17" spans="1:17">
      <c r="A17" s="3" t="s">
        <v>33</v>
      </c>
      <c r="B17" s="30">
        <v>8.4436974992327123</v>
      </c>
      <c r="C17" s="8">
        <f t="shared" si="0"/>
        <v>1</v>
      </c>
      <c r="D17" s="31">
        <v>8.3876400520322267</v>
      </c>
      <c r="E17" s="8">
        <f t="shared" si="0"/>
        <v>1</v>
      </c>
      <c r="F17" s="32">
        <v>8.3049825047428492</v>
      </c>
      <c r="G17" s="8">
        <f t="shared" si="0"/>
        <v>1</v>
      </c>
      <c r="H17" s="33">
        <v>6.3327731244245342</v>
      </c>
      <c r="I17" s="8">
        <f t="shared" si="0"/>
        <v>1</v>
      </c>
      <c r="J17" s="36">
        <v>9.0265931504406467</v>
      </c>
      <c r="K17" s="8">
        <f t="shared" si="0"/>
        <v>1</v>
      </c>
      <c r="L17" s="24">
        <v>3</v>
      </c>
      <c r="M17" s="6" t="s">
        <v>37</v>
      </c>
      <c r="N17" s="4">
        <f>Tableau1[[#This Row],[I]]*Tableau1[[#This Row],[Colonne1]]*Tableau1[[#This Row],[II]]*Tableau1[[#This Row],[Colonne2]]*Tableau1[[#This Row],[III]]*Tableau1[[#This Row],[Colonne3]]*((Tableau1[[#This Row],[IV]]*Tableau1[[#This Row],[Colonne4]])+(Tableau1[[#This Row],[V]]*Tableau1[[#This Row],[Colonne5]]))</f>
        <v>9034.0911882428336</v>
      </c>
      <c r="O17" s="4">
        <f>RANK(Tableau1[[#This Row],[score]],[score],0)</f>
        <v>14</v>
      </c>
      <c r="P17" s="4">
        <f>Tableau1[[#This Row],[score]]-$N$17</f>
        <v>0</v>
      </c>
      <c r="Q17" s="10">
        <f>(Tableau1[[#This Row],[score - mini]]*$Q$4)/$P$4</f>
        <v>0</v>
      </c>
    </row>
  </sheetData>
  <conditionalFormatting sqref="G3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I3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O4:O17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L4:M17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AFSSA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x.deguercy</dc:creator>
  <cp:lastModifiedBy>x.deguercy</cp:lastModifiedBy>
  <dcterms:created xsi:type="dcterms:W3CDTF">2014-11-21T13:01:15Z</dcterms:created>
  <dcterms:modified xsi:type="dcterms:W3CDTF">2014-11-21T16:47:37Z</dcterms:modified>
</cp:coreProperties>
</file>