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bookViews>
    <workbookView xWindow="0" yWindow="0" windowWidth="23040" windowHeight="9408"/>
  </bookViews>
  <sheets>
    <sheet name="Feuil1" sheetId="1" r:id="rId1"/>
    <sheet name="Feuil3" sheetId="3" r:id="rId2"/>
    <sheet name="Feuil2" sheetId="2" r:id="rId3"/>
  </sheets>
  <definedNames>
    <definedName name="achattsttss">Feuil2!$C$1:$C$4</definedName>
    <definedName name="achattt">Feuil2!$C$1:$C$3</definedName>
    <definedName name="bien">Feuil2!$C$1:$C$2</definedName>
    <definedName name="charge">Feuil2!$B$1:$B$6</definedName>
    <definedName name="commerciaux">Feuil2!$H$1:$H$7</definedName>
    <definedName name="Durée">Feuil2!$J$1:$J$26</definedName>
    <definedName name="durée23">Feuil2!$J$1:$J$27</definedName>
    <definedName name="duréemois">Feuil2!$L$1:$L$240</definedName>
    <definedName name="echeance">Feuil2!$G$11:$G$13</definedName>
    <definedName name="foyer">Feuil2!$D$13:$D$19</definedName>
    <definedName name="fraisnotaire">Feuil2!$F$21:$F$23</definedName>
    <definedName name="FRNOT">Feuil3!$A$1:$A$3</definedName>
    <definedName name="mois">Feuil1!$C$36</definedName>
    <definedName name="moisrachat">Feuil2!$L$60:$L$240</definedName>
    <definedName name="monat">Feuil2!$A$11:$B$12</definedName>
    <definedName name="newtable">Feuil3!$A$11:$B$14</definedName>
    <definedName name="opéra">Feuil2!$G$15:$G$16</definedName>
    <definedName name="pret">Feuil2!$F$1:$F$3</definedName>
    <definedName name="pret22">Feuil2!$A$17:$B$18</definedName>
    <definedName name="pret23">Feuil2!$A$17:$A$18</definedName>
    <definedName name="pret24">Feuil2!$A$21:$A$23</definedName>
    <definedName name="resid">Feuil2!$D$1:$D$4</definedName>
    <definedName name="residence">Feuil2!$D$1:$D$3</definedName>
    <definedName name="Situation">Feuil2!$A$1:$A$6</definedName>
    <definedName name="tablezaaa">Feuil3!$A$1:$B$3</definedName>
    <definedName name="Taux">Feuil3!$B$1:$B$3</definedName>
    <definedName name="tx">Feuil2!$G$21:$G$23</definedName>
    <definedName name="type">Feuil3!$B$7:$B$8</definedName>
    <definedName name="type2">Feuil3!$B$7:$B$9</definedName>
    <definedName name="_xlnm.Print_Area" localSheetId="0">Feuil1!$A$1:$H$50</definedName>
  </definedNames>
  <calcPr calcId="152511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0" i="1" l="1"/>
  <c r="B29" i="1"/>
  <c r="B42" i="1" l="1"/>
  <c r="H27" i="1"/>
  <c r="G36" i="1" s="1"/>
  <c r="B44" i="1"/>
  <c r="B45" i="1"/>
  <c r="F33" i="1"/>
  <c r="H36" i="1"/>
  <c r="B41" i="1" l="1"/>
  <c r="G41" i="1"/>
  <c r="C31" i="1"/>
  <c r="C29" i="1" l="1"/>
  <c r="H26" i="1" l="1"/>
  <c r="C37" i="1"/>
  <c r="F40" i="1"/>
  <c r="E39" i="1"/>
  <c r="D38" i="1"/>
  <c r="C28" i="1"/>
  <c r="B8" i="1"/>
  <c r="H7" i="1" l="1"/>
  <c r="H9" i="1"/>
  <c r="C36" i="1"/>
  <c r="D36" i="1"/>
  <c r="E36" i="1"/>
  <c r="F36" i="1"/>
  <c r="C33" i="1" l="1"/>
  <c r="H42" i="1" l="1"/>
  <c r="C46" i="1" s="1"/>
  <c r="C47" i="1" l="1"/>
</calcChain>
</file>

<file path=xl/sharedStrings.xml><?xml version="1.0" encoding="utf-8"?>
<sst xmlns="http://schemas.openxmlformats.org/spreadsheetml/2006/main" count="114" uniqueCount="90">
  <si>
    <t>Tel:</t>
  </si>
  <si>
    <t xml:space="preserve">Date: </t>
  </si>
  <si>
    <t>Votre Situation</t>
  </si>
  <si>
    <t>Votre endettement actuel</t>
  </si>
  <si>
    <t>Votre projet Immobilier</t>
  </si>
  <si>
    <t>Dépenses</t>
  </si>
  <si>
    <t>Montant</t>
  </si>
  <si>
    <t>Sous-total</t>
  </si>
  <si>
    <t>Total des dépenses</t>
  </si>
  <si>
    <t>Travaux</t>
  </si>
  <si>
    <t>Plan de financement</t>
  </si>
  <si>
    <t>Taux</t>
  </si>
  <si>
    <t>Total</t>
  </si>
  <si>
    <t>Apport Personnel</t>
  </si>
  <si>
    <t>Taux d'endettement</t>
  </si>
  <si>
    <t>Durée en Mois</t>
  </si>
  <si>
    <t>Prêt Lissage Taux Fixe</t>
  </si>
  <si>
    <t>Celibataire</t>
  </si>
  <si>
    <t>Marié</t>
  </si>
  <si>
    <t>Divorcé</t>
  </si>
  <si>
    <t>Pacsé</t>
  </si>
  <si>
    <t>Concubinage</t>
  </si>
  <si>
    <t>Veuf</t>
  </si>
  <si>
    <t>Achat ancien</t>
  </si>
  <si>
    <t>Achat neuf</t>
  </si>
  <si>
    <t>Résidence Principale</t>
  </si>
  <si>
    <t>Résidence Secondaire</t>
  </si>
  <si>
    <t>Investissement</t>
  </si>
  <si>
    <t>Prêt Lissage Taux Mixte</t>
  </si>
  <si>
    <t>Prêt Lissage Variable</t>
  </si>
  <si>
    <t>Mlle Remaoun</t>
  </si>
  <si>
    <t>Mlle Djebali</t>
  </si>
  <si>
    <t>M Desnoyers</t>
  </si>
  <si>
    <t>M Dahalani</t>
  </si>
  <si>
    <t>M Soppo Priso</t>
  </si>
  <si>
    <t>M Zitoun</t>
  </si>
  <si>
    <t>M Dupinay</t>
  </si>
  <si>
    <t>Ce document est non contractuel et ne saurait engager la responsabilité du Cabinet Audit &amp; Coverage</t>
  </si>
  <si>
    <t>ETUDE DE FINANCEMENT</t>
  </si>
  <si>
    <t>Date de fin du crédit</t>
  </si>
  <si>
    <t>Rachat de crédit</t>
  </si>
  <si>
    <t>Capital Restant Dû</t>
  </si>
  <si>
    <t xml:space="preserve">     Situation de Famille              </t>
  </si>
  <si>
    <r>
      <t xml:space="preserve">     Personnes à charge      </t>
    </r>
    <r>
      <rPr>
        <sz val="9"/>
        <color theme="1"/>
        <rFont val="Calibri"/>
        <family val="2"/>
        <scheme val="minor"/>
      </rPr>
      <t xml:space="preserve">    </t>
    </r>
  </si>
  <si>
    <t xml:space="preserve">     Nature        </t>
  </si>
  <si>
    <t xml:space="preserve">     Destination     </t>
  </si>
  <si>
    <t xml:space="preserve"> par mois jusqu'au </t>
  </si>
  <si>
    <t>Montant de l'opération</t>
  </si>
  <si>
    <t>Frais de courtage</t>
  </si>
  <si>
    <t xml:space="preserve">Date de signature  </t>
  </si>
  <si>
    <t>Prix d'acquisition</t>
  </si>
  <si>
    <t xml:space="preserve">     Revenu mensuel net du foyer        </t>
  </si>
  <si>
    <t>Achat Local Commercial</t>
  </si>
  <si>
    <t>Pénalité Rachat°</t>
  </si>
  <si>
    <t>FR Notaire Ancien°</t>
  </si>
  <si>
    <t>FR Notaire Neuf°</t>
  </si>
  <si>
    <t>Aucun</t>
  </si>
  <si>
    <t>Crédit 2</t>
  </si>
  <si>
    <t>Frais de Mobilier</t>
  </si>
  <si>
    <t>Remboursements</t>
  </si>
  <si>
    <t>Mensualités totales avec ADI</t>
  </si>
  <si>
    <t>Assurance ADI°</t>
  </si>
  <si>
    <r>
      <rPr>
        <sz val="12"/>
        <color theme="1"/>
        <rFont val="Calibri"/>
        <family val="2"/>
        <scheme val="minor"/>
      </rPr>
      <t>°</t>
    </r>
    <r>
      <rPr>
        <sz val="6"/>
        <color theme="1"/>
        <rFont val="Calibri"/>
        <family val="2"/>
        <scheme val="minor"/>
      </rPr>
      <t>Estimation</t>
    </r>
  </si>
  <si>
    <r>
      <t>FR Notaire Ancien</t>
    </r>
    <r>
      <rPr>
        <sz val="12"/>
        <color theme="1"/>
        <rFont val="Calibri"/>
        <family val="2"/>
        <scheme val="minor"/>
      </rPr>
      <t>°</t>
    </r>
  </si>
  <si>
    <r>
      <t>FR Notaire Neuf</t>
    </r>
    <r>
      <rPr>
        <sz val="12"/>
        <color theme="1"/>
        <rFont val="Calibri"/>
        <family val="2"/>
        <scheme val="minor"/>
      </rPr>
      <t>°</t>
    </r>
  </si>
  <si>
    <r>
      <t>Pénalité Rachat</t>
    </r>
    <r>
      <rPr>
        <sz val="12"/>
        <color theme="1"/>
        <rFont val="Calibri"/>
        <family val="2"/>
        <scheme val="minor"/>
      </rPr>
      <t>°</t>
    </r>
  </si>
  <si>
    <r>
      <rPr>
        <sz val="12"/>
        <color theme="1"/>
        <rFont val="Calibri"/>
        <family val="2"/>
        <scheme val="minor"/>
      </rPr>
      <t>°</t>
    </r>
    <r>
      <rPr>
        <sz val="8"/>
        <color theme="1"/>
        <rFont val="Calibri"/>
        <family val="2"/>
        <scheme val="minor"/>
      </rPr>
      <t xml:space="preserve"> </t>
    </r>
    <r>
      <rPr>
        <sz val="6"/>
        <color theme="1"/>
        <rFont val="Calibri"/>
        <family val="2"/>
        <scheme val="minor"/>
      </rPr>
      <t>Estimation</t>
    </r>
  </si>
  <si>
    <t>Assur Emprunteur</t>
  </si>
  <si>
    <t>06 98 60 95 35</t>
  </si>
  <si>
    <t>Crédit N°2</t>
  </si>
  <si>
    <t>PTZ</t>
  </si>
  <si>
    <t>Prêt Taux Mixte</t>
  </si>
  <si>
    <t>Durée du crédit 2</t>
  </si>
  <si>
    <t>Mme SIFAOUI</t>
  </si>
  <si>
    <t>Échéance Mixte</t>
  </si>
  <si>
    <t>Échéance PTZ</t>
  </si>
  <si>
    <t>Échéance Lissé 2</t>
  </si>
  <si>
    <t>Échéance lissé</t>
  </si>
  <si>
    <t>Échéance actuel 1</t>
  </si>
  <si>
    <t>Échéance actuel 2</t>
  </si>
  <si>
    <t>Échéance actuel 3</t>
  </si>
  <si>
    <t>Échéance actuel 4</t>
  </si>
  <si>
    <t>Consultant:</t>
  </si>
  <si>
    <t>Pas de Pénalité</t>
  </si>
  <si>
    <t>Frais de garantie°</t>
  </si>
  <si>
    <t>Somme</t>
  </si>
  <si>
    <t>Moyenne</t>
  </si>
  <si>
    <t>Résultat cumulé</t>
  </si>
  <si>
    <t>Nombre</t>
  </si>
  <si>
    <t>Durée du crédit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</si>
</sst>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8"/>
      <color rgb="FF333333"/>
      <name val="Segoe UI"/>
      <family val="2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theme="1"/>
      </bottom>
      <diagonal/>
    </border>
    <border>
      <left/>
      <right/>
      <top style="medium">
        <color indexed="64"/>
      </top>
      <bottom style="medium">
        <color theme="1"/>
      </bottom>
      <diagonal/>
    </border>
    <border>
      <left/>
      <right style="medium">
        <color indexed="64"/>
      </right>
      <top style="medium">
        <color indexed="64"/>
      </top>
      <bottom style="medium">
        <color theme="1"/>
      </bottom>
      <diagonal/>
    </border>
    <border>
      <left style="medium">
        <color indexed="64"/>
      </left>
      <right/>
      <top style="medium">
        <color theme="1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8" tint="-0.249977111117893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3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Border="1"/>
    <xf numFmtId="0" fontId="4" fillId="0" borderId="0" xfId="0" applyFont="1"/>
    <xf numFmtId="0" fontId="5" fillId="0" borderId="0" xfId="0" applyFont="1"/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2" xfId="0" applyFont="1" applyBorder="1"/>
    <xf numFmtId="0" fontId="3" fillId="0" borderId="4" xfId="0" applyFont="1" applyBorder="1"/>
    <xf numFmtId="0" fontId="3" fillId="0" borderId="5" xfId="0" applyFont="1" applyBorder="1"/>
    <xf numFmtId="0" fontId="3" fillId="0" borderId="1" xfId="0" applyFont="1" applyBorder="1" applyAlignment="1">
      <alignment horizontal="center"/>
    </xf>
    <xf numFmtId="14" fontId="3" fillId="0" borderId="7" xfId="0" applyNumberFormat="1" applyFont="1" applyBorder="1"/>
    <xf numFmtId="0" fontId="3" fillId="0" borderId="9" xfId="0" applyFont="1" applyBorder="1"/>
    <xf numFmtId="42" fontId="3" fillId="0" borderId="10" xfId="1" applyNumberFormat="1" applyFont="1" applyBorder="1"/>
    <xf numFmtId="0" fontId="3" fillId="0" borderId="5" xfId="0" applyFont="1" applyBorder="1" applyAlignment="1">
      <alignment horizontal="center"/>
    </xf>
    <xf numFmtId="10" fontId="3" fillId="0" borderId="0" xfId="2" applyNumberFormat="1" applyFont="1" applyBorder="1" applyAlignment="1">
      <alignment horizontal="center"/>
    </xf>
    <xf numFmtId="42" fontId="3" fillId="0" borderId="5" xfId="0" applyNumberFormat="1" applyFont="1" applyBorder="1"/>
    <xf numFmtId="42" fontId="3" fillId="0" borderId="1" xfId="0" applyNumberFormat="1" applyFont="1" applyBorder="1"/>
    <xf numFmtId="0" fontId="3" fillId="0" borderId="6" xfId="0" applyFont="1" applyBorder="1"/>
    <xf numFmtId="0" fontId="3" fillId="0" borderId="0" xfId="0" applyFont="1" applyBorder="1" applyAlignment="1">
      <alignment horizontal="left"/>
    </xf>
    <xf numFmtId="42" fontId="3" fillId="0" borderId="0" xfId="0" applyNumberFormat="1" applyFont="1" applyBorder="1"/>
    <xf numFmtId="0" fontId="4" fillId="0" borderId="1" xfId="0" applyFont="1" applyBorder="1"/>
    <xf numFmtId="0" fontId="3" fillId="2" borderId="5" xfId="0" applyFont="1" applyFill="1" applyBorder="1"/>
    <xf numFmtId="10" fontId="3" fillId="2" borderId="14" xfId="0" applyNumberFormat="1" applyFont="1" applyFill="1" applyBorder="1"/>
    <xf numFmtId="42" fontId="3" fillId="2" borderId="5" xfId="0" applyNumberFormat="1" applyFont="1" applyFill="1" applyBorder="1"/>
    <xf numFmtId="8" fontId="3" fillId="0" borderId="5" xfId="0" applyNumberFormat="1" applyFont="1" applyBorder="1"/>
    <xf numFmtId="10" fontId="3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 applyNumberFormat="1"/>
    <xf numFmtId="0" fontId="3" fillId="0" borderId="7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8" fontId="4" fillId="0" borderId="5" xfId="0" applyNumberFormat="1" applyFont="1" applyBorder="1"/>
    <xf numFmtId="0" fontId="3" fillId="4" borderId="5" xfId="0" applyFont="1" applyFill="1" applyBorder="1"/>
    <xf numFmtId="42" fontId="3" fillId="0" borderId="10" xfId="0" applyNumberFormat="1" applyFont="1" applyBorder="1" applyAlignment="1">
      <alignment horizontal="center"/>
    </xf>
    <xf numFmtId="42" fontId="3" fillId="2" borderId="13" xfId="0" applyNumberFormat="1" applyFont="1" applyFill="1" applyBorder="1"/>
    <xf numFmtId="42" fontId="3" fillId="2" borderId="2" xfId="0" applyNumberFormat="1" applyFont="1" applyFill="1" applyBorder="1"/>
    <xf numFmtId="42" fontId="3" fillId="2" borderId="3" xfId="0" applyNumberFormat="1" applyFont="1" applyFill="1" applyBorder="1"/>
    <xf numFmtId="42" fontId="3" fillId="2" borderId="4" xfId="0" applyNumberFormat="1" applyFont="1" applyFill="1" applyBorder="1"/>
    <xf numFmtId="14" fontId="3" fillId="0" borderId="0" xfId="0" applyNumberFormat="1" applyFont="1" applyAlignment="1">
      <alignment horizontal="center"/>
    </xf>
    <xf numFmtId="8" fontId="10" fillId="0" borderId="0" xfId="0" applyNumberFormat="1" applyFont="1"/>
    <xf numFmtId="0" fontId="3" fillId="5" borderId="3" xfId="0" applyFont="1" applyFill="1" applyBorder="1"/>
    <xf numFmtId="0" fontId="3" fillId="5" borderId="1" xfId="0" applyFont="1" applyFill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4" fillId="0" borderId="9" xfId="0" applyFont="1" applyBorder="1"/>
    <xf numFmtId="8" fontId="9" fillId="0" borderId="0" xfId="0" applyNumberFormat="1" applyFont="1" applyBorder="1"/>
    <xf numFmtId="0" fontId="4" fillId="0" borderId="0" xfId="0" applyFont="1" applyBorder="1"/>
    <xf numFmtId="42" fontId="0" fillId="0" borderId="0" xfId="0" applyNumberFormat="1"/>
    <xf numFmtId="9" fontId="0" fillId="0" borderId="0" xfId="0" applyNumberFormat="1"/>
    <xf numFmtId="0" fontId="3" fillId="3" borderId="0" xfId="0" applyFont="1" applyFill="1" applyBorder="1"/>
    <xf numFmtId="0" fontId="3" fillId="3" borderId="3" xfId="0" applyFont="1" applyFill="1" applyBorder="1"/>
    <xf numFmtId="9" fontId="3" fillId="3" borderId="0" xfId="0" applyNumberFormat="1" applyFont="1" applyFill="1" applyBorder="1" applyAlignment="1">
      <alignment horizontal="center"/>
    </xf>
    <xf numFmtId="42" fontId="0" fillId="3" borderId="0" xfId="0" applyNumberFormat="1" applyFill="1"/>
    <xf numFmtId="10" fontId="3" fillId="3" borderId="0" xfId="0" applyNumberFormat="1" applyFont="1" applyFill="1" applyBorder="1" applyAlignment="1">
      <alignment horizontal="center"/>
    </xf>
    <xf numFmtId="0" fontId="4" fillId="0" borderId="2" xfId="0" applyFont="1" applyBorder="1"/>
    <xf numFmtId="0" fontId="3" fillId="0" borderId="6" xfId="0" applyFont="1" applyBorder="1"/>
    <xf numFmtId="0" fontId="3" fillId="0" borderId="7" xfId="0" applyFont="1" applyBorder="1"/>
    <xf numFmtId="0" fontId="4" fillId="0" borderId="3" xfId="0" applyFont="1" applyBorder="1" applyAlignment="1">
      <alignment horizontal="center"/>
    </xf>
    <xf numFmtId="0" fontId="4" fillId="0" borderId="0" xfId="0" applyFont="1" applyBorder="1" applyAlignment="1"/>
    <xf numFmtId="10" fontId="4" fillId="0" borderId="15" xfId="2" applyNumberFormat="1" applyFont="1" applyBorder="1" applyAlignment="1"/>
    <xf numFmtId="42" fontId="3" fillId="0" borderId="7" xfId="0" applyNumberFormat="1" applyFont="1" applyBorder="1"/>
    <xf numFmtId="164" fontId="3" fillId="0" borderId="15" xfId="0" applyNumberFormat="1" applyFont="1" applyBorder="1"/>
    <xf numFmtId="0" fontId="11" fillId="0" borderId="0" xfId="0" applyFont="1"/>
    <xf numFmtId="42" fontId="3" fillId="0" borderId="21" xfId="0" applyNumberFormat="1" applyFont="1" applyBorder="1" applyAlignment="1">
      <alignment horizontal="center"/>
    </xf>
    <xf numFmtId="14" fontId="3" fillId="0" borderId="22" xfId="0" applyNumberFormat="1" applyFont="1" applyBorder="1" applyAlignment="1">
      <alignment horizontal="center"/>
    </xf>
    <xf numFmtId="42" fontId="3" fillId="0" borderId="23" xfId="0" applyNumberFormat="1" applyFont="1" applyBorder="1" applyAlignment="1">
      <alignment horizontal="center"/>
    </xf>
    <xf numFmtId="14" fontId="3" fillId="0" borderId="24" xfId="0" applyNumberFormat="1" applyFont="1" applyBorder="1" applyAlignment="1">
      <alignment horizontal="center"/>
    </xf>
    <xf numFmtId="42" fontId="3" fillId="0" borderId="25" xfId="0" applyNumberFormat="1" applyFont="1" applyBorder="1"/>
    <xf numFmtId="0" fontId="7" fillId="0" borderId="26" xfId="0" applyFont="1" applyBorder="1" applyAlignment="1">
      <alignment horizontal="center"/>
    </xf>
    <xf numFmtId="14" fontId="3" fillId="0" borderId="27" xfId="0" applyNumberFormat="1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42" fontId="3" fillId="6" borderId="5" xfId="0" applyNumberFormat="1" applyFont="1" applyFill="1" applyBorder="1"/>
    <xf numFmtId="0" fontId="3" fillId="6" borderId="5" xfId="0" applyFont="1" applyFill="1" applyBorder="1"/>
    <xf numFmtId="0" fontId="4" fillId="4" borderId="11" xfId="0" applyFont="1" applyFill="1" applyBorder="1"/>
    <xf numFmtId="0" fontId="4" fillId="4" borderId="13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4" xfId="0" applyFont="1" applyFill="1" applyBorder="1"/>
    <xf numFmtId="14" fontId="3" fillId="4" borderId="4" xfId="0" applyNumberFormat="1" applyFont="1" applyFill="1" applyBorder="1" applyAlignment="1">
      <alignment horizontal="center"/>
    </xf>
    <xf numFmtId="0" fontId="3" fillId="4" borderId="13" xfId="0" applyFont="1" applyFill="1" applyBorder="1"/>
    <xf numFmtId="0" fontId="4" fillId="4" borderId="16" xfId="0" applyFont="1" applyFill="1" applyBorder="1" applyAlignment="1"/>
    <xf numFmtId="0" fontId="4" fillId="6" borderId="16" xfId="0" applyFont="1" applyFill="1" applyBorder="1" applyAlignment="1"/>
    <xf numFmtId="8" fontId="3" fillId="0" borderId="7" xfId="0" applyNumberFormat="1" applyFont="1" applyBorder="1"/>
    <xf numFmtId="0" fontId="4" fillId="6" borderId="11" xfId="0" applyFont="1" applyFill="1" applyBorder="1"/>
    <xf numFmtId="0" fontId="3" fillId="6" borderId="13" xfId="0" applyFont="1" applyFill="1" applyBorder="1"/>
    <xf numFmtId="0" fontId="4" fillId="6" borderId="13" xfId="0" applyFont="1" applyFill="1" applyBorder="1" applyAlignment="1">
      <alignment horizontal="center"/>
    </xf>
    <xf numFmtId="0" fontId="4" fillId="6" borderId="2" xfId="0" applyFont="1" applyFill="1" applyBorder="1"/>
    <xf numFmtId="0" fontId="4" fillId="6" borderId="4" xfId="0" applyFont="1" applyFill="1" applyBorder="1"/>
    <xf numFmtId="14" fontId="3" fillId="6" borderId="4" xfId="0" applyNumberFormat="1" applyFont="1" applyFill="1" applyBorder="1" applyAlignment="1">
      <alignment horizontal="center"/>
    </xf>
    <xf numFmtId="0" fontId="3" fillId="4" borderId="15" xfId="0" applyFont="1" applyFill="1" applyBorder="1"/>
    <xf numFmtId="0" fontId="3" fillId="6" borderId="15" xfId="0" applyFont="1" applyFill="1" applyBorder="1"/>
    <xf numFmtId="0" fontId="6" fillId="0" borderId="4" xfId="0" applyFont="1" applyBorder="1" applyAlignment="1">
      <alignment horizontal="center"/>
    </xf>
    <xf numFmtId="44" fontId="4" fillId="0" borderId="12" xfId="0" applyNumberFormat="1" applyFont="1" applyBorder="1"/>
    <xf numFmtId="0" fontId="3" fillId="0" borderId="21" xfId="0" applyFont="1" applyBorder="1"/>
    <xf numFmtId="0" fontId="3" fillId="0" borderId="22" xfId="0" applyFont="1" applyBorder="1"/>
    <xf numFmtId="0" fontId="3" fillId="0" borderId="23" xfId="0" applyFont="1" applyFill="1" applyBorder="1"/>
    <xf numFmtId="0" fontId="0" fillId="0" borderId="24" xfId="0" applyBorder="1"/>
    <xf numFmtId="0" fontId="3" fillId="0" borderId="23" xfId="0" applyFont="1" applyBorder="1"/>
    <xf numFmtId="0" fontId="3" fillId="0" borderId="24" xfId="0" applyFont="1" applyBorder="1"/>
    <xf numFmtId="0" fontId="3" fillId="6" borderId="23" xfId="0" applyFont="1" applyFill="1" applyBorder="1"/>
    <xf numFmtId="0" fontId="3" fillId="4" borderId="23" xfId="0" applyFont="1" applyFill="1" applyBorder="1"/>
    <xf numFmtId="0" fontId="0" fillId="0" borderId="23" xfId="0" applyBorder="1"/>
    <xf numFmtId="0" fontId="4" fillId="0" borderId="23" xfId="0" applyFont="1" applyBorder="1"/>
    <xf numFmtId="42" fontId="3" fillId="0" borderId="24" xfId="0" applyNumberFormat="1" applyFont="1" applyBorder="1"/>
    <xf numFmtId="0" fontId="4" fillId="0" borderId="25" xfId="0" applyFont="1" applyBorder="1"/>
    <xf numFmtId="10" fontId="3" fillId="0" borderId="27" xfId="0" applyNumberFormat="1" applyFont="1" applyBorder="1"/>
    <xf numFmtId="10" fontId="4" fillId="0" borderId="0" xfId="2" applyNumberFormat="1" applyFont="1" applyBorder="1" applyAlignment="1"/>
    <xf numFmtId="0" fontId="4" fillId="3" borderId="0" xfId="0" applyFont="1" applyFill="1" applyBorder="1" applyAlignment="1"/>
    <xf numFmtId="0" fontId="4" fillId="0" borderId="1" xfId="0" applyFont="1" applyBorder="1" applyAlignment="1">
      <alignment horizontal="center"/>
    </xf>
    <xf numFmtId="9" fontId="3" fillId="0" borderId="0" xfId="0" applyNumberFormat="1" applyFont="1"/>
    <xf numFmtId="0" fontId="4" fillId="7" borderId="16" xfId="0" applyFont="1" applyFill="1" applyBorder="1" applyAlignment="1">
      <alignment horizontal="center"/>
    </xf>
    <xf numFmtId="0" fontId="4" fillId="7" borderId="28" xfId="0" applyFont="1" applyFill="1" applyBorder="1" applyAlignment="1">
      <alignment horizontal="center"/>
    </xf>
    <xf numFmtId="0" fontId="4" fillId="7" borderId="17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0" fontId="9" fillId="0" borderId="3" xfId="0" applyNumberFormat="1" applyFont="1" applyBorder="1" applyAlignment="1">
      <alignment horizontal="center"/>
    </xf>
    <xf numFmtId="10" fontId="9" fillId="0" borderId="9" xfId="0" applyNumberFormat="1" applyFont="1" applyBorder="1" applyAlignment="1">
      <alignment horizontal="center"/>
    </xf>
    <xf numFmtId="10" fontId="9" fillId="0" borderId="10" xfId="0" applyNumberFormat="1" applyFont="1" applyBorder="1" applyAlignment="1">
      <alignment horizontal="center"/>
    </xf>
    <xf numFmtId="0" fontId="4" fillId="0" borderId="18" xfId="0" applyFont="1" applyBorder="1"/>
    <xf numFmtId="0" fontId="4" fillId="0" borderId="20" xfId="0" applyFont="1" applyBorder="1"/>
    <xf numFmtId="0" fontId="4" fillId="0" borderId="0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6" xfId="0" applyFont="1" applyBorder="1"/>
    <xf numFmtId="0" fontId="3" fillId="0" borderId="7" xfId="0" applyFont="1" applyBorder="1"/>
    <xf numFmtId="0" fontId="4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6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8" xfId="0" applyFont="1" applyBorder="1" applyAlignment="1">
      <alignment horizontal="left"/>
    </xf>
    <xf numFmtId="0" fontId="4" fillId="0" borderId="9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3" fillId="0" borderId="9" xfId="0" applyFont="1" applyBorder="1" applyAlignment="1">
      <alignment horizontal="left"/>
    </xf>
    <xf numFmtId="0" fontId="3" fillId="0" borderId="0" xfId="0" applyFont="1" applyBorder="1"/>
    <xf numFmtId="0" fontId="3" fillId="0" borderId="11" xfId="0" applyFont="1" applyBorder="1"/>
    <xf numFmtId="0" fontId="3" fillId="0" borderId="12" xfId="0" applyFont="1" applyBorder="1"/>
    <xf numFmtId="0" fontId="2" fillId="0" borderId="29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0" fontId="4" fillId="7" borderId="4" xfId="0" applyFont="1" applyFill="1" applyBorder="1" applyAlignment="1">
      <alignment horizontal="center"/>
    </xf>
    <xf numFmtId="0" fontId="4" fillId="7" borderId="18" xfId="0" applyFont="1" applyFill="1" applyBorder="1" applyAlignment="1">
      <alignment horizontal="center"/>
    </xf>
    <xf numFmtId="0" fontId="4" fillId="7" borderId="19" xfId="0" applyFont="1" applyFill="1" applyBorder="1" applyAlignment="1">
      <alignment horizontal="center"/>
    </xf>
    <xf numFmtId="0" fontId="4" fillId="7" borderId="20" xfId="0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</xdr:colOff>
      <xdr:row>0</xdr:row>
      <xdr:rowOff>60960</xdr:rowOff>
    </xdr:from>
    <xdr:to>
      <xdr:col>2</xdr:col>
      <xdr:colOff>428660</xdr:colOff>
      <xdr:row>4</xdr:row>
      <xdr:rowOff>121920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" y="60960"/>
          <a:ext cx="2371760" cy="8077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4"/>
  <sheetViews>
    <sheetView tabSelected="1" topLeftCell="A22" workbookViewId="0">
      <selection activeCell="I12" sqref="I12"/>
    </sheetView>
  </sheetViews>
  <sheetFormatPr baseColWidth="10" defaultRowHeight="14.4" x14ac:dyDescent="0.3"/>
  <cols>
    <col min="1" max="1" width="15.5546875" customWidth="1"/>
    <col min="2" max="2" width="13.6640625" bestFit="1" customWidth="1"/>
    <col min="4" max="4" width="10.88671875" customWidth="1"/>
    <col min="5" max="5" width="11.5546875" customWidth="1"/>
    <col min="7" max="8" width="11.5546875" customWidth="1"/>
  </cols>
  <sheetData>
    <row r="2" spans="1:11" ht="15" thickBot="1" x14ac:dyDescent="0.35">
      <c r="E2" s="135" t="s">
        <v>38</v>
      </c>
      <c r="F2" s="135"/>
      <c r="G2" s="135"/>
      <c r="H2" s="6"/>
    </row>
    <row r="3" spans="1:11" ht="15" thickTop="1" x14ac:dyDescent="0.3">
      <c r="E3" s="136" t="s">
        <v>73</v>
      </c>
      <c r="F3" s="136"/>
      <c r="G3" s="136"/>
      <c r="H3" s="6"/>
    </row>
    <row r="5" spans="1:11" ht="15" thickBot="1" x14ac:dyDescent="0.35"/>
    <row r="6" spans="1:11" ht="15" thickBot="1" x14ac:dyDescent="0.35">
      <c r="A6" s="4" t="s">
        <v>82</v>
      </c>
      <c r="B6" s="2" t="s">
        <v>31</v>
      </c>
      <c r="F6" s="74" t="s">
        <v>89</v>
      </c>
      <c r="G6" s="79"/>
      <c r="H6" s="75">
        <v>15</v>
      </c>
    </row>
    <row r="7" spans="1:11" ht="15" thickBot="1" x14ac:dyDescent="0.35">
      <c r="A7" s="4" t="s">
        <v>0</v>
      </c>
      <c r="B7" s="2" t="s">
        <v>68</v>
      </c>
      <c r="F7" s="76" t="s">
        <v>39</v>
      </c>
      <c r="G7" s="77"/>
      <c r="H7" s="78">
        <f ca="1">EOMONTH(B8,H26)</f>
        <v>47391</v>
      </c>
    </row>
    <row r="8" spans="1:11" ht="15" thickBot="1" x14ac:dyDescent="0.35">
      <c r="A8" s="4" t="s">
        <v>1</v>
      </c>
      <c r="B8" s="40">
        <f ca="1" xml:space="preserve"> TODAY()</f>
        <v>41904</v>
      </c>
      <c r="F8" s="83" t="s">
        <v>72</v>
      </c>
      <c r="G8" s="84"/>
      <c r="H8" s="85">
        <v>5</v>
      </c>
    </row>
    <row r="9" spans="1:11" ht="15" thickBot="1" x14ac:dyDescent="0.35">
      <c r="A9" s="4"/>
      <c r="B9" s="40"/>
      <c r="F9" s="86" t="s">
        <v>39</v>
      </c>
      <c r="G9" s="87"/>
      <c r="H9" s="88">
        <f ca="1">EOMONTH(B8,H27)</f>
        <v>43738</v>
      </c>
    </row>
    <row r="10" spans="1:11" x14ac:dyDescent="0.3">
      <c r="A10" s="4"/>
      <c r="B10" s="40"/>
    </row>
    <row r="11" spans="1:11" ht="15" thickBot="1" x14ac:dyDescent="0.35">
      <c r="A11" s="1"/>
      <c r="B11" s="1"/>
      <c r="C11" s="1"/>
      <c r="D11" s="1"/>
      <c r="E11" s="1"/>
      <c r="F11" s="1"/>
      <c r="G11" s="1"/>
      <c r="H11" s="1"/>
      <c r="K11" s="49"/>
    </row>
    <row r="12" spans="1:11" ht="15" thickBot="1" x14ac:dyDescent="0.35">
      <c r="A12" s="137" t="s">
        <v>2</v>
      </c>
      <c r="B12" s="138"/>
      <c r="C12" s="139"/>
      <c r="D12" s="1"/>
      <c r="F12" s="140" t="s">
        <v>3</v>
      </c>
      <c r="G12" s="141"/>
      <c r="H12" s="142"/>
    </row>
    <row r="13" spans="1:11" x14ac:dyDescent="0.3">
      <c r="A13" s="133" t="s">
        <v>42</v>
      </c>
      <c r="B13" s="134"/>
      <c r="C13" s="31" t="s">
        <v>18</v>
      </c>
      <c r="D13" s="1"/>
      <c r="F13" s="64"/>
      <c r="G13" s="44" t="s">
        <v>46</v>
      </c>
      <c r="H13" s="65"/>
      <c r="K13" s="48"/>
    </row>
    <row r="14" spans="1:11" x14ac:dyDescent="0.3">
      <c r="A14" s="122" t="s">
        <v>43</v>
      </c>
      <c r="B14" s="132"/>
      <c r="C14" s="30">
        <v>2</v>
      </c>
      <c r="D14" s="1"/>
      <c r="F14" s="66">
        <v>0</v>
      </c>
      <c r="G14" s="28" t="s">
        <v>46</v>
      </c>
      <c r="H14" s="67"/>
    </row>
    <row r="15" spans="1:11" ht="15" thickBot="1" x14ac:dyDescent="0.35">
      <c r="A15" s="130" t="s">
        <v>51</v>
      </c>
      <c r="B15" s="131"/>
      <c r="C15" s="35">
        <v>8000</v>
      </c>
      <c r="D15" s="1"/>
      <c r="F15" s="66">
        <v>0</v>
      </c>
      <c r="G15" s="28" t="s">
        <v>46</v>
      </c>
      <c r="H15" s="67"/>
    </row>
    <row r="16" spans="1:11" ht="15" thickBot="1" x14ac:dyDescent="0.35">
      <c r="A16" s="20"/>
      <c r="B16" s="20"/>
      <c r="C16" s="21"/>
      <c r="D16" s="1"/>
      <c r="F16" s="68">
        <v>0</v>
      </c>
      <c r="G16" s="69" t="s">
        <v>46</v>
      </c>
      <c r="H16" s="70"/>
    </row>
    <row r="17" spans="1:11" ht="15" thickBot="1" x14ac:dyDescent="0.35">
      <c r="A17" s="80" t="s">
        <v>67</v>
      </c>
      <c r="B17" s="60">
        <v>1E-3</v>
      </c>
      <c r="C17" s="59"/>
      <c r="D17" s="59"/>
      <c r="F17" s="21"/>
      <c r="G17" s="28"/>
      <c r="H17" s="71"/>
    </row>
    <row r="18" spans="1:11" ht="15" thickBot="1" x14ac:dyDescent="0.35">
      <c r="A18" s="81" t="s">
        <v>67</v>
      </c>
      <c r="B18" s="60">
        <v>8.0000000000000004E-4</v>
      </c>
      <c r="C18" s="1"/>
      <c r="D18" s="1"/>
      <c r="E18" s="1"/>
      <c r="F18" s="1"/>
      <c r="G18" s="1"/>
      <c r="H18" s="1"/>
    </row>
    <row r="19" spans="1:11" ht="15" thickBot="1" x14ac:dyDescent="0.35">
      <c r="A19" s="107"/>
      <c r="B19" s="106"/>
      <c r="C19" s="1"/>
      <c r="D19" s="1"/>
      <c r="E19" s="1"/>
      <c r="F19" s="1"/>
      <c r="G19" s="1"/>
      <c r="H19" s="1"/>
    </row>
    <row r="20" spans="1:11" ht="15" thickBot="1" x14ac:dyDescent="0.35">
      <c r="A20" s="110" t="s">
        <v>4</v>
      </c>
      <c r="B20" s="111"/>
      <c r="C20" s="111"/>
      <c r="D20" s="111"/>
      <c r="E20" s="111"/>
      <c r="F20" s="111"/>
      <c r="G20" s="111"/>
      <c r="H20" s="112"/>
    </row>
    <row r="21" spans="1:11" x14ac:dyDescent="0.3">
      <c r="A21" s="126" t="s">
        <v>44</v>
      </c>
      <c r="B21" s="127"/>
      <c r="C21" s="3" t="s">
        <v>56</v>
      </c>
      <c r="D21" s="3"/>
      <c r="E21" s="3"/>
      <c r="F21" s="47" t="s">
        <v>49</v>
      </c>
      <c r="G21" s="3"/>
      <c r="H21" s="12">
        <v>41944</v>
      </c>
    </row>
    <row r="22" spans="1:11" ht="15" thickBot="1" x14ac:dyDescent="0.35">
      <c r="A22" s="128" t="s">
        <v>45</v>
      </c>
      <c r="B22" s="129"/>
      <c r="C22" s="13" t="s">
        <v>40</v>
      </c>
      <c r="D22" s="13"/>
      <c r="E22" s="13"/>
      <c r="F22" s="45" t="s">
        <v>47</v>
      </c>
      <c r="G22" s="13"/>
      <c r="H22" s="14">
        <v>223000</v>
      </c>
      <c r="K22" s="41"/>
    </row>
    <row r="23" spans="1:11" ht="15" thickBot="1" x14ac:dyDescent="0.35">
      <c r="A23" s="1"/>
      <c r="B23" s="1"/>
      <c r="C23" s="1"/>
      <c r="D23" s="1"/>
      <c r="E23" s="1"/>
      <c r="F23" s="1"/>
      <c r="G23" s="1"/>
      <c r="H23" s="1"/>
    </row>
    <row r="24" spans="1:11" ht="15" thickBot="1" x14ac:dyDescent="0.35">
      <c r="A24" s="55" t="s">
        <v>5</v>
      </c>
      <c r="B24" s="58"/>
      <c r="C24" s="22" t="s">
        <v>6</v>
      </c>
      <c r="D24" s="124" t="s">
        <v>10</v>
      </c>
      <c r="E24" s="125"/>
      <c r="F24" s="108" t="s">
        <v>6</v>
      </c>
      <c r="G24" s="58" t="s">
        <v>11</v>
      </c>
      <c r="H24" s="108" t="s">
        <v>15</v>
      </c>
    </row>
    <row r="25" spans="1:11" x14ac:dyDescent="0.3">
      <c r="A25" s="19" t="s">
        <v>41</v>
      </c>
      <c r="B25" s="50"/>
      <c r="C25" s="17">
        <v>168000</v>
      </c>
      <c r="D25" s="120" t="s">
        <v>13</v>
      </c>
      <c r="E25" s="121"/>
      <c r="F25" s="17">
        <v>0</v>
      </c>
      <c r="G25" s="7"/>
      <c r="H25" s="15"/>
    </row>
    <row r="26" spans="1:11" x14ac:dyDescent="0.3">
      <c r="A26" s="19" t="s">
        <v>9</v>
      </c>
      <c r="B26" s="50"/>
      <c r="C26" s="17">
        <v>55000</v>
      </c>
      <c r="D26" s="120" t="s">
        <v>16</v>
      </c>
      <c r="E26" s="121"/>
      <c r="F26" s="17">
        <v>168000</v>
      </c>
      <c r="G26" s="16">
        <v>2.35E-2</v>
      </c>
      <c r="H26" s="15">
        <f>H6*12</f>
        <v>180</v>
      </c>
    </row>
    <row r="27" spans="1:11" ht="15" thickBot="1" x14ac:dyDescent="0.35">
      <c r="A27" s="19"/>
      <c r="B27" s="50"/>
      <c r="C27" s="17"/>
      <c r="D27" s="120" t="s">
        <v>69</v>
      </c>
      <c r="E27" s="121"/>
      <c r="F27" s="17">
        <v>0</v>
      </c>
      <c r="G27" s="27">
        <v>2.1000000000000001E-2</v>
      </c>
      <c r="H27" s="15">
        <f>H8*12</f>
        <v>60</v>
      </c>
    </row>
    <row r="28" spans="1:11" ht="15" thickBot="1" x14ac:dyDescent="0.35">
      <c r="A28" s="19" t="s">
        <v>7</v>
      </c>
      <c r="B28" s="50"/>
      <c r="C28" s="18">
        <f>C25+C26+C27</f>
        <v>223000</v>
      </c>
      <c r="D28" s="122"/>
      <c r="E28" s="123"/>
      <c r="F28" s="17"/>
      <c r="G28" s="27"/>
      <c r="H28" s="15"/>
    </row>
    <row r="29" spans="1:11" x14ac:dyDescent="0.3">
      <c r="A29" s="19" t="s">
        <v>55</v>
      </c>
      <c r="B29" s="52">
        <f>VLOOKUP(A29,tablezaaa,2)</f>
        <v>0.02</v>
      </c>
      <c r="C29" s="17">
        <f>C$25*B29</f>
        <v>3360</v>
      </c>
      <c r="D29" s="122"/>
      <c r="E29" s="123"/>
      <c r="F29" s="17"/>
      <c r="G29" s="27"/>
      <c r="H29" s="15"/>
      <c r="J29" s="53"/>
    </row>
    <row r="30" spans="1:11" x14ac:dyDescent="0.3">
      <c r="A30" s="56" t="s">
        <v>83</v>
      </c>
      <c r="B30" s="52">
        <f>VLOOKUP(A30,newtable,2)</f>
        <v>0.02</v>
      </c>
      <c r="C30" s="17"/>
      <c r="D30" s="56"/>
      <c r="E30" s="57"/>
      <c r="F30" s="17"/>
      <c r="G30" s="27"/>
      <c r="H30" s="15"/>
      <c r="J30" s="53"/>
    </row>
    <row r="31" spans="1:11" x14ac:dyDescent="0.3">
      <c r="A31" s="19" t="s">
        <v>84</v>
      </c>
      <c r="B31" s="54">
        <v>1.4999999999999999E-2</v>
      </c>
      <c r="C31" s="17">
        <f>C25*0.015</f>
        <v>2520</v>
      </c>
      <c r="D31" s="122"/>
      <c r="E31" s="123"/>
      <c r="F31" s="17"/>
      <c r="G31" s="27"/>
      <c r="H31" s="15"/>
    </row>
    <row r="32" spans="1:11" ht="15" thickBot="1" x14ac:dyDescent="0.35">
      <c r="A32" s="19" t="s">
        <v>48</v>
      </c>
      <c r="B32" s="50"/>
      <c r="C32" s="17">
        <v>0</v>
      </c>
      <c r="D32" s="122"/>
      <c r="E32" s="123"/>
      <c r="F32" s="17"/>
      <c r="G32" s="27"/>
      <c r="H32" s="15"/>
    </row>
    <row r="33" spans="1:8" ht="15" thickBot="1" x14ac:dyDescent="0.35">
      <c r="A33" s="8" t="s">
        <v>8</v>
      </c>
      <c r="B33" s="51"/>
      <c r="C33" s="18">
        <f>C28+C29+C31+C32</f>
        <v>228880</v>
      </c>
      <c r="D33" s="8" t="s">
        <v>12</v>
      </c>
      <c r="E33" s="9"/>
      <c r="F33" s="18">
        <f>F27+F26-F25</f>
        <v>168000</v>
      </c>
      <c r="G33" s="42"/>
      <c r="H33" s="43"/>
    </row>
    <row r="34" spans="1:8" ht="15.6" x14ac:dyDescent="0.3">
      <c r="A34" s="5" t="s">
        <v>62</v>
      </c>
      <c r="B34" s="5"/>
      <c r="C34" s="5"/>
      <c r="D34" s="1"/>
      <c r="E34" s="1"/>
      <c r="F34" s="119"/>
      <c r="G34" s="119"/>
      <c r="H34" s="46"/>
    </row>
    <row r="35" spans="1:8" ht="15" thickBot="1" x14ac:dyDescent="0.35">
      <c r="A35" s="1"/>
      <c r="B35" s="1"/>
      <c r="C35" s="1"/>
      <c r="D35" s="1"/>
      <c r="E35" s="1"/>
      <c r="F35" s="1"/>
      <c r="G35" s="1"/>
      <c r="H35" s="1"/>
    </row>
    <row r="36" spans="1:8" ht="15" thickBot="1" x14ac:dyDescent="0.35">
      <c r="A36" s="117" t="s">
        <v>59</v>
      </c>
      <c r="B36" s="118"/>
      <c r="C36" s="91" t="str">
        <f ca="1">(YEAR(B8)-YEAR(H13))*12+MONTH(B8)-MONTH(H13)&amp;" mois"</f>
        <v>1376 mois</v>
      </c>
      <c r="D36" s="11" t="str">
        <f ca="1">(YEAR(B8)-YEAR(H14))*12+MONTH(B8)-MONTH(H14)&amp;" mois"</f>
        <v>1376 mois</v>
      </c>
      <c r="E36" s="11" t="str">
        <f ca="1">(YEAR(B8)-YEAR(H15))*12+MONTH(B8)-MONTH(H15)&amp;" mois"</f>
        <v>1376 mois</v>
      </c>
      <c r="F36" s="11" t="str">
        <f ca="1">(YEAR(B8)-YEAR(H16))*12+MONTH(B8)-MONTH(H16)&amp;" mois"</f>
        <v>1376 mois</v>
      </c>
      <c r="G36" s="11" t="str">
        <f>H27&amp;" mois"</f>
        <v>60 mois</v>
      </c>
      <c r="H36" s="32" t="str">
        <f>H26&amp;" mois"</f>
        <v>180 mois</v>
      </c>
    </row>
    <row r="37" spans="1:8" x14ac:dyDescent="0.3">
      <c r="A37" s="93" t="s">
        <v>78</v>
      </c>
      <c r="B37" s="94"/>
      <c r="C37" s="61">
        <f>F13</f>
        <v>0</v>
      </c>
      <c r="D37" s="25"/>
      <c r="E37" s="25"/>
      <c r="F37" s="25"/>
      <c r="G37" s="72"/>
      <c r="H37" s="34"/>
    </row>
    <row r="38" spans="1:8" x14ac:dyDescent="0.3">
      <c r="A38" s="95" t="s">
        <v>79</v>
      </c>
      <c r="B38" s="96"/>
      <c r="C38" s="57"/>
      <c r="D38" s="17">
        <f>F14</f>
        <v>0</v>
      </c>
      <c r="E38" s="23"/>
      <c r="F38" s="23"/>
      <c r="G38" s="73"/>
      <c r="H38" s="34"/>
    </row>
    <row r="39" spans="1:8" x14ac:dyDescent="0.3">
      <c r="A39" s="95" t="s">
        <v>80</v>
      </c>
      <c r="B39" s="96"/>
      <c r="C39" s="57"/>
      <c r="D39" s="10"/>
      <c r="E39" s="17">
        <f>F15</f>
        <v>0</v>
      </c>
      <c r="F39" s="23"/>
      <c r="G39" s="73"/>
      <c r="H39" s="34"/>
    </row>
    <row r="40" spans="1:8" x14ac:dyDescent="0.3">
      <c r="A40" s="97" t="s">
        <v>81</v>
      </c>
      <c r="B40" s="98"/>
      <c r="C40" s="57"/>
      <c r="D40" s="10"/>
      <c r="E40" s="10"/>
      <c r="F40" s="17">
        <f>F16</f>
        <v>0</v>
      </c>
      <c r="G40" s="73"/>
      <c r="H40" s="34"/>
    </row>
    <row r="41" spans="1:8" x14ac:dyDescent="0.3">
      <c r="A41" s="99" t="s">
        <v>76</v>
      </c>
      <c r="B41" s="98" t="str">
        <f>H27/12&amp;" ans"</f>
        <v>5 ans</v>
      </c>
      <c r="C41" s="57"/>
      <c r="D41" s="10"/>
      <c r="E41" s="10"/>
      <c r="F41" s="10"/>
      <c r="G41" s="26">
        <f>PMT(G27/12,H27,-F27)</f>
        <v>0</v>
      </c>
      <c r="H41" s="34"/>
    </row>
    <row r="42" spans="1:8" x14ac:dyDescent="0.3">
      <c r="A42" s="100" t="s">
        <v>77</v>
      </c>
      <c r="B42" s="98" t="str">
        <f>H26/12&amp;" ans"</f>
        <v>15 ans</v>
      </c>
      <c r="D42" s="10"/>
      <c r="E42" s="10"/>
      <c r="F42" s="10"/>
      <c r="G42" s="73"/>
      <c r="H42" s="33">
        <f>PMT(G26/12,H26,-F26)</f>
        <v>1108.3819516156459</v>
      </c>
    </row>
    <row r="43" spans="1:8" ht="15" thickBot="1" x14ac:dyDescent="0.35">
      <c r="A43" s="101"/>
      <c r="B43" s="98"/>
      <c r="C43" s="82"/>
      <c r="D43" s="10"/>
      <c r="E43" s="10"/>
      <c r="F43" s="10"/>
      <c r="G43" s="73"/>
      <c r="H43" s="34"/>
    </row>
    <row r="44" spans="1:8" ht="15" thickBot="1" x14ac:dyDescent="0.35">
      <c r="A44" s="90" t="s">
        <v>61</v>
      </c>
      <c r="B44" s="62">
        <f>(F27*B18)/12</f>
        <v>0</v>
      </c>
      <c r="C44" s="82"/>
      <c r="D44" s="10"/>
      <c r="E44" s="10"/>
      <c r="F44" s="10"/>
      <c r="G44" s="73"/>
      <c r="H44" s="34"/>
    </row>
    <row r="45" spans="1:8" ht="15" thickBot="1" x14ac:dyDescent="0.35">
      <c r="A45" s="89" t="s">
        <v>61</v>
      </c>
      <c r="B45" s="62">
        <f>(F26*B17)/12</f>
        <v>14</v>
      </c>
      <c r="C45" s="57"/>
      <c r="D45" s="10"/>
      <c r="E45" s="10"/>
      <c r="F45" s="10"/>
      <c r="G45" s="73"/>
      <c r="H45" s="34"/>
    </row>
    <row r="46" spans="1:8" ht="15" thickBot="1" x14ac:dyDescent="0.35">
      <c r="A46" s="102" t="s">
        <v>60</v>
      </c>
      <c r="B46" s="103"/>
      <c r="C46" s="92">
        <f>C37+D38+E39+F40+G41+H42+B45+B44</f>
        <v>1122.3819516156459</v>
      </c>
      <c r="D46" s="37"/>
      <c r="E46" s="38"/>
      <c r="F46" s="38"/>
      <c r="G46" s="39"/>
      <c r="H46" s="36"/>
    </row>
    <row r="47" spans="1:8" ht="15" thickBot="1" x14ac:dyDescent="0.35">
      <c r="A47" s="104" t="s">
        <v>14</v>
      </c>
      <c r="B47" s="105"/>
      <c r="C47" s="114">
        <f>(C46/C15)</f>
        <v>0.14029774395195574</v>
      </c>
      <c r="D47" s="115"/>
      <c r="E47" s="115"/>
      <c r="F47" s="115"/>
      <c r="G47" s="116"/>
      <c r="H47" s="24"/>
    </row>
    <row r="48" spans="1:8" ht="15.6" x14ac:dyDescent="0.3">
      <c r="A48" s="63" t="s">
        <v>66</v>
      </c>
    </row>
    <row r="49" spans="1:8" x14ac:dyDescent="0.3">
      <c r="A49" s="113" t="s">
        <v>37</v>
      </c>
      <c r="B49" s="113"/>
      <c r="C49" s="113"/>
      <c r="D49" s="113"/>
      <c r="E49" s="113"/>
      <c r="F49" s="113"/>
      <c r="G49" s="113"/>
      <c r="H49" s="113"/>
    </row>
    <row r="50" spans="1:8" x14ac:dyDescent="0.3">
      <c r="A50" s="1"/>
      <c r="B50" s="1"/>
      <c r="C50" s="1"/>
      <c r="D50" s="1"/>
      <c r="E50" s="1"/>
      <c r="F50" s="1"/>
      <c r="G50" s="1"/>
      <c r="H50" s="1"/>
    </row>
    <row r="51" spans="1:8" x14ac:dyDescent="0.3">
      <c r="A51" s="1"/>
      <c r="B51" s="1"/>
      <c r="C51" s="1"/>
      <c r="D51" s="1"/>
      <c r="E51" s="1"/>
      <c r="F51" s="1"/>
      <c r="G51" s="1"/>
      <c r="H51" s="1"/>
    </row>
    <row r="52" spans="1:8" x14ac:dyDescent="0.3">
      <c r="A52" s="1"/>
      <c r="B52" s="1"/>
      <c r="C52" s="1"/>
      <c r="D52" s="1"/>
      <c r="E52" s="1"/>
      <c r="F52" s="1"/>
      <c r="G52" s="1"/>
      <c r="H52" s="1"/>
    </row>
    <row r="53" spans="1:8" x14ac:dyDescent="0.3">
      <c r="A53" s="1"/>
      <c r="B53" s="1"/>
      <c r="C53" s="1"/>
      <c r="D53" s="1"/>
      <c r="E53" s="1"/>
      <c r="F53" s="1"/>
      <c r="G53" s="1"/>
      <c r="H53" s="1"/>
    </row>
    <row r="54" spans="1:8" x14ac:dyDescent="0.3">
      <c r="A54" s="1"/>
      <c r="B54" s="1"/>
      <c r="C54" s="1"/>
      <c r="D54" s="1"/>
      <c r="E54" s="1"/>
      <c r="F54" s="1"/>
      <c r="G54" s="1"/>
      <c r="H54" s="1"/>
    </row>
  </sheetData>
  <sheetProtection formatCells="0"/>
  <mergeCells count="22">
    <mergeCell ref="A15:B15"/>
    <mergeCell ref="A14:B14"/>
    <mergeCell ref="A13:B13"/>
    <mergeCell ref="E2:G2"/>
    <mergeCell ref="E3:G3"/>
    <mergeCell ref="A12:C12"/>
    <mergeCell ref="F12:H12"/>
    <mergeCell ref="A20:H20"/>
    <mergeCell ref="A49:H49"/>
    <mergeCell ref="C47:G47"/>
    <mergeCell ref="A36:B36"/>
    <mergeCell ref="F34:G34"/>
    <mergeCell ref="D27:E27"/>
    <mergeCell ref="D28:E28"/>
    <mergeCell ref="D29:E29"/>
    <mergeCell ref="D31:E31"/>
    <mergeCell ref="D32:E32"/>
    <mergeCell ref="D24:E24"/>
    <mergeCell ref="D25:E25"/>
    <mergeCell ref="D26:E26"/>
    <mergeCell ref="A21:B21"/>
    <mergeCell ref="A22:B22"/>
  </mergeCells>
  <dataValidations count="12">
    <dataValidation type="list" allowBlank="1" showInputMessage="1" showErrorMessage="1" sqref="C13">
      <formula1>Situation</formula1>
    </dataValidation>
    <dataValidation type="list" allowBlank="1" showInputMessage="1" showErrorMessage="1" sqref="C14">
      <formula1>foyer</formula1>
    </dataValidation>
    <dataValidation type="list" allowBlank="1" showInputMessage="1" showErrorMessage="1" sqref="C21">
      <formula1>achattsttss</formula1>
    </dataValidation>
    <dataValidation type="list" allowBlank="1" showInputMessage="1" showErrorMessage="1" sqref="D26:E26">
      <formula1>pret</formula1>
    </dataValidation>
    <dataValidation type="list" allowBlank="1" showInputMessage="1" showErrorMessage="1" sqref="B6">
      <formula1>commerciaux</formula1>
    </dataValidation>
    <dataValidation type="list" allowBlank="1" showInputMessage="1" showErrorMessage="1" sqref="H6">
      <formula1>Durée</formula1>
    </dataValidation>
    <dataValidation type="list" allowBlank="1" showInputMessage="1" showErrorMessage="1" sqref="C22">
      <formula1>resid</formula1>
    </dataValidation>
    <dataValidation type="list" allowBlank="1" showInputMessage="1" showErrorMessage="1" sqref="A25">
      <formula1>opéra</formula1>
    </dataValidation>
    <dataValidation type="custom" allowBlank="1" showInputMessage="1" showErrorMessage="1" sqref="C29:C30">
      <formula1>A29</formula1>
    </dataValidation>
    <dataValidation type="list" allowBlank="1" showInputMessage="1" showErrorMessage="1" sqref="D27:E27">
      <formula1>pret24</formula1>
    </dataValidation>
    <dataValidation type="list" allowBlank="1" showInputMessage="1" showErrorMessage="1" sqref="A41">
      <formula1>echeance</formula1>
    </dataValidation>
    <dataValidation type="list" allowBlank="1" showInputMessage="1" showErrorMessage="1" sqref="H8">
      <formula1>durée23</formula1>
    </dataValidation>
  </dataValidations>
  <pageMargins left="0.25" right="0.25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Feuil3!$B$7:$B$10</xm:f>
          </x14:formula1>
          <xm:sqref>A26</xm:sqref>
        </x14:dataValidation>
        <x14:dataValidation type="list" allowBlank="1" showInputMessage="1" showErrorMessage="1">
          <x14:formula1>
            <xm:f>Feuil2!$A$11:$A$12</xm:f>
          </x14:formula1>
          <xm:sqref>F22</xm:sqref>
        </x14:dataValidation>
        <x14:dataValidation type="list" allowBlank="1" showInputMessage="1" showErrorMessage="1">
          <x14:formula1>
            <xm:f>Feuil3!$A$1:$A$3</xm:f>
          </x14:formula1>
          <xm:sqref>A29</xm:sqref>
        </x14:dataValidation>
        <x14:dataValidation type="list" showInputMessage="1" showErrorMessage="1">
          <x14:formula1>
            <xm:f>Feuil3!$A$11:$A$14</xm:f>
          </x14:formula1>
          <xm:sqref>A30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A11" sqref="A11:B14"/>
    </sheetView>
  </sheetViews>
  <sheetFormatPr baseColWidth="10" defaultRowHeight="14.4" x14ac:dyDescent="0.3"/>
  <cols>
    <col min="1" max="1" width="20.33203125" customWidth="1"/>
  </cols>
  <sheetData>
    <row r="1" spans="1:2" ht="15.6" x14ac:dyDescent="0.3">
      <c r="A1" s="1" t="s">
        <v>63</v>
      </c>
      <c r="B1" s="49">
        <v>0.08</v>
      </c>
    </row>
    <row r="2" spans="1:2" ht="15.6" x14ac:dyDescent="0.3">
      <c r="A2" s="1" t="s">
        <v>64</v>
      </c>
      <c r="B2" s="49">
        <v>0.02</v>
      </c>
    </row>
    <row r="3" spans="1:2" ht="15.6" x14ac:dyDescent="0.3">
      <c r="A3" s="1" t="s">
        <v>65</v>
      </c>
      <c r="B3" s="49">
        <v>0.03</v>
      </c>
    </row>
    <row r="4" spans="1:2" x14ac:dyDescent="0.3">
      <c r="A4" s="1" t="s">
        <v>56</v>
      </c>
      <c r="B4" s="49">
        <v>0</v>
      </c>
    </row>
    <row r="7" spans="1:2" x14ac:dyDescent="0.3">
      <c r="B7" t="s">
        <v>9</v>
      </c>
    </row>
    <row r="8" spans="1:2" x14ac:dyDescent="0.3">
      <c r="B8" t="s">
        <v>57</v>
      </c>
    </row>
    <row r="9" spans="1:2" x14ac:dyDescent="0.3">
      <c r="B9" t="s">
        <v>58</v>
      </c>
    </row>
    <row r="11" spans="1:2" x14ac:dyDescent="0.3">
      <c r="A11" s="1" t="s">
        <v>54</v>
      </c>
      <c r="B11" s="109">
        <v>0.08</v>
      </c>
    </row>
    <row r="12" spans="1:2" x14ac:dyDescent="0.3">
      <c r="A12" s="1" t="s">
        <v>55</v>
      </c>
      <c r="B12" s="109">
        <v>0.02</v>
      </c>
    </row>
    <row r="13" spans="1:2" x14ac:dyDescent="0.3">
      <c r="A13" s="1" t="s">
        <v>53</v>
      </c>
      <c r="B13" s="109">
        <v>0.03</v>
      </c>
    </row>
    <row r="14" spans="1:2" x14ac:dyDescent="0.3">
      <c r="A14" s="1" t="s">
        <v>83</v>
      </c>
      <c r="B14" s="109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workbookViewId="0">
      <selection activeCell="B31" sqref="B31"/>
    </sheetView>
  </sheetViews>
  <sheetFormatPr baseColWidth="10" defaultRowHeight="14.4" x14ac:dyDescent="0.3"/>
  <sheetData>
    <row r="1" spans="1:12" x14ac:dyDescent="0.3">
      <c r="A1" s="29" t="s">
        <v>17</v>
      </c>
      <c r="B1">
        <v>1</v>
      </c>
      <c r="C1" t="s">
        <v>23</v>
      </c>
      <c r="D1" t="s">
        <v>25</v>
      </c>
      <c r="F1" t="s">
        <v>16</v>
      </c>
      <c r="H1" t="s">
        <v>30</v>
      </c>
      <c r="J1">
        <v>5</v>
      </c>
      <c r="L1">
        <v>1</v>
      </c>
    </row>
    <row r="2" spans="1:12" x14ac:dyDescent="0.3">
      <c r="A2" s="29" t="s">
        <v>18</v>
      </c>
      <c r="B2">
        <v>2</v>
      </c>
      <c r="C2" t="s">
        <v>24</v>
      </c>
      <c r="D2" t="s">
        <v>26</v>
      </c>
      <c r="F2" t="s">
        <v>28</v>
      </c>
      <c r="H2" t="s">
        <v>31</v>
      </c>
      <c r="J2">
        <v>6</v>
      </c>
      <c r="L2">
        <v>2</v>
      </c>
    </row>
    <row r="3" spans="1:12" x14ac:dyDescent="0.3">
      <c r="A3" s="29" t="s">
        <v>19</v>
      </c>
      <c r="B3">
        <v>3</v>
      </c>
      <c r="C3" t="s">
        <v>52</v>
      </c>
      <c r="D3" t="s">
        <v>27</v>
      </c>
      <c r="F3" t="s">
        <v>29</v>
      </c>
      <c r="H3" t="s">
        <v>32</v>
      </c>
      <c r="J3">
        <v>7</v>
      </c>
      <c r="L3">
        <v>3</v>
      </c>
    </row>
    <row r="4" spans="1:12" x14ac:dyDescent="0.3">
      <c r="A4" s="29" t="s">
        <v>20</v>
      </c>
      <c r="B4">
        <v>4</v>
      </c>
      <c r="C4" t="s">
        <v>56</v>
      </c>
      <c r="D4" t="s">
        <v>40</v>
      </c>
      <c r="H4" t="s">
        <v>33</v>
      </c>
      <c r="J4">
        <v>8</v>
      </c>
      <c r="L4">
        <v>4</v>
      </c>
    </row>
    <row r="5" spans="1:12" x14ac:dyDescent="0.3">
      <c r="A5" s="29" t="s">
        <v>21</v>
      </c>
      <c r="B5">
        <v>5</v>
      </c>
      <c r="H5" t="s">
        <v>34</v>
      </c>
      <c r="J5">
        <v>9</v>
      </c>
      <c r="L5">
        <v>5</v>
      </c>
    </row>
    <row r="6" spans="1:12" x14ac:dyDescent="0.3">
      <c r="A6" s="29" t="s">
        <v>22</v>
      </c>
      <c r="B6">
        <v>6</v>
      </c>
      <c r="H6" t="s">
        <v>35</v>
      </c>
      <c r="J6">
        <v>10</v>
      </c>
      <c r="L6">
        <v>6</v>
      </c>
    </row>
    <row r="7" spans="1:12" x14ac:dyDescent="0.3">
      <c r="A7" s="29"/>
      <c r="H7" t="s">
        <v>36</v>
      </c>
      <c r="J7">
        <v>11</v>
      </c>
      <c r="L7">
        <v>7</v>
      </c>
    </row>
    <row r="8" spans="1:12" x14ac:dyDescent="0.3">
      <c r="A8" s="29"/>
      <c r="J8">
        <v>12</v>
      </c>
      <c r="L8">
        <v>8</v>
      </c>
    </row>
    <row r="9" spans="1:12" x14ac:dyDescent="0.3">
      <c r="A9" s="29"/>
      <c r="J9">
        <v>13</v>
      </c>
      <c r="L9">
        <v>9</v>
      </c>
    </row>
    <row r="10" spans="1:12" x14ac:dyDescent="0.3">
      <c r="J10">
        <v>14</v>
      </c>
      <c r="L10">
        <v>10</v>
      </c>
    </row>
    <row r="11" spans="1:12" x14ac:dyDescent="0.3">
      <c r="A11" t="s">
        <v>47</v>
      </c>
      <c r="G11" s="1" t="s">
        <v>76</v>
      </c>
      <c r="J11">
        <v>15</v>
      </c>
      <c r="L11">
        <v>11</v>
      </c>
    </row>
    <row r="12" spans="1:12" x14ac:dyDescent="0.3">
      <c r="A12" t="s">
        <v>41</v>
      </c>
      <c r="G12" s="1" t="s">
        <v>75</v>
      </c>
      <c r="J12">
        <v>16</v>
      </c>
      <c r="L12">
        <v>12</v>
      </c>
    </row>
    <row r="13" spans="1:12" x14ac:dyDescent="0.3">
      <c r="D13">
        <v>0</v>
      </c>
      <c r="G13" s="1" t="s">
        <v>74</v>
      </c>
      <c r="J13">
        <v>17</v>
      </c>
      <c r="L13">
        <v>13</v>
      </c>
    </row>
    <row r="14" spans="1:12" x14ac:dyDescent="0.3">
      <c r="D14">
        <v>1</v>
      </c>
      <c r="J14">
        <v>18</v>
      </c>
      <c r="L14">
        <v>14</v>
      </c>
    </row>
    <row r="15" spans="1:12" x14ac:dyDescent="0.3">
      <c r="D15">
        <v>2</v>
      </c>
      <c r="G15" s="19" t="s">
        <v>50</v>
      </c>
      <c r="J15">
        <v>19</v>
      </c>
      <c r="L15">
        <v>15</v>
      </c>
    </row>
    <row r="16" spans="1:12" x14ac:dyDescent="0.3">
      <c r="D16">
        <v>3</v>
      </c>
      <c r="G16" s="1" t="s">
        <v>41</v>
      </c>
      <c r="J16">
        <v>20</v>
      </c>
      <c r="L16">
        <v>16</v>
      </c>
    </row>
    <row r="17" spans="1:12" x14ac:dyDescent="0.3">
      <c r="A17" s="1"/>
      <c r="B17" s="1"/>
      <c r="D17">
        <v>4</v>
      </c>
      <c r="J17">
        <v>21</v>
      </c>
      <c r="L17">
        <v>17</v>
      </c>
    </row>
    <row r="18" spans="1:12" x14ac:dyDescent="0.3">
      <c r="A18" s="1"/>
      <c r="B18" s="1"/>
      <c r="D18">
        <v>5</v>
      </c>
      <c r="J18">
        <v>22</v>
      </c>
      <c r="L18">
        <v>18</v>
      </c>
    </row>
    <row r="19" spans="1:12" x14ac:dyDescent="0.3">
      <c r="D19">
        <v>6</v>
      </c>
      <c r="J19">
        <v>23</v>
      </c>
      <c r="L19">
        <v>19</v>
      </c>
    </row>
    <row r="20" spans="1:12" x14ac:dyDescent="0.3">
      <c r="J20">
        <v>24</v>
      </c>
      <c r="L20">
        <v>20</v>
      </c>
    </row>
    <row r="21" spans="1:12" x14ac:dyDescent="0.3">
      <c r="A21" s="1" t="s">
        <v>71</v>
      </c>
      <c r="F21" s="19" t="s">
        <v>54</v>
      </c>
      <c r="G21" s="49">
        <v>0.08</v>
      </c>
      <c r="J21">
        <v>25</v>
      </c>
      <c r="L21">
        <v>21</v>
      </c>
    </row>
    <row r="22" spans="1:12" x14ac:dyDescent="0.3">
      <c r="A22" s="1" t="s">
        <v>69</v>
      </c>
      <c r="F22" s="1" t="s">
        <v>55</v>
      </c>
      <c r="G22" s="49">
        <v>0.02</v>
      </c>
      <c r="J22">
        <v>26</v>
      </c>
      <c r="L22">
        <v>22</v>
      </c>
    </row>
    <row r="23" spans="1:12" x14ac:dyDescent="0.3">
      <c r="A23" s="1" t="s">
        <v>70</v>
      </c>
      <c r="F23" s="1" t="s">
        <v>53</v>
      </c>
      <c r="G23" s="49">
        <v>0.03</v>
      </c>
      <c r="J23">
        <v>27</v>
      </c>
      <c r="L23">
        <v>23</v>
      </c>
    </row>
    <row r="24" spans="1:12" x14ac:dyDescent="0.3">
      <c r="J24">
        <v>28</v>
      </c>
      <c r="L24">
        <v>24</v>
      </c>
    </row>
    <row r="25" spans="1:12" x14ac:dyDescent="0.3">
      <c r="J25">
        <v>29</v>
      </c>
      <c r="L25">
        <v>25</v>
      </c>
    </row>
    <row r="26" spans="1:12" x14ac:dyDescent="0.3">
      <c r="F26" s="48">
        <v>0.08</v>
      </c>
      <c r="J26">
        <v>30</v>
      </c>
      <c r="L26">
        <v>26</v>
      </c>
    </row>
    <row r="27" spans="1:12" x14ac:dyDescent="0.3">
      <c r="F27" s="48">
        <v>0.02</v>
      </c>
      <c r="J27">
        <v>0</v>
      </c>
      <c r="L27">
        <v>27</v>
      </c>
    </row>
    <row r="28" spans="1:12" x14ac:dyDescent="0.3">
      <c r="F28" s="48">
        <v>0.03</v>
      </c>
      <c r="L28">
        <v>28</v>
      </c>
    </row>
    <row r="29" spans="1:12" x14ac:dyDescent="0.3">
      <c r="L29">
        <v>29</v>
      </c>
    </row>
    <row r="30" spans="1:12" x14ac:dyDescent="0.3">
      <c r="L30">
        <v>30</v>
      </c>
    </row>
    <row r="31" spans="1:12" x14ac:dyDescent="0.3">
      <c r="L31">
        <v>31</v>
      </c>
    </row>
    <row r="32" spans="1:12" x14ac:dyDescent="0.3">
      <c r="L32">
        <v>32</v>
      </c>
    </row>
    <row r="33" spans="12:12" x14ac:dyDescent="0.3">
      <c r="L33">
        <v>33</v>
      </c>
    </row>
    <row r="34" spans="12:12" x14ac:dyDescent="0.3">
      <c r="L34">
        <v>34</v>
      </c>
    </row>
    <row r="35" spans="12:12" x14ac:dyDescent="0.3">
      <c r="L35">
        <v>35</v>
      </c>
    </row>
    <row r="36" spans="12:12" x14ac:dyDescent="0.3">
      <c r="L36">
        <v>36</v>
      </c>
    </row>
    <row r="37" spans="12:12" x14ac:dyDescent="0.3">
      <c r="L37">
        <v>37</v>
      </c>
    </row>
    <row r="38" spans="12:12" x14ac:dyDescent="0.3">
      <c r="L38">
        <v>38</v>
      </c>
    </row>
    <row r="39" spans="12:12" x14ac:dyDescent="0.3">
      <c r="L39">
        <v>39</v>
      </c>
    </row>
    <row r="40" spans="12:12" x14ac:dyDescent="0.3">
      <c r="L40">
        <v>40</v>
      </c>
    </row>
    <row r="41" spans="12:12" x14ac:dyDescent="0.3">
      <c r="L41">
        <v>41</v>
      </c>
    </row>
    <row r="42" spans="12:12" x14ac:dyDescent="0.3">
      <c r="L42">
        <v>42</v>
      </c>
    </row>
    <row r="43" spans="12:12" x14ac:dyDescent="0.3">
      <c r="L43">
        <v>43</v>
      </c>
    </row>
    <row r="44" spans="12:12" x14ac:dyDescent="0.3">
      <c r="L44">
        <v>44</v>
      </c>
    </row>
    <row r="45" spans="12:12" x14ac:dyDescent="0.3">
      <c r="L45">
        <v>45</v>
      </c>
    </row>
    <row r="46" spans="12:12" x14ac:dyDescent="0.3">
      <c r="L46">
        <v>46</v>
      </c>
    </row>
    <row r="47" spans="12:12" x14ac:dyDescent="0.3">
      <c r="L47">
        <v>47</v>
      </c>
    </row>
    <row r="48" spans="12:12" x14ac:dyDescent="0.3">
      <c r="L48">
        <v>48</v>
      </c>
    </row>
    <row r="49" spans="12:12" x14ac:dyDescent="0.3">
      <c r="L49">
        <v>49</v>
      </c>
    </row>
    <row r="50" spans="12:12" x14ac:dyDescent="0.3">
      <c r="L50">
        <v>50</v>
      </c>
    </row>
    <row r="51" spans="12:12" x14ac:dyDescent="0.3">
      <c r="L51">
        <v>51</v>
      </c>
    </row>
    <row r="52" spans="12:12" x14ac:dyDescent="0.3">
      <c r="L52">
        <v>52</v>
      </c>
    </row>
    <row r="53" spans="12:12" x14ac:dyDescent="0.3">
      <c r="L53">
        <v>53</v>
      </c>
    </row>
    <row r="54" spans="12:12" x14ac:dyDescent="0.3">
      <c r="L54">
        <v>54</v>
      </c>
    </row>
    <row r="55" spans="12:12" x14ac:dyDescent="0.3">
      <c r="L55">
        <v>55</v>
      </c>
    </row>
    <row r="56" spans="12:12" x14ac:dyDescent="0.3">
      <c r="L56">
        <v>56</v>
      </c>
    </row>
    <row r="57" spans="12:12" x14ac:dyDescent="0.3">
      <c r="L57">
        <v>57</v>
      </c>
    </row>
    <row r="58" spans="12:12" x14ac:dyDescent="0.3">
      <c r="L58">
        <v>58</v>
      </c>
    </row>
    <row r="59" spans="12:12" x14ac:dyDescent="0.3">
      <c r="L59">
        <v>59</v>
      </c>
    </row>
    <row r="60" spans="12:12" x14ac:dyDescent="0.3">
      <c r="L60">
        <v>60</v>
      </c>
    </row>
    <row r="61" spans="12:12" x14ac:dyDescent="0.3">
      <c r="L61">
        <v>61</v>
      </c>
    </row>
    <row r="62" spans="12:12" x14ac:dyDescent="0.3">
      <c r="L62">
        <v>62</v>
      </c>
    </row>
    <row r="63" spans="12:12" x14ac:dyDescent="0.3">
      <c r="L63">
        <v>63</v>
      </c>
    </row>
    <row r="64" spans="12:12" x14ac:dyDescent="0.3">
      <c r="L64">
        <v>64</v>
      </c>
    </row>
    <row r="65" spans="12:12" x14ac:dyDescent="0.3">
      <c r="L65">
        <v>65</v>
      </c>
    </row>
    <row r="66" spans="12:12" x14ac:dyDescent="0.3">
      <c r="L66">
        <v>66</v>
      </c>
    </row>
    <row r="67" spans="12:12" x14ac:dyDescent="0.3">
      <c r="L67">
        <v>67</v>
      </c>
    </row>
    <row r="68" spans="12:12" x14ac:dyDescent="0.3">
      <c r="L68">
        <v>68</v>
      </c>
    </row>
    <row r="69" spans="12:12" x14ac:dyDescent="0.3">
      <c r="L69">
        <v>69</v>
      </c>
    </row>
    <row r="70" spans="12:12" x14ac:dyDescent="0.3">
      <c r="L70">
        <v>70</v>
      </c>
    </row>
    <row r="71" spans="12:12" x14ac:dyDescent="0.3">
      <c r="L71">
        <v>71</v>
      </c>
    </row>
    <row r="72" spans="12:12" x14ac:dyDescent="0.3">
      <c r="L72">
        <v>72</v>
      </c>
    </row>
    <row r="73" spans="12:12" x14ac:dyDescent="0.3">
      <c r="L73">
        <v>73</v>
      </c>
    </row>
    <row r="74" spans="12:12" x14ac:dyDescent="0.3">
      <c r="L74">
        <v>74</v>
      </c>
    </row>
    <row r="75" spans="12:12" x14ac:dyDescent="0.3">
      <c r="L75">
        <v>75</v>
      </c>
    </row>
    <row r="76" spans="12:12" x14ac:dyDescent="0.3">
      <c r="L76">
        <v>76</v>
      </c>
    </row>
    <row r="77" spans="12:12" x14ac:dyDescent="0.3">
      <c r="L77">
        <v>77</v>
      </c>
    </row>
    <row r="78" spans="12:12" x14ac:dyDescent="0.3">
      <c r="L78">
        <v>78</v>
      </c>
    </row>
    <row r="79" spans="12:12" x14ac:dyDescent="0.3">
      <c r="L79">
        <v>79</v>
      </c>
    </row>
    <row r="80" spans="12:12" x14ac:dyDescent="0.3">
      <c r="L80">
        <v>80</v>
      </c>
    </row>
    <row r="81" spans="12:12" x14ac:dyDescent="0.3">
      <c r="L81">
        <v>81</v>
      </c>
    </row>
    <row r="82" spans="12:12" x14ac:dyDescent="0.3">
      <c r="L82">
        <v>82</v>
      </c>
    </row>
    <row r="83" spans="12:12" x14ac:dyDescent="0.3">
      <c r="L83">
        <v>83</v>
      </c>
    </row>
    <row r="84" spans="12:12" x14ac:dyDescent="0.3">
      <c r="L84">
        <v>84</v>
      </c>
    </row>
    <row r="85" spans="12:12" x14ac:dyDescent="0.3">
      <c r="L85">
        <v>85</v>
      </c>
    </row>
    <row r="86" spans="12:12" x14ac:dyDescent="0.3">
      <c r="L86">
        <v>86</v>
      </c>
    </row>
    <row r="87" spans="12:12" x14ac:dyDescent="0.3">
      <c r="L87">
        <v>87</v>
      </c>
    </row>
    <row r="88" spans="12:12" x14ac:dyDescent="0.3">
      <c r="L88">
        <v>88</v>
      </c>
    </row>
    <row r="89" spans="12:12" x14ac:dyDescent="0.3">
      <c r="L89">
        <v>89</v>
      </c>
    </row>
    <row r="90" spans="12:12" x14ac:dyDescent="0.3">
      <c r="L90">
        <v>90</v>
      </c>
    </row>
    <row r="91" spans="12:12" x14ac:dyDescent="0.3">
      <c r="L91">
        <v>91</v>
      </c>
    </row>
    <row r="92" spans="12:12" x14ac:dyDescent="0.3">
      <c r="L92">
        <v>92</v>
      </c>
    </row>
    <row r="93" spans="12:12" x14ac:dyDescent="0.3">
      <c r="L93">
        <v>93</v>
      </c>
    </row>
    <row r="94" spans="12:12" x14ac:dyDescent="0.3">
      <c r="L94">
        <v>94</v>
      </c>
    </row>
    <row r="95" spans="12:12" x14ac:dyDescent="0.3">
      <c r="L95">
        <v>95</v>
      </c>
    </row>
    <row r="96" spans="12:12" x14ac:dyDescent="0.3">
      <c r="L96">
        <v>96</v>
      </c>
    </row>
    <row r="97" spans="12:12" x14ac:dyDescent="0.3">
      <c r="L97">
        <v>97</v>
      </c>
    </row>
    <row r="98" spans="12:12" x14ac:dyDescent="0.3">
      <c r="L98">
        <v>98</v>
      </c>
    </row>
    <row r="99" spans="12:12" x14ac:dyDescent="0.3">
      <c r="L99">
        <v>99</v>
      </c>
    </row>
    <row r="100" spans="12:12" x14ac:dyDescent="0.3">
      <c r="L100">
        <v>100</v>
      </c>
    </row>
    <row r="101" spans="12:12" x14ac:dyDescent="0.3">
      <c r="L101">
        <v>101</v>
      </c>
    </row>
    <row r="102" spans="12:12" x14ac:dyDescent="0.3">
      <c r="L102">
        <v>102</v>
      </c>
    </row>
    <row r="103" spans="12:12" x14ac:dyDescent="0.3">
      <c r="L103">
        <v>103</v>
      </c>
    </row>
    <row r="104" spans="12:12" x14ac:dyDescent="0.3">
      <c r="L104">
        <v>104</v>
      </c>
    </row>
    <row r="105" spans="12:12" x14ac:dyDescent="0.3">
      <c r="L105">
        <v>105</v>
      </c>
    </row>
    <row r="106" spans="12:12" x14ac:dyDescent="0.3">
      <c r="L106">
        <v>106</v>
      </c>
    </row>
    <row r="107" spans="12:12" x14ac:dyDescent="0.3">
      <c r="L107">
        <v>107</v>
      </c>
    </row>
    <row r="108" spans="12:12" x14ac:dyDescent="0.3">
      <c r="L108">
        <v>108</v>
      </c>
    </row>
    <row r="109" spans="12:12" x14ac:dyDescent="0.3">
      <c r="L109">
        <v>109</v>
      </c>
    </row>
    <row r="110" spans="12:12" x14ac:dyDescent="0.3">
      <c r="L110">
        <v>110</v>
      </c>
    </row>
    <row r="111" spans="12:12" x14ac:dyDescent="0.3">
      <c r="L111">
        <v>111</v>
      </c>
    </row>
    <row r="112" spans="12:12" x14ac:dyDescent="0.3">
      <c r="L112">
        <v>112</v>
      </c>
    </row>
    <row r="113" spans="12:12" x14ac:dyDescent="0.3">
      <c r="L113">
        <v>113</v>
      </c>
    </row>
    <row r="114" spans="12:12" x14ac:dyDescent="0.3">
      <c r="L114">
        <v>114</v>
      </c>
    </row>
    <row r="115" spans="12:12" x14ac:dyDescent="0.3">
      <c r="L115">
        <v>115</v>
      </c>
    </row>
    <row r="116" spans="12:12" x14ac:dyDescent="0.3">
      <c r="L116">
        <v>116</v>
      </c>
    </row>
    <row r="117" spans="12:12" x14ac:dyDescent="0.3">
      <c r="L117">
        <v>117</v>
      </c>
    </row>
    <row r="118" spans="12:12" x14ac:dyDescent="0.3">
      <c r="L118">
        <v>118</v>
      </c>
    </row>
    <row r="119" spans="12:12" x14ac:dyDescent="0.3">
      <c r="L119">
        <v>119</v>
      </c>
    </row>
    <row r="120" spans="12:12" x14ac:dyDescent="0.3">
      <c r="L120">
        <v>120</v>
      </c>
    </row>
    <row r="121" spans="12:12" x14ac:dyDescent="0.3">
      <c r="L121">
        <v>121</v>
      </c>
    </row>
    <row r="122" spans="12:12" x14ac:dyDescent="0.3">
      <c r="L122">
        <v>122</v>
      </c>
    </row>
    <row r="123" spans="12:12" x14ac:dyDescent="0.3">
      <c r="L123">
        <v>123</v>
      </c>
    </row>
    <row r="124" spans="12:12" x14ac:dyDescent="0.3">
      <c r="L124">
        <v>124</v>
      </c>
    </row>
    <row r="125" spans="12:12" x14ac:dyDescent="0.3">
      <c r="L125">
        <v>125</v>
      </c>
    </row>
    <row r="126" spans="12:12" x14ac:dyDescent="0.3">
      <c r="L126">
        <v>126</v>
      </c>
    </row>
    <row r="127" spans="12:12" x14ac:dyDescent="0.3">
      <c r="L127">
        <v>127</v>
      </c>
    </row>
    <row r="128" spans="12:12" x14ac:dyDescent="0.3">
      <c r="L128">
        <v>128</v>
      </c>
    </row>
    <row r="129" spans="12:12" x14ac:dyDescent="0.3">
      <c r="L129">
        <v>129</v>
      </c>
    </row>
    <row r="130" spans="12:12" x14ac:dyDescent="0.3">
      <c r="L130">
        <v>130</v>
      </c>
    </row>
    <row r="131" spans="12:12" x14ac:dyDescent="0.3">
      <c r="L131">
        <v>131</v>
      </c>
    </row>
    <row r="132" spans="12:12" x14ac:dyDescent="0.3">
      <c r="L132">
        <v>132</v>
      </c>
    </row>
    <row r="133" spans="12:12" x14ac:dyDescent="0.3">
      <c r="L133">
        <v>133</v>
      </c>
    </row>
    <row r="134" spans="12:12" x14ac:dyDescent="0.3">
      <c r="L134">
        <v>134</v>
      </c>
    </row>
    <row r="135" spans="12:12" x14ac:dyDescent="0.3">
      <c r="L135">
        <v>135</v>
      </c>
    </row>
    <row r="136" spans="12:12" x14ac:dyDescent="0.3">
      <c r="L136">
        <v>136</v>
      </c>
    </row>
    <row r="137" spans="12:12" x14ac:dyDescent="0.3">
      <c r="L137">
        <v>137</v>
      </c>
    </row>
    <row r="138" spans="12:12" x14ac:dyDescent="0.3">
      <c r="L138">
        <v>138</v>
      </c>
    </row>
    <row r="139" spans="12:12" x14ac:dyDescent="0.3">
      <c r="L139">
        <v>139</v>
      </c>
    </row>
    <row r="140" spans="12:12" x14ac:dyDescent="0.3">
      <c r="L140">
        <v>140</v>
      </c>
    </row>
    <row r="141" spans="12:12" x14ac:dyDescent="0.3">
      <c r="L141">
        <v>141</v>
      </c>
    </row>
    <row r="142" spans="12:12" x14ac:dyDescent="0.3">
      <c r="L142">
        <v>142</v>
      </c>
    </row>
    <row r="143" spans="12:12" x14ac:dyDescent="0.3">
      <c r="L143">
        <v>143</v>
      </c>
    </row>
    <row r="144" spans="12:12" x14ac:dyDescent="0.3">
      <c r="L144">
        <v>144</v>
      </c>
    </row>
    <row r="145" spans="12:12" x14ac:dyDescent="0.3">
      <c r="L145">
        <v>145</v>
      </c>
    </row>
    <row r="146" spans="12:12" x14ac:dyDescent="0.3">
      <c r="L146">
        <v>146</v>
      </c>
    </row>
    <row r="147" spans="12:12" x14ac:dyDescent="0.3">
      <c r="L147">
        <v>147</v>
      </c>
    </row>
    <row r="148" spans="12:12" x14ac:dyDescent="0.3">
      <c r="L148">
        <v>148</v>
      </c>
    </row>
    <row r="149" spans="12:12" x14ac:dyDescent="0.3">
      <c r="L149">
        <v>149</v>
      </c>
    </row>
    <row r="150" spans="12:12" x14ac:dyDescent="0.3">
      <c r="L150">
        <v>150</v>
      </c>
    </row>
    <row r="151" spans="12:12" x14ac:dyDescent="0.3">
      <c r="L151">
        <v>151</v>
      </c>
    </row>
    <row r="152" spans="12:12" x14ac:dyDescent="0.3">
      <c r="L152">
        <v>152</v>
      </c>
    </row>
    <row r="153" spans="12:12" x14ac:dyDescent="0.3">
      <c r="L153">
        <v>153</v>
      </c>
    </row>
    <row r="154" spans="12:12" x14ac:dyDescent="0.3">
      <c r="L154">
        <v>154</v>
      </c>
    </row>
    <row r="155" spans="12:12" x14ac:dyDescent="0.3">
      <c r="L155">
        <v>155</v>
      </c>
    </row>
    <row r="156" spans="12:12" x14ac:dyDescent="0.3">
      <c r="L156">
        <v>156</v>
      </c>
    </row>
    <row r="157" spans="12:12" x14ac:dyDescent="0.3">
      <c r="L157">
        <v>157</v>
      </c>
    </row>
    <row r="158" spans="12:12" x14ac:dyDescent="0.3">
      <c r="L158">
        <v>158</v>
      </c>
    </row>
    <row r="159" spans="12:12" x14ac:dyDescent="0.3">
      <c r="L159">
        <v>159</v>
      </c>
    </row>
    <row r="160" spans="12:12" x14ac:dyDescent="0.3">
      <c r="L160">
        <v>160</v>
      </c>
    </row>
    <row r="161" spans="12:12" x14ac:dyDescent="0.3">
      <c r="L161">
        <v>161</v>
      </c>
    </row>
    <row r="162" spans="12:12" x14ac:dyDescent="0.3">
      <c r="L162">
        <v>162</v>
      </c>
    </row>
    <row r="163" spans="12:12" x14ac:dyDescent="0.3">
      <c r="L163">
        <v>163</v>
      </c>
    </row>
    <row r="164" spans="12:12" x14ac:dyDescent="0.3">
      <c r="L164">
        <v>164</v>
      </c>
    </row>
    <row r="165" spans="12:12" x14ac:dyDescent="0.3">
      <c r="L165">
        <v>165</v>
      </c>
    </row>
    <row r="166" spans="12:12" x14ac:dyDescent="0.3">
      <c r="L166">
        <v>166</v>
      </c>
    </row>
    <row r="167" spans="12:12" x14ac:dyDescent="0.3">
      <c r="L167">
        <v>167</v>
      </c>
    </row>
    <row r="168" spans="12:12" x14ac:dyDescent="0.3">
      <c r="L168">
        <v>168</v>
      </c>
    </row>
    <row r="169" spans="12:12" x14ac:dyDescent="0.3">
      <c r="L169">
        <v>169</v>
      </c>
    </row>
    <row r="170" spans="12:12" x14ac:dyDescent="0.3">
      <c r="L170">
        <v>170</v>
      </c>
    </row>
    <row r="171" spans="12:12" x14ac:dyDescent="0.3">
      <c r="L171">
        <v>171</v>
      </c>
    </row>
    <row r="172" spans="12:12" x14ac:dyDescent="0.3">
      <c r="L172">
        <v>172</v>
      </c>
    </row>
    <row r="173" spans="12:12" x14ac:dyDescent="0.3">
      <c r="L173">
        <v>173</v>
      </c>
    </row>
    <row r="174" spans="12:12" x14ac:dyDescent="0.3">
      <c r="L174">
        <v>174</v>
      </c>
    </row>
    <row r="175" spans="12:12" x14ac:dyDescent="0.3">
      <c r="L175">
        <v>175</v>
      </c>
    </row>
    <row r="176" spans="12:12" x14ac:dyDescent="0.3">
      <c r="L176">
        <v>176</v>
      </c>
    </row>
    <row r="177" spans="12:12" x14ac:dyDescent="0.3">
      <c r="L177">
        <v>177</v>
      </c>
    </row>
    <row r="178" spans="12:12" x14ac:dyDescent="0.3">
      <c r="L178">
        <v>178</v>
      </c>
    </row>
    <row r="179" spans="12:12" x14ac:dyDescent="0.3">
      <c r="L179">
        <v>179</v>
      </c>
    </row>
    <row r="180" spans="12:12" x14ac:dyDescent="0.3">
      <c r="L180">
        <v>180</v>
      </c>
    </row>
    <row r="181" spans="12:12" x14ac:dyDescent="0.3">
      <c r="L181">
        <v>181</v>
      </c>
    </row>
    <row r="182" spans="12:12" x14ac:dyDescent="0.3">
      <c r="L182">
        <v>182</v>
      </c>
    </row>
    <row r="183" spans="12:12" x14ac:dyDescent="0.3">
      <c r="L183">
        <v>183</v>
      </c>
    </row>
    <row r="184" spans="12:12" x14ac:dyDescent="0.3">
      <c r="L184">
        <v>184</v>
      </c>
    </row>
    <row r="185" spans="12:12" x14ac:dyDescent="0.3">
      <c r="L185">
        <v>185</v>
      </c>
    </row>
    <row r="186" spans="12:12" x14ac:dyDescent="0.3">
      <c r="L186">
        <v>186</v>
      </c>
    </row>
    <row r="187" spans="12:12" x14ac:dyDescent="0.3">
      <c r="L187">
        <v>187</v>
      </c>
    </row>
    <row r="188" spans="12:12" x14ac:dyDescent="0.3">
      <c r="L188">
        <v>188</v>
      </c>
    </row>
    <row r="189" spans="12:12" x14ac:dyDescent="0.3">
      <c r="L189">
        <v>189</v>
      </c>
    </row>
    <row r="190" spans="12:12" x14ac:dyDescent="0.3">
      <c r="L190">
        <v>190</v>
      </c>
    </row>
    <row r="191" spans="12:12" x14ac:dyDescent="0.3">
      <c r="L191">
        <v>191</v>
      </c>
    </row>
    <row r="192" spans="12:12" x14ac:dyDescent="0.3">
      <c r="L192">
        <v>192</v>
      </c>
    </row>
    <row r="193" spans="12:12" x14ac:dyDescent="0.3">
      <c r="L193">
        <v>193</v>
      </c>
    </row>
    <row r="194" spans="12:12" x14ac:dyDescent="0.3">
      <c r="L194">
        <v>194</v>
      </c>
    </row>
    <row r="195" spans="12:12" x14ac:dyDescent="0.3">
      <c r="L195">
        <v>195</v>
      </c>
    </row>
    <row r="196" spans="12:12" x14ac:dyDescent="0.3">
      <c r="L196">
        <v>196</v>
      </c>
    </row>
    <row r="197" spans="12:12" x14ac:dyDescent="0.3">
      <c r="L197">
        <v>197</v>
      </c>
    </row>
    <row r="198" spans="12:12" x14ac:dyDescent="0.3">
      <c r="L198">
        <v>198</v>
      </c>
    </row>
    <row r="199" spans="12:12" x14ac:dyDescent="0.3">
      <c r="L199">
        <v>199</v>
      </c>
    </row>
    <row r="200" spans="12:12" x14ac:dyDescent="0.3">
      <c r="L200">
        <v>200</v>
      </c>
    </row>
    <row r="201" spans="12:12" x14ac:dyDescent="0.3">
      <c r="L201">
        <v>201</v>
      </c>
    </row>
    <row r="202" spans="12:12" x14ac:dyDescent="0.3">
      <c r="L202">
        <v>202</v>
      </c>
    </row>
    <row r="203" spans="12:12" x14ac:dyDescent="0.3">
      <c r="L203">
        <v>203</v>
      </c>
    </row>
    <row r="204" spans="12:12" x14ac:dyDescent="0.3">
      <c r="L204">
        <v>204</v>
      </c>
    </row>
    <row r="205" spans="12:12" x14ac:dyDescent="0.3">
      <c r="L205">
        <v>205</v>
      </c>
    </row>
    <row r="206" spans="12:12" x14ac:dyDescent="0.3">
      <c r="L206">
        <v>206</v>
      </c>
    </row>
    <row r="207" spans="12:12" x14ac:dyDescent="0.3">
      <c r="L207">
        <v>207</v>
      </c>
    </row>
    <row r="208" spans="12:12" x14ac:dyDescent="0.3">
      <c r="L208">
        <v>208</v>
      </c>
    </row>
    <row r="209" spans="12:12" x14ac:dyDescent="0.3">
      <c r="L209">
        <v>209</v>
      </c>
    </row>
    <row r="210" spans="12:12" x14ac:dyDescent="0.3">
      <c r="L210">
        <v>210</v>
      </c>
    </row>
    <row r="211" spans="12:12" x14ac:dyDescent="0.3">
      <c r="L211">
        <v>211</v>
      </c>
    </row>
    <row r="212" spans="12:12" x14ac:dyDescent="0.3">
      <c r="L212">
        <v>212</v>
      </c>
    </row>
    <row r="213" spans="12:12" x14ac:dyDescent="0.3">
      <c r="L213">
        <v>213</v>
      </c>
    </row>
    <row r="214" spans="12:12" x14ac:dyDescent="0.3">
      <c r="L214">
        <v>214</v>
      </c>
    </row>
    <row r="215" spans="12:12" x14ac:dyDescent="0.3">
      <c r="L215">
        <v>215</v>
      </c>
    </row>
    <row r="216" spans="12:12" x14ac:dyDescent="0.3">
      <c r="L216">
        <v>216</v>
      </c>
    </row>
    <row r="217" spans="12:12" x14ac:dyDescent="0.3">
      <c r="L217">
        <v>217</v>
      </c>
    </row>
    <row r="218" spans="12:12" x14ac:dyDescent="0.3">
      <c r="L218">
        <v>218</v>
      </c>
    </row>
    <row r="219" spans="12:12" x14ac:dyDescent="0.3">
      <c r="L219">
        <v>219</v>
      </c>
    </row>
    <row r="220" spans="12:12" x14ac:dyDescent="0.3">
      <c r="L220">
        <v>220</v>
      </c>
    </row>
    <row r="221" spans="12:12" x14ac:dyDescent="0.3">
      <c r="L221">
        <v>221</v>
      </c>
    </row>
    <row r="222" spans="12:12" x14ac:dyDescent="0.3">
      <c r="L222">
        <v>222</v>
      </c>
    </row>
    <row r="223" spans="12:12" x14ac:dyDescent="0.3">
      <c r="L223">
        <v>223</v>
      </c>
    </row>
    <row r="224" spans="12:12" x14ac:dyDescent="0.3">
      <c r="L224">
        <v>224</v>
      </c>
    </row>
    <row r="225" spans="12:12" x14ac:dyDescent="0.3">
      <c r="L225">
        <v>225</v>
      </c>
    </row>
    <row r="226" spans="12:12" x14ac:dyDescent="0.3">
      <c r="L226">
        <v>226</v>
      </c>
    </row>
    <row r="227" spans="12:12" x14ac:dyDescent="0.3">
      <c r="L227">
        <v>227</v>
      </c>
    </row>
    <row r="228" spans="12:12" x14ac:dyDescent="0.3">
      <c r="L228">
        <v>228</v>
      </c>
    </row>
    <row r="229" spans="12:12" x14ac:dyDescent="0.3">
      <c r="L229">
        <v>229</v>
      </c>
    </row>
    <row r="230" spans="12:12" x14ac:dyDescent="0.3">
      <c r="L230">
        <v>230</v>
      </c>
    </row>
    <row r="231" spans="12:12" x14ac:dyDescent="0.3">
      <c r="L231">
        <v>231</v>
      </c>
    </row>
    <row r="232" spans="12:12" x14ac:dyDescent="0.3">
      <c r="L232">
        <v>232</v>
      </c>
    </row>
    <row r="233" spans="12:12" x14ac:dyDescent="0.3">
      <c r="L233">
        <v>233</v>
      </c>
    </row>
    <row r="234" spans="12:12" x14ac:dyDescent="0.3">
      <c r="L234">
        <v>234</v>
      </c>
    </row>
    <row r="235" spans="12:12" x14ac:dyDescent="0.3">
      <c r="L235">
        <v>235</v>
      </c>
    </row>
    <row r="236" spans="12:12" x14ac:dyDescent="0.3">
      <c r="L236">
        <v>236</v>
      </c>
    </row>
    <row r="237" spans="12:12" x14ac:dyDescent="0.3">
      <c r="L237">
        <v>237</v>
      </c>
    </row>
    <row r="238" spans="12:12" x14ac:dyDescent="0.3">
      <c r="L238">
        <v>238</v>
      </c>
    </row>
    <row r="239" spans="12:12" x14ac:dyDescent="0.3">
      <c r="L239">
        <v>239</v>
      </c>
    </row>
    <row r="240" spans="12:12" x14ac:dyDescent="0.3">
      <c r="L240">
        <v>240</v>
      </c>
    </row>
  </sheetData>
  <dataValidations count="1">
    <dataValidation type="list" allowBlank="1" showInputMessage="1" showErrorMessage="1" sqref="I21">
      <formula1>tx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30</vt:i4>
      </vt:variant>
    </vt:vector>
  </HeadingPairs>
  <TitlesOfParts>
    <vt:vector size="33" baseType="lpstr">
      <vt:lpstr>Feuil1</vt:lpstr>
      <vt:lpstr>Feuil3</vt:lpstr>
      <vt:lpstr>Feuil2</vt:lpstr>
      <vt:lpstr>achattsttss</vt:lpstr>
      <vt:lpstr>achattt</vt:lpstr>
      <vt:lpstr>bien</vt:lpstr>
      <vt:lpstr>charge</vt:lpstr>
      <vt:lpstr>commerciaux</vt:lpstr>
      <vt:lpstr>Durée</vt:lpstr>
      <vt:lpstr>durée23</vt:lpstr>
      <vt:lpstr>duréemois</vt:lpstr>
      <vt:lpstr>echeance</vt:lpstr>
      <vt:lpstr>foyer</vt:lpstr>
      <vt:lpstr>fraisnotaire</vt:lpstr>
      <vt:lpstr>FRNOT</vt:lpstr>
      <vt:lpstr>mois</vt:lpstr>
      <vt:lpstr>moisrachat</vt:lpstr>
      <vt:lpstr>monat</vt:lpstr>
      <vt:lpstr>newtable</vt:lpstr>
      <vt:lpstr>opéra</vt:lpstr>
      <vt:lpstr>pret</vt:lpstr>
      <vt:lpstr>pret22</vt:lpstr>
      <vt:lpstr>pret23</vt:lpstr>
      <vt:lpstr>pret24</vt:lpstr>
      <vt:lpstr>resid</vt:lpstr>
      <vt:lpstr>residence</vt:lpstr>
      <vt:lpstr>Situation</vt:lpstr>
      <vt:lpstr>tablezaaa</vt:lpstr>
      <vt:lpstr>Taux</vt:lpstr>
      <vt:lpstr>tx</vt:lpstr>
      <vt:lpstr>type</vt:lpstr>
      <vt:lpstr>type2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DESNOYERS</dc:creator>
  <cp:lastModifiedBy>Romain DESNOYERS</cp:lastModifiedBy>
  <cp:lastPrinted>2014-09-22T17:12:44Z</cp:lastPrinted>
  <dcterms:created xsi:type="dcterms:W3CDTF">2014-09-13T13:11:27Z</dcterms:created>
  <dcterms:modified xsi:type="dcterms:W3CDTF">2014-09-22T17:56:33Z</dcterms:modified>
</cp:coreProperties>
</file>