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rence\Documents\Modèles Office personnalisés\"/>
    </mc:Choice>
  </mc:AlternateContent>
  <bookViews>
    <workbookView xWindow="0" yWindow="0" windowWidth="20490" windowHeight="7755" activeTab="1"/>
  </bookViews>
  <sheets>
    <sheet name="TARIF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H16" i="2"/>
  <c r="I16" i="2" s="1"/>
  <c r="H20" i="2"/>
  <c r="I20" i="2" s="1"/>
  <c r="H24" i="2"/>
  <c r="I24" i="2" s="1"/>
  <c r="H28" i="2"/>
  <c r="I28" i="2" s="1"/>
  <c r="H32" i="2"/>
  <c r="I32" i="2" s="1"/>
  <c r="H36" i="2"/>
  <c r="I36" i="2" s="1"/>
  <c r="H40" i="2"/>
  <c r="I40" i="2" s="1"/>
  <c r="H44" i="2"/>
  <c r="I44" i="2" s="1"/>
  <c r="H48" i="2"/>
  <c r="I48" i="2" s="1"/>
  <c r="G8" i="2"/>
  <c r="G9" i="2"/>
  <c r="G10" i="2"/>
  <c r="G11" i="2"/>
  <c r="H11" i="2" s="1"/>
  <c r="G12" i="2"/>
  <c r="G13" i="2"/>
  <c r="H13" i="2" s="1"/>
  <c r="G14" i="2"/>
  <c r="H14" i="2" s="1"/>
  <c r="G15" i="2"/>
  <c r="H15" i="2" s="1"/>
  <c r="G16" i="2"/>
  <c r="G17" i="2"/>
  <c r="H17" i="2" s="1"/>
  <c r="G18" i="2"/>
  <c r="H18" i="2" s="1"/>
  <c r="G19" i="2"/>
  <c r="H19" i="2" s="1"/>
  <c r="I19" i="2" s="1"/>
  <c r="G20" i="2"/>
  <c r="G21" i="2"/>
  <c r="H21" i="2" s="1"/>
  <c r="G22" i="2"/>
  <c r="H22" i="2" s="1"/>
  <c r="G23" i="2"/>
  <c r="H23" i="2" s="1"/>
  <c r="I23" i="2" s="1"/>
  <c r="G24" i="2"/>
  <c r="G25" i="2"/>
  <c r="H25" i="2" s="1"/>
  <c r="G26" i="2"/>
  <c r="H26" i="2" s="1"/>
  <c r="G27" i="2"/>
  <c r="H27" i="2" s="1"/>
  <c r="I27" i="2" s="1"/>
  <c r="G28" i="2"/>
  <c r="G29" i="2"/>
  <c r="H29" i="2" s="1"/>
  <c r="G30" i="2"/>
  <c r="H30" i="2" s="1"/>
  <c r="G31" i="2"/>
  <c r="H31" i="2" s="1"/>
  <c r="I31" i="2" s="1"/>
  <c r="G32" i="2"/>
  <c r="G33" i="2"/>
  <c r="H33" i="2" s="1"/>
  <c r="G34" i="2"/>
  <c r="H34" i="2" s="1"/>
  <c r="G35" i="2"/>
  <c r="H35" i="2" s="1"/>
  <c r="I35" i="2" s="1"/>
  <c r="G36" i="2"/>
  <c r="G37" i="2"/>
  <c r="H37" i="2" s="1"/>
  <c r="G38" i="2"/>
  <c r="H38" i="2" s="1"/>
  <c r="G39" i="2"/>
  <c r="H39" i="2" s="1"/>
  <c r="I39" i="2" s="1"/>
  <c r="G40" i="2"/>
  <c r="G41" i="2"/>
  <c r="H41" i="2" s="1"/>
  <c r="G42" i="2"/>
  <c r="H42" i="2" s="1"/>
  <c r="G43" i="2"/>
  <c r="H43" i="2" s="1"/>
  <c r="I43" i="2" s="1"/>
  <c r="G44" i="2"/>
  <c r="G45" i="2"/>
  <c r="H45" i="2" s="1"/>
  <c r="G46" i="2"/>
  <c r="H46" i="2" s="1"/>
  <c r="G47" i="2"/>
  <c r="H47" i="2" s="1"/>
  <c r="I47" i="2" s="1"/>
  <c r="G48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G7" i="2"/>
  <c r="F7" i="2"/>
  <c r="H8" i="2"/>
  <c r="H10" i="2"/>
  <c r="H9" i="2"/>
  <c r="G49" i="2" l="1"/>
  <c r="I46" i="2"/>
  <c r="I30" i="2"/>
  <c r="I26" i="2"/>
  <c r="I22" i="2"/>
  <c r="I42" i="2"/>
  <c r="I38" i="2"/>
  <c r="I34" i="2"/>
  <c r="I18" i="2"/>
  <c r="I45" i="2"/>
  <c r="I41" i="2"/>
  <c r="I37" i="2"/>
  <c r="I33" i="2"/>
  <c r="I29" i="2"/>
  <c r="I25" i="2"/>
  <c r="I21" i="2"/>
  <c r="I17" i="2"/>
  <c r="N4" i="1"/>
  <c r="N6" i="1" s="1"/>
  <c r="P4" i="1"/>
  <c r="P6" i="1" s="1"/>
  <c r="N9" i="1"/>
  <c r="P9" i="1"/>
  <c r="P11" i="1"/>
  <c r="N11" i="1"/>
  <c r="I9" i="2" l="1"/>
  <c r="I10" i="2"/>
  <c r="I11" i="2"/>
  <c r="I12" i="2"/>
  <c r="I13" i="2"/>
  <c r="I14" i="2"/>
  <c r="I15" i="2"/>
  <c r="I8" i="2"/>
  <c r="H7" i="2"/>
  <c r="I7" i="2" l="1"/>
  <c r="I49" i="2" s="1"/>
</calcChain>
</file>

<file path=xl/sharedStrings.xml><?xml version="1.0" encoding="utf-8"?>
<sst xmlns="http://schemas.openxmlformats.org/spreadsheetml/2006/main" count="128" uniqueCount="55">
  <si>
    <t>N°</t>
  </si>
  <si>
    <t>longueurs de</t>
  </si>
  <si>
    <t>moins de 2 m</t>
  </si>
  <si>
    <t>3m à 3,9m</t>
  </si>
  <si>
    <t>4m à 4,9m</t>
  </si>
  <si>
    <t>5m à 5,9m</t>
  </si>
  <si>
    <t>6m à 6,9m</t>
  </si>
  <si>
    <t>7m et plus</t>
  </si>
  <si>
    <t>largeur et epaisseur</t>
  </si>
  <si>
    <t>moins de 10</t>
  </si>
  <si>
    <t>16 à 19</t>
  </si>
  <si>
    <t>20 à 24</t>
  </si>
  <si>
    <t>25 à 30</t>
  </si>
  <si>
    <t>35 à 40</t>
  </si>
  <si>
    <t>41 à 45</t>
  </si>
  <si>
    <t>10 à 15</t>
  </si>
  <si>
    <t>45,1 et plus</t>
  </si>
  <si>
    <t>Ligne</t>
  </si>
  <si>
    <t>larg</t>
  </si>
  <si>
    <t>Epais</t>
  </si>
  <si>
    <t>Longueur</t>
  </si>
  <si>
    <t>Colonne</t>
  </si>
  <si>
    <t>Tarif</t>
  </si>
  <si>
    <t>Maxi</t>
  </si>
  <si>
    <t>ligne</t>
  </si>
  <si>
    <t xml:space="preserve">longueur </t>
  </si>
  <si>
    <t xml:space="preserve">colonne </t>
  </si>
  <si>
    <t>2m à 2,9m</t>
  </si>
  <si>
    <t>Prix au m3</t>
  </si>
  <si>
    <t>Prix Total</t>
  </si>
  <si>
    <t>Quantité</t>
  </si>
  <si>
    <t>Longueur en m</t>
  </si>
  <si>
    <t>Largeur en cm</t>
  </si>
  <si>
    <t>Epaisseur en cm</t>
  </si>
  <si>
    <t>Volume total en m3</t>
  </si>
  <si>
    <t>Volume piece en m3</t>
  </si>
  <si>
    <t>Volume Total en m3 :</t>
  </si>
  <si>
    <t>Total € :</t>
  </si>
  <si>
    <t>BON N°</t>
  </si>
  <si>
    <t>date du :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</si>
  <si>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</si>
  <si>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</si>
  <si>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</si>
  <si>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</si>
  <si>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</si>
  <si>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</si>
  <si>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</si>
  <si>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</si>
  <si>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</si>
  <si>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</si>
  <si>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TARIF client 1</t>
  </si>
  <si>
    <t>TARIF client 2</t>
  </si>
  <si>
    <t>TARIF client 3</t>
  </si>
  <si>
    <t>TARIF client 4</t>
  </si>
  <si>
    <t>TARIF client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</si>
</sst>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12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 applyProtection="1">
      <alignment horizontal="center" vertical="center"/>
    </xf>
    <xf numFmtId="0" fontId="5" fillId="2" borderId="13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right" vertical="center"/>
      <protection locked="0"/>
    </xf>
    <xf numFmtId="0" fontId="4" fillId="2" borderId="10" xfId="0" applyFont="1" applyFill="1" applyBorder="1" applyAlignment="1" applyProtection="1">
      <alignment horizontal="right" vertical="center"/>
    </xf>
    <xf numFmtId="165" fontId="4" fillId="3" borderId="10" xfId="0" applyNumberFormat="1" applyFont="1" applyFill="1" applyBorder="1" applyAlignment="1" applyProtection="1">
      <alignment horizontal="right" vertical="center"/>
    </xf>
    <xf numFmtId="0" fontId="0" fillId="0" borderId="24" xfId="0" applyBorder="1" applyAlignment="1" applyProtection="1">
      <protection locked="0"/>
    </xf>
    <xf numFmtId="0" fontId="0" fillId="0" borderId="25" xfId="0" applyBorder="1" applyAlignment="1" applyProtection="1">
      <protection locked="0"/>
    </xf>
    <xf numFmtId="0" fontId="0" fillId="0" borderId="26" xfId="0" applyBorder="1" applyAlignment="1" applyProtection="1">
      <protection locked="0"/>
    </xf>
    <xf numFmtId="0" fontId="0" fillId="0" borderId="28" xfId="0" applyBorder="1" applyAlignment="1" applyProtection="1">
      <protection locked="0"/>
    </xf>
    <xf numFmtId="0" fontId="0" fillId="0" borderId="14" xfId="0" applyFont="1" applyBorder="1" applyAlignment="1" applyProtection="1">
      <alignment horizontal="right" vertical="center"/>
      <protection locked="0"/>
    </xf>
    <xf numFmtId="0" fontId="0" fillId="0" borderId="1" xfId="0" applyFont="1" applyBorder="1" applyAlignment="1" applyProtection="1">
      <alignment horizontal="right" vertical="center"/>
      <protection locked="0"/>
    </xf>
    <xf numFmtId="164" fontId="0" fillId="0" borderId="1" xfId="0" applyNumberFormat="1" applyFont="1" applyBorder="1" applyAlignment="1" applyProtection="1">
      <alignment horizontal="right" vertical="center"/>
      <protection locked="0"/>
    </xf>
    <xf numFmtId="165" fontId="0" fillId="2" borderId="1" xfId="0" applyNumberFormat="1" applyFont="1" applyFill="1" applyBorder="1" applyAlignment="1" applyProtection="1">
      <alignment horizontal="right" vertical="center"/>
    </xf>
    <xf numFmtId="165" fontId="0" fillId="3" borderId="1" xfId="0" applyNumberFormat="1" applyFont="1" applyFill="1" applyBorder="1" applyAlignment="1" applyProtection="1">
      <alignment horizontal="right" vertical="center"/>
    </xf>
    <xf numFmtId="2" fontId="0" fillId="2" borderId="1" xfId="0" applyNumberFormat="1" applyFont="1" applyFill="1" applyBorder="1" applyAlignment="1" applyProtection="1">
      <alignment horizontal="right" vertical="center"/>
    </xf>
    <xf numFmtId="0" fontId="0" fillId="0" borderId="16" xfId="0" applyFont="1" applyBorder="1" applyAlignment="1" applyProtection="1">
      <alignment horizontal="right" vertical="center"/>
      <protection locked="0"/>
    </xf>
    <xf numFmtId="0" fontId="0" fillId="0" borderId="17" xfId="0" applyFont="1" applyBorder="1" applyAlignment="1" applyProtection="1">
      <alignment horizontal="right" vertical="center"/>
      <protection locked="0"/>
    </xf>
    <xf numFmtId="164" fontId="0" fillId="0" borderId="19" xfId="0" applyNumberFormat="1" applyFont="1" applyBorder="1" applyAlignment="1" applyProtection="1">
      <alignment horizontal="right" vertical="center"/>
      <protection locked="0"/>
    </xf>
    <xf numFmtId="0" fontId="0" fillId="0" borderId="19" xfId="0" applyFont="1" applyBorder="1" applyAlignment="1" applyProtection="1">
      <alignment horizontal="right" vertical="center"/>
      <protection locked="0"/>
    </xf>
    <xf numFmtId="165" fontId="0" fillId="2" borderId="19" xfId="0" applyNumberFormat="1" applyFont="1" applyFill="1" applyBorder="1" applyAlignment="1" applyProtection="1">
      <alignment horizontal="right" vertical="center"/>
    </xf>
    <xf numFmtId="165" fontId="0" fillId="3" borderId="19" xfId="0" applyNumberFormat="1" applyFont="1" applyFill="1" applyBorder="1" applyAlignment="1" applyProtection="1">
      <alignment horizontal="right" vertical="center"/>
    </xf>
    <xf numFmtId="2" fontId="0" fillId="2" borderId="19" xfId="0" applyNumberFormat="1" applyFont="1" applyFill="1" applyBorder="1" applyAlignment="1" applyProtection="1">
      <alignment horizontal="right" vertical="center"/>
    </xf>
    <xf numFmtId="2" fontId="0" fillId="3" borderId="15" xfId="0" applyNumberFormat="1" applyFont="1" applyFill="1" applyBorder="1" applyAlignment="1" applyProtection="1">
      <alignment horizontal="right" vertical="center"/>
    </xf>
    <xf numFmtId="2" fontId="0" fillId="3" borderId="20" xfId="0" applyNumberFormat="1" applyFont="1" applyFill="1" applyBorder="1" applyAlignment="1" applyProtection="1">
      <alignment horizontal="right" vertical="center"/>
    </xf>
    <xf numFmtId="2" fontId="4" fillId="3" borderId="10" xfId="0" applyNumberFormat="1" applyFont="1" applyFill="1" applyBorder="1" applyAlignment="1" applyProtection="1">
      <alignment horizontal="right" vertical="center"/>
    </xf>
    <xf numFmtId="0" fontId="4" fillId="0" borderId="31" xfId="0" applyFont="1" applyBorder="1" applyAlignment="1" applyProtection="1">
      <alignment horizontal="center" vertical="center"/>
    </xf>
    <xf numFmtId="0" fontId="0" fillId="0" borderId="18" xfId="0" applyBorder="1" applyAlignment="1" applyProtection="1">
      <protection locked="0"/>
    </xf>
    <xf numFmtId="0" fontId="0" fillId="0" borderId="27" xfId="0" applyBorder="1" applyAlignment="1" applyProtection="1">
      <protection locked="0"/>
    </xf>
    <xf numFmtId="0" fontId="0" fillId="2" borderId="3" xfId="0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 wrapText="1"/>
    </xf>
    <xf numFmtId="0" fontId="0" fillId="2" borderId="0" xfId="0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2" borderId="24" xfId="0" applyFill="1" applyBorder="1" applyAlignment="1" applyProtection="1">
      <alignment horizontal="center"/>
    </xf>
    <xf numFmtId="0" fontId="0" fillId="2" borderId="18" xfId="0" applyFill="1" applyBorder="1" applyAlignment="1" applyProtection="1">
      <alignment horizontal="center"/>
    </xf>
    <xf numFmtId="0" fontId="0" fillId="2" borderId="25" xfId="0" applyFill="1" applyBorder="1" applyAlignment="1" applyProtection="1">
      <alignment horizontal="center"/>
    </xf>
    <xf numFmtId="0" fontId="0" fillId="2" borderId="26" xfId="0" applyFill="1" applyBorder="1" applyAlignment="1" applyProtection="1">
      <alignment horizontal="center"/>
    </xf>
    <xf numFmtId="0" fontId="0" fillId="2" borderId="27" xfId="0" applyFill="1" applyBorder="1" applyAlignment="1" applyProtection="1">
      <alignment horizontal="center"/>
    </xf>
    <xf numFmtId="0" fontId="0" fillId="2" borderId="28" xfId="0" applyFill="1" applyBorder="1" applyAlignment="1" applyProtection="1">
      <alignment horizontal="center"/>
    </xf>
    <xf numFmtId="0" fontId="4" fillId="2" borderId="21" xfId="0" applyFont="1" applyFill="1" applyBorder="1" applyAlignment="1" applyProtection="1">
      <alignment horizontal="right" vertical="center"/>
    </xf>
    <xf numFmtId="0" fontId="4" fillId="2" borderId="22" xfId="0" applyFont="1" applyFill="1" applyBorder="1" applyAlignment="1" applyProtection="1">
      <alignment horizontal="right" vertical="center"/>
    </xf>
    <xf numFmtId="0" fontId="4" fillId="2" borderId="23" xfId="0" applyFont="1" applyFill="1" applyBorder="1" applyAlignment="1" applyProtection="1">
      <alignment horizontal="right" vertical="center"/>
    </xf>
    <xf numFmtId="0" fontId="6" fillId="2" borderId="24" xfId="0" applyFont="1" applyFill="1" applyBorder="1" applyAlignment="1" applyProtection="1">
      <alignment horizontal="center"/>
    </xf>
    <xf numFmtId="0" fontId="6" fillId="2" borderId="18" xfId="0" applyFont="1" applyFill="1" applyBorder="1" applyAlignment="1" applyProtection="1">
      <alignment horizontal="center"/>
    </xf>
    <xf numFmtId="0" fontId="6" fillId="2" borderId="25" xfId="0" applyFont="1" applyFill="1" applyBorder="1" applyAlignment="1" applyProtection="1">
      <alignment horizontal="center"/>
    </xf>
    <xf numFmtId="0" fontId="6" fillId="2" borderId="26" xfId="0" applyFont="1" applyFill="1" applyBorder="1" applyAlignment="1" applyProtection="1">
      <alignment horizontal="center"/>
    </xf>
    <xf numFmtId="0" fontId="6" fillId="2" borderId="27" xfId="0" applyFont="1" applyFill="1" applyBorder="1" applyAlignment="1" applyProtection="1">
      <alignment horizontal="center"/>
    </xf>
    <xf numFmtId="0" fontId="6" fillId="2" borderId="28" xfId="0" applyFont="1" applyFill="1" applyBorder="1" applyAlignment="1" applyProtection="1">
      <alignment horizontal="center"/>
    </xf>
    <xf numFmtId="0" fontId="0" fillId="2" borderId="29" xfId="0" applyFill="1" applyBorder="1" applyAlignment="1" applyProtection="1">
      <alignment horizontal="center"/>
      <protection locked="0"/>
    </xf>
    <xf numFmtId="0" fontId="0" fillId="2" borderId="30" xfId="0" applyFill="1" applyBorder="1" applyAlignment="1" applyProtection="1">
      <alignment horizontal="center"/>
      <protection locked="0"/>
    </xf>
    <xf numFmtId="0" fontId="7" fillId="0" borderId="24" xfId="0" applyFont="1" applyBorder="1" applyAlignment="1" applyProtection="1">
      <alignment horizontal="center"/>
    </xf>
    <xf numFmtId="0" fontId="7" fillId="0" borderId="18" xfId="0" applyFont="1" applyBorder="1" applyAlignment="1" applyProtection="1">
      <alignment horizontal="center"/>
    </xf>
    <xf numFmtId="0" fontId="7" fillId="0" borderId="25" xfId="0" applyFont="1" applyBorder="1" applyAlignment="1" applyProtection="1">
      <alignment horizontal="center"/>
    </xf>
    <xf numFmtId="0" fontId="7" fillId="0" borderId="26" xfId="0" applyFont="1" applyBorder="1" applyAlignment="1" applyProtection="1">
      <alignment horizontal="center"/>
    </xf>
    <xf numFmtId="0" fontId="7" fillId="0" borderId="27" xfId="0" applyFont="1" applyBorder="1" applyAlignment="1" applyProtection="1">
      <alignment horizontal="center"/>
    </xf>
    <xf numFmtId="0" fontId="7" fillId="0" borderId="28" xfId="0" applyFont="1" applyBorder="1" applyAlignment="1" applyProtection="1">
      <alignment horizontal="center"/>
    </xf>
    <xf numFmtId="0" fontId="4" fillId="0" borderId="31" xfId="0" applyFont="1" applyBorder="1" applyAlignment="1" applyProtection="1">
      <alignment horizontal="center"/>
      <protection locked="0"/>
    </xf>
    <xf numFmtId="0" fontId="4" fillId="0" borderId="33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3402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4"/>
  <sheetViews>
    <sheetView zoomScaleNormal="100" workbookViewId="0">
      <selection activeCell="L51" sqref="L51"/>
    </sheetView>
  </sheetViews>
  <sheetFormatPr baseColWidth="10" defaultRowHeight="15" x14ac:dyDescent="0.25"/>
  <cols>
    <col min="1" max="1" width="11.42578125" style="4"/>
    <col min="2" max="2" width="5" style="4" bestFit="1" customWidth="1"/>
    <col min="3" max="3" width="3" style="4" bestFit="1" customWidth="1"/>
    <col min="4" max="4" width="12.7109375" style="4" bestFit="1" customWidth="1"/>
    <col min="5" max="16384" width="11.42578125" style="4"/>
  </cols>
  <sheetData>
    <row r="1" spans="1:16" ht="15" customHeight="1" x14ac:dyDescent="0.25">
      <c r="A1" s="55" t="s">
        <v>50</v>
      </c>
      <c r="B1" s="55"/>
      <c r="C1" s="55"/>
      <c r="D1" s="55"/>
      <c r="E1" s="55"/>
      <c r="F1" s="55"/>
      <c r="G1" s="55"/>
      <c r="H1" s="55"/>
      <c r="I1" s="55"/>
      <c r="J1" s="55"/>
    </row>
    <row r="2" spans="1:16" ht="15" customHeight="1" x14ac:dyDescent="0.25">
      <c r="A2" s="56"/>
      <c r="B2" s="56"/>
      <c r="C2" s="56"/>
      <c r="D2" s="56"/>
      <c r="E2" s="56"/>
      <c r="F2" s="56"/>
      <c r="G2" s="56"/>
      <c r="H2" s="56"/>
      <c r="I2" s="56"/>
      <c r="J2" s="56"/>
      <c r="L2" s="4" t="s">
        <v>40</v>
      </c>
      <c r="M2" s="5" t="s">
        <v>18</v>
      </c>
      <c r="N2" s="1">
        <v>0</v>
      </c>
      <c r="O2" s="5" t="s">
        <v>18</v>
      </c>
      <c r="P2" s="1">
        <v>35</v>
      </c>
    </row>
    <row r="3" spans="1:16" ht="15" customHeight="1" x14ac:dyDescent="0.25">
      <c r="A3" s="37"/>
      <c r="B3" s="38"/>
      <c r="C3" s="39"/>
      <c r="D3" s="52" t="s">
        <v>1</v>
      </c>
      <c r="E3" s="53"/>
      <c r="F3" s="53"/>
      <c r="G3" s="53"/>
      <c r="H3" s="53"/>
      <c r="I3" s="53"/>
      <c r="J3" s="54"/>
      <c r="L3" s="4" t="s">
        <v>41</v>
      </c>
      <c r="M3" s="1" t="s">
        <v>19</v>
      </c>
      <c r="N3" s="1">
        <v>0</v>
      </c>
      <c r="O3" s="1" t="s">
        <v>19</v>
      </c>
      <c r="P3" s="1">
        <v>20</v>
      </c>
    </row>
    <row r="4" spans="1:16" ht="15" customHeight="1" x14ac:dyDescent="0.25">
      <c r="A4" s="40" t="s">
        <v>8</v>
      </c>
      <c r="B4" s="41"/>
      <c r="C4" s="42"/>
      <c r="D4" s="43" t="s">
        <v>2</v>
      </c>
      <c r="E4" s="49" t="s">
        <v>27</v>
      </c>
      <c r="F4" s="49" t="s">
        <v>3</v>
      </c>
      <c r="G4" s="49" t="s">
        <v>4</v>
      </c>
      <c r="H4" s="49" t="s">
        <v>5</v>
      </c>
      <c r="I4" s="49" t="s">
        <v>6</v>
      </c>
      <c r="J4" s="45" t="s">
        <v>7</v>
      </c>
      <c r="L4" s="4" t="s">
        <v>42</v>
      </c>
      <c r="M4" s="1" t="s">
        <v>23</v>
      </c>
      <c r="N4" s="1">
        <f>MAX(N2:N3)</f>
        <v>0</v>
      </c>
      <c r="O4" s="1" t="s">
        <v>23</v>
      </c>
      <c r="P4" s="1">
        <f>IF(MIN(P2:P3)&lt;=9.9,MIN(P2:P3),MAX(P2:P3))</f>
        <v>35</v>
      </c>
    </row>
    <row r="5" spans="1:16" ht="15" customHeight="1" x14ac:dyDescent="0.25">
      <c r="A5" s="40"/>
      <c r="B5" s="41"/>
      <c r="C5" s="42"/>
      <c r="D5" s="46">
        <v>0</v>
      </c>
      <c r="E5" s="50">
        <v>2</v>
      </c>
      <c r="F5" s="50">
        <v>3</v>
      </c>
      <c r="G5" s="50">
        <v>4</v>
      </c>
      <c r="H5" s="50">
        <v>5</v>
      </c>
      <c r="I5" s="50">
        <v>6</v>
      </c>
      <c r="J5" s="51">
        <v>7</v>
      </c>
      <c r="L5" s="4" t="s">
        <v>43</v>
      </c>
      <c r="M5" s="1"/>
      <c r="N5" s="1"/>
      <c r="O5" s="1"/>
      <c r="P5" s="1"/>
    </row>
    <row r="6" spans="1:16" ht="15" customHeight="1" x14ac:dyDescent="0.25">
      <c r="A6" s="43" t="s">
        <v>9</v>
      </c>
      <c r="B6" s="44">
        <v>0.1</v>
      </c>
      <c r="C6" s="45">
        <v>10</v>
      </c>
      <c r="D6" s="3">
        <v>100</v>
      </c>
      <c r="E6" s="3">
        <v>100</v>
      </c>
      <c r="F6" s="3">
        <v>100</v>
      </c>
      <c r="G6" s="3">
        <v>100</v>
      </c>
      <c r="H6" s="3">
        <v>100</v>
      </c>
      <c r="I6" s="3">
        <v>100</v>
      </c>
      <c r="J6" s="3">
        <v>100</v>
      </c>
      <c r="L6" s="4" t="s">
        <v>44</v>
      </c>
      <c r="M6" s="1" t="s">
        <v>17</v>
      </c>
      <c r="N6" s="6" t="e">
        <f>MATCH(N4,B6:B14,1)+5</f>
        <v>#N/A</v>
      </c>
      <c r="O6" s="1" t="s">
        <v>24</v>
      </c>
      <c r="P6" s="1">
        <f>MATCH(P4,B6:B14)+5</f>
        <v>12</v>
      </c>
    </row>
    <row r="7" spans="1:16" ht="15" customHeight="1" x14ac:dyDescent="0.25">
      <c r="A7" s="43" t="s">
        <v>15</v>
      </c>
      <c r="B7" s="44">
        <v>9.9</v>
      </c>
      <c r="C7" s="45">
        <v>15</v>
      </c>
      <c r="D7" s="3">
        <v>100</v>
      </c>
      <c r="E7" s="3">
        <v>100</v>
      </c>
      <c r="F7" s="3">
        <v>100</v>
      </c>
      <c r="G7" s="3">
        <v>100</v>
      </c>
      <c r="H7" s="3">
        <v>100</v>
      </c>
      <c r="I7" s="3">
        <v>100</v>
      </c>
      <c r="J7" s="3">
        <v>100</v>
      </c>
      <c r="L7" s="4" t="s">
        <v>45</v>
      </c>
      <c r="M7" s="1"/>
      <c r="N7" s="1"/>
      <c r="O7" s="1"/>
      <c r="P7" s="6"/>
    </row>
    <row r="8" spans="1:16" ht="15" customHeight="1" x14ac:dyDescent="0.25">
      <c r="A8" s="43" t="s">
        <v>10</v>
      </c>
      <c r="B8" s="44">
        <v>16</v>
      </c>
      <c r="C8" s="45">
        <v>19</v>
      </c>
      <c r="D8" s="3">
        <v>100</v>
      </c>
      <c r="E8" s="3">
        <v>100</v>
      </c>
      <c r="F8" s="3">
        <v>100</v>
      </c>
      <c r="G8" s="3">
        <v>100</v>
      </c>
      <c r="H8" s="3">
        <v>100</v>
      </c>
      <c r="I8" s="3">
        <v>100</v>
      </c>
      <c r="J8" s="3">
        <v>100</v>
      </c>
      <c r="L8" s="4" t="s">
        <v>46</v>
      </c>
      <c r="M8" s="1" t="s">
        <v>20</v>
      </c>
      <c r="N8" s="1">
        <v>2</v>
      </c>
      <c r="O8" s="1" t="s">
        <v>25</v>
      </c>
      <c r="P8" s="1">
        <v>3.2</v>
      </c>
    </row>
    <row r="9" spans="1:16" ht="15" customHeight="1" x14ac:dyDescent="0.25">
      <c r="A9" s="43" t="s">
        <v>11</v>
      </c>
      <c r="B9" s="44">
        <v>20</v>
      </c>
      <c r="C9" s="45">
        <v>24</v>
      </c>
      <c r="D9" s="3">
        <v>100</v>
      </c>
      <c r="E9" s="3">
        <v>100</v>
      </c>
      <c r="F9" s="3">
        <v>100</v>
      </c>
      <c r="G9" s="3">
        <v>100</v>
      </c>
      <c r="H9" s="3">
        <v>100</v>
      </c>
      <c r="I9" s="3">
        <v>100</v>
      </c>
      <c r="J9" s="3">
        <v>100</v>
      </c>
      <c r="L9" s="4" t="s">
        <v>47</v>
      </c>
      <c r="M9" s="1" t="s">
        <v>21</v>
      </c>
      <c r="N9" s="6">
        <f>MATCH(N8,D5:J5,1)+3</f>
        <v>5</v>
      </c>
      <c r="O9" s="1" t="s">
        <v>26</v>
      </c>
      <c r="P9" s="1">
        <f>MATCH(P8,D5:J5,1)+3</f>
        <v>6</v>
      </c>
    </row>
    <row r="10" spans="1:16" ht="15" customHeight="1" x14ac:dyDescent="0.25">
      <c r="A10" s="43" t="s">
        <v>12</v>
      </c>
      <c r="B10" s="44">
        <v>25</v>
      </c>
      <c r="C10" s="45">
        <v>30</v>
      </c>
      <c r="D10" s="3">
        <v>100</v>
      </c>
      <c r="E10" s="3">
        <v>100</v>
      </c>
      <c r="F10" s="3">
        <v>100</v>
      </c>
      <c r="G10" s="3">
        <v>100</v>
      </c>
      <c r="H10" s="3">
        <v>100</v>
      </c>
      <c r="I10" s="3">
        <v>100</v>
      </c>
      <c r="J10" s="3">
        <v>100</v>
      </c>
      <c r="L10" s="4" t="s">
        <v>48</v>
      </c>
      <c r="M10" s="1"/>
      <c r="N10" s="1"/>
      <c r="O10" s="1"/>
      <c r="P10" s="6"/>
    </row>
    <row r="11" spans="1:16" ht="15" customHeight="1" x14ac:dyDescent="0.25">
      <c r="A11" s="43">
        <v>2</v>
      </c>
      <c r="B11" s="44">
        <v>30</v>
      </c>
      <c r="C11" s="45">
        <v>34</v>
      </c>
      <c r="D11" s="3">
        <v>100</v>
      </c>
      <c r="E11" s="3">
        <v>100</v>
      </c>
      <c r="F11" s="3">
        <v>100</v>
      </c>
      <c r="G11" s="3">
        <v>100</v>
      </c>
      <c r="H11" s="3">
        <v>100</v>
      </c>
      <c r="I11" s="3">
        <v>100</v>
      </c>
      <c r="J11" s="3">
        <v>100</v>
      </c>
      <c r="L11" s="4" t="s">
        <v>49</v>
      </c>
      <c r="M11" s="1" t="s">
        <v>22</v>
      </c>
      <c r="N11" s="6" t="e">
        <f ca="1">INDIRECT(ADDRESS(N6,N9))</f>
        <v>#N/A</v>
      </c>
      <c r="O11" s="1" t="s">
        <v>22</v>
      </c>
      <c r="P11" s="6">
        <f ca="1">INDIRECT(ADDRESS(P6,P9))</f>
        <v>100</v>
      </c>
    </row>
    <row r="12" spans="1:16" ht="15" customHeight="1" x14ac:dyDescent="0.25">
      <c r="A12" s="43" t="s">
        <v>13</v>
      </c>
      <c r="B12" s="44">
        <v>35</v>
      </c>
      <c r="C12" s="45">
        <v>40</v>
      </c>
      <c r="D12" s="3">
        <v>100</v>
      </c>
      <c r="E12" s="3">
        <v>100</v>
      </c>
      <c r="F12" s="3">
        <v>100</v>
      </c>
      <c r="G12" s="3">
        <v>100</v>
      </c>
      <c r="H12" s="3">
        <v>100</v>
      </c>
      <c r="I12" s="3">
        <v>100</v>
      </c>
      <c r="J12" s="3">
        <v>100</v>
      </c>
    </row>
    <row r="13" spans="1:16" ht="15" customHeight="1" x14ac:dyDescent="0.25">
      <c r="A13" s="43" t="s">
        <v>14</v>
      </c>
      <c r="B13" s="44">
        <v>41</v>
      </c>
      <c r="C13" s="45">
        <v>45</v>
      </c>
      <c r="D13" s="3">
        <v>100</v>
      </c>
      <c r="E13" s="3">
        <v>100</v>
      </c>
      <c r="F13" s="3">
        <v>100</v>
      </c>
      <c r="G13" s="3">
        <v>100</v>
      </c>
      <c r="H13" s="3">
        <v>100</v>
      </c>
      <c r="I13" s="3">
        <v>100</v>
      </c>
      <c r="J13" s="3">
        <v>100</v>
      </c>
    </row>
    <row r="14" spans="1:16" ht="15" customHeight="1" x14ac:dyDescent="0.25">
      <c r="A14" s="46" t="s">
        <v>16</v>
      </c>
      <c r="B14" s="47">
        <v>45.1</v>
      </c>
      <c r="C14" s="48">
        <v>60</v>
      </c>
      <c r="D14" s="3">
        <v>100</v>
      </c>
      <c r="E14" s="3">
        <v>100</v>
      </c>
      <c r="F14" s="3">
        <v>100</v>
      </c>
      <c r="G14" s="3">
        <v>100</v>
      </c>
      <c r="H14" s="3">
        <v>100</v>
      </c>
      <c r="I14" s="3">
        <v>100</v>
      </c>
      <c r="J14" s="3">
        <v>100</v>
      </c>
    </row>
    <row r="15" spans="1:16" ht="15" customHeight="1" x14ac:dyDescent="0.25"/>
    <row r="16" spans="1:16" ht="15" customHeight="1" x14ac:dyDescent="0.25"/>
    <row r="17" spans="1:10" ht="15" customHeight="1" x14ac:dyDescent="0.25"/>
    <row r="21" spans="1:10" x14ac:dyDescent="0.25">
      <c r="A21" s="55" t="s">
        <v>51</v>
      </c>
      <c r="B21" s="55"/>
      <c r="C21" s="55"/>
      <c r="D21" s="55"/>
      <c r="E21" s="55"/>
      <c r="F21" s="55"/>
      <c r="G21" s="55"/>
      <c r="H21" s="55"/>
      <c r="I21" s="55"/>
      <c r="J21" s="55"/>
    </row>
    <row r="22" spans="1:10" x14ac:dyDescent="0.25">
      <c r="A22" s="56"/>
      <c r="B22" s="56"/>
      <c r="C22" s="56"/>
      <c r="D22" s="56"/>
      <c r="E22" s="56"/>
      <c r="F22" s="56"/>
      <c r="G22" s="56"/>
      <c r="H22" s="56"/>
      <c r="I22" s="56"/>
      <c r="J22" s="56"/>
    </row>
    <row r="23" spans="1:10" x14ac:dyDescent="0.25">
      <c r="A23" s="37"/>
      <c r="B23" s="38"/>
      <c r="C23" s="39"/>
      <c r="D23" s="52" t="s">
        <v>1</v>
      </c>
      <c r="E23" s="53"/>
      <c r="F23" s="53"/>
      <c r="G23" s="53"/>
      <c r="H23" s="53"/>
      <c r="I23" s="53"/>
      <c r="J23" s="54"/>
    </row>
    <row r="24" spans="1:10" ht="30" x14ac:dyDescent="0.25">
      <c r="A24" s="40" t="s">
        <v>8</v>
      </c>
      <c r="B24" s="41"/>
      <c r="C24" s="42"/>
      <c r="D24" s="43" t="s">
        <v>2</v>
      </c>
      <c r="E24" s="49" t="s">
        <v>27</v>
      </c>
      <c r="F24" s="49" t="s">
        <v>3</v>
      </c>
      <c r="G24" s="49" t="s">
        <v>4</v>
      </c>
      <c r="H24" s="49" t="s">
        <v>5</v>
      </c>
      <c r="I24" s="49" t="s">
        <v>6</v>
      </c>
      <c r="J24" s="45" t="s">
        <v>7</v>
      </c>
    </row>
    <row r="25" spans="1:10" x14ac:dyDescent="0.25">
      <c r="A25" s="40"/>
      <c r="B25" s="41"/>
      <c r="C25" s="42"/>
      <c r="D25" s="46">
        <v>0</v>
      </c>
      <c r="E25" s="50">
        <v>2</v>
      </c>
      <c r="F25" s="50">
        <v>3</v>
      </c>
      <c r="G25" s="50">
        <v>4</v>
      </c>
      <c r="H25" s="50">
        <v>5</v>
      </c>
      <c r="I25" s="50">
        <v>6</v>
      </c>
      <c r="J25" s="51">
        <v>7</v>
      </c>
    </row>
    <row r="26" spans="1:10" x14ac:dyDescent="0.25">
      <c r="A26" s="43" t="s">
        <v>9</v>
      </c>
      <c r="B26" s="44">
        <v>0.1</v>
      </c>
      <c r="C26" s="45">
        <v>10</v>
      </c>
      <c r="D26" s="3">
        <v>200</v>
      </c>
      <c r="E26" s="3">
        <v>200</v>
      </c>
      <c r="F26" s="3">
        <v>200</v>
      </c>
      <c r="G26" s="3">
        <v>200</v>
      </c>
      <c r="H26" s="3">
        <v>200</v>
      </c>
      <c r="I26" s="3">
        <v>200</v>
      </c>
      <c r="J26" s="3">
        <v>200</v>
      </c>
    </row>
    <row r="27" spans="1:10" x14ac:dyDescent="0.25">
      <c r="A27" s="43" t="s">
        <v>15</v>
      </c>
      <c r="B27" s="44">
        <v>9.9</v>
      </c>
      <c r="C27" s="45">
        <v>15</v>
      </c>
      <c r="D27" s="3">
        <v>200</v>
      </c>
      <c r="E27" s="3">
        <v>200</v>
      </c>
      <c r="F27" s="3">
        <v>200</v>
      </c>
      <c r="G27" s="3">
        <v>200</v>
      </c>
      <c r="H27" s="3">
        <v>200</v>
      </c>
      <c r="I27" s="3">
        <v>200</v>
      </c>
      <c r="J27" s="3">
        <v>200</v>
      </c>
    </row>
    <row r="28" spans="1:10" x14ac:dyDescent="0.25">
      <c r="A28" s="43" t="s">
        <v>10</v>
      </c>
      <c r="B28" s="44">
        <v>16</v>
      </c>
      <c r="C28" s="45">
        <v>19</v>
      </c>
      <c r="D28" s="3">
        <v>200</v>
      </c>
      <c r="E28" s="3">
        <v>200</v>
      </c>
      <c r="F28" s="3">
        <v>200</v>
      </c>
      <c r="G28" s="3">
        <v>200</v>
      </c>
      <c r="H28" s="3">
        <v>200</v>
      </c>
      <c r="I28" s="3">
        <v>200</v>
      </c>
      <c r="J28" s="3">
        <v>200</v>
      </c>
    </row>
    <row r="29" spans="1:10" x14ac:dyDescent="0.25">
      <c r="A29" s="43" t="s">
        <v>11</v>
      </c>
      <c r="B29" s="44">
        <v>20</v>
      </c>
      <c r="C29" s="45">
        <v>24</v>
      </c>
      <c r="D29" s="3">
        <v>200</v>
      </c>
      <c r="E29" s="3">
        <v>200</v>
      </c>
      <c r="F29" s="3">
        <v>200</v>
      </c>
      <c r="G29" s="3">
        <v>200</v>
      </c>
      <c r="H29" s="3">
        <v>200</v>
      </c>
      <c r="I29" s="3">
        <v>200</v>
      </c>
      <c r="J29" s="3">
        <v>200</v>
      </c>
    </row>
    <row r="30" spans="1:10" x14ac:dyDescent="0.25">
      <c r="A30" s="43" t="s">
        <v>12</v>
      </c>
      <c r="B30" s="44">
        <v>25</v>
      </c>
      <c r="C30" s="45">
        <v>30</v>
      </c>
      <c r="D30" s="3">
        <v>200</v>
      </c>
      <c r="E30" s="3">
        <v>200</v>
      </c>
      <c r="F30" s="3">
        <v>200</v>
      </c>
      <c r="G30" s="3">
        <v>200</v>
      </c>
      <c r="H30" s="3">
        <v>200</v>
      </c>
      <c r="I30" s="3">
        <v>200</v>
      </c>
      <c r="J30" s="3">
        <v>200</v>
      </c>
    </row>
    <row r="31" spans="1:10" x14ac:dyDescent="0.25">
      <c r="A31" s="43">
        <v>2</v>
      </c>
      <c r="B31" s="44">
        <v>30</v>
      </c>
      <c r="C31" s="45">
        <v>34</v>
      </c>
      <c r="D31" s="3">
        <v>200</v>
      </c>
      <c r="E31" s="3">
        <v>200</v>
      </c>
      <c r="F31" s="3">
        <v>200</v>
      </c>
      <c r="G31" s="3">
        <v>200</v>
      </c>
      <c r="H31" s="3">
        <v>200</v>
      </c>
      <c r="I31" s="3">
        <v>200</v>
      </c>
      <c r="J31" s="3">
        <v>200</v>
      </c>
    </row>
    <row r="32" spans="1:10" x14ac:dyDescent="0.25">
      <c r="A32" s="43" t="s">
        <v>13</v>
      </c>
      <c r="B32" s="44">
        <v>35</v>
      </c>
      <c r="C32" s="45">
        <v>40</v>
      </c>
      <c r="D32" s="3">
        <v>200</v>
      </c>
      <c r="E32" s="3">
        <v>200</v>
      </c>
      <c r="F32" s="3">
        <v>200</v>
      </c>
      <c r="G32" s="3">
        <v>200</v>
      </c>
      <c r="H32" s="3">
        <v>200</v>
      </c>
      <c r="I32" s="3">
        <v>200</v>
      </c>
      <c r="J32" s="3">
        <v>200</v>
      </c>
    </row>
    <row r="33" spans="1:10" x14ac:dyDescent="0.25">
      <c r="A33" s="43" t="s">
        <v>14</v>
      </c>
      <c r="B33" s="44">
        <v>41</v>
      </c>
      <c r="C33" s="45">
        <v>45</v>
      </c>
      <c r="D33" s="3">
        <v>200</v>
      </c>
      <c r="E33" s="3">
        <v>200</v>
      </c>
      <c r="F33" s="3">
        <v>200</v>
      </c>
      <c r="G33" s="3">
        <v>200</v>
      </c>
      <c r="H33" s="3">
        <v>200</v>
      </c>
      <c r="I33" s="3">
        <v>200</v>
      </c>
      <c r="J33" s="3">
        <v>200</v>
      </c>
    </row>
    <row r="34" spans="1:10" x14ac:dyDescent="0.25">
      <c r="A34" s="46" t="s">
        <v>16</v>
      </c>
      <c r="B34" s="47">
        <v>45.1</v>
      </c>
      <c r="C34" s="48">
        <v>60</v>
      </c>
      <c r="D34" s="3">
        <v>200</v>
      </c>
      <c r="E34" s="3">
        <v>200</v>
      </c>
      <c r="F34" s="3">
        <v>200</v>
      </c>
      <c r="G34" s="3">
        <v>200</v>
      </c>
      <c r="H34" s="3">
        <v>200</v>
      </c>
      <c r="I34" s="3">
        <v>200</v>
      </c>
      <c r="J34" s="3">
        <v>200</v>
      </c>
    </row>
    <row r="41" spans="1:10" x14ac:dyDescent="0.25">
      <c r="A41" s="55" t="s">
        <v>52</v>
      </c>
      <c r="B41" s="55"/>
      <c r="C41" s="55"/>
      <c r="D41" s="55"/>
      <c r="E41" s="55"/>
      <c r="F41" s="55"/>
      <c r="G41" s="55"/>
      <c r="H41" s="55"/>
      <c r="I41" s="55"/>
      <c r="J41" s="55"/>
    </row>
    <row r="42" spans="1:10" x14ac:dyDescent="0.25">
      <c r="A42" s="56"/>
      <c r="B42" s="56"/>
      <c r="C42" s="56"/>
      <c r="D42" s="56"/>
      <c r="E42" s="56"/>
      <c r="F42" s="56"/>
      <c r="G42" s="56"/>
      <c r="H42" s="56"/>
      <c r="I42" s="56"/>
      <c r="J42" s="56"/>
    </row>
    <row r="43" spans="1:10" x14ac:dyDescent="0.25">
      <c r="A43" s="37"/>
      <c r="B43" s="38"/>
      <c r="C43" s="39"/>
      <c r="D43" s="52" t="s">
        <v>1</v>
      </c>
      <c r="E43" s="53"/>
      <c r="F43" s="53"/>
      <c r="G43" s="53"/>
      <c r="H43" s="53"/>
      <c r="I43" s="53"/>
      <c r="J43" s="54"/>
    </row>
    <row r="44" spans="1:10" ht="30" x14ac:dyDescent="0.25">
      <c r="A44" s="40" t="s">
        <v>8</v>
      </c>
      <c r="B44" s="41"/>
      <c r="C44" s="42"/>
      <c r="D44" s="43" t="s">
        <v>2</v>
      </c>
      <c r="E44" s="49" t="s">
        <v>27</v>
      </c>
      <c r="F44" s="49" t="s">
        <v>3</v>
      </c>
      <c r="G44" s="49" t="s">
        <v>4</v>
      </c>
      <c r="H44" s="49" t="s">
        <v>5</v>
      </c>
      <c r="I44" s="49" t="s">
        <v>6</v>
      </c>
      <c r="J44" s="45" t="s">
        <v>7</v>
      </c>
    </row>
    <row r="45" spans="1:10" x14ac:dyDescent="0.25">
      <c r="A45" s="40"/>
      <c r="B45" s="41"/>
      <c r="C45" s="42"/>
      <c r="D45" s="46">
        <v>0</v>
      </c>
      <c r="E45" s="50">
        <v>2</v>
      </c>
      <c r="F45" s="50">
        <v>3</v>
      </c>
      <c r="G45" s="50">
        <v>4</v>
      </c>
      <c r="H45" s="50">
        <v>5</v>
      </c>
      <c r="I45" s="50">
        <v>6</v>
      </c>
      <c r="J45" s="51">
        <v>7</v>
      </c>
    </row>
    <row r="46" spans="1:10" x14ac:dyDescent="0.25">
      <c r="A46" s="43" t="s">
        <v>9</v>
      </c>
      <c r="B46" s="44">
        <v>0.1</v>
      </c>
      <c r="C46" s="45">
        <v>10</v>
      </c>
      <c r="D46" s="3">
        <v>300</v>
      </c>
      <c r="E46" s="3">
        <v>300</v>
      </c>
      <c r="F46" s="3">
        <v>300</v>
      </c>
      <c r="G46" s="3">
        <v>300</v>
      </c>
      <c r="H46" s="3">
        <v>300</v>
      </c>
      <c r="I46" s="3">
        <v>300</v>
      </c>
      <c r="J46" s="3">
        <v>300</v>
      </c>
    </row>
    <row r="47" spans="1:10" x14ac:dyDescent="0.25">
      <c r="A47" s="43" t="s">
        <v>15</v>
      </c>
      <c r="B47" s="44">
        <v>9.9</v>
      </c>
      <c r="C47" s="45">
        <v>15</v>
      </c>
      <c r="D47" s="3">
        <v>300</v>
      </c>
      <c r="E47" s="3">
        <v>300</v>
      </c>
      <c r="F47" s="3">
        <v>300</v>
      </c>
      <c r="G47" s="3">
        <v>300</v>
      </c>
      <c r="H47" s="3">
        <v>300</v>
      </c>
      <c r="I47" s="3">
        <v>300</v>
      </c>
      <c r="J47" s="3">
        <v>300</v>
      </c>
    </row>
    <row r="48" spans="1:10" x14ac:dyDescent="0.25">
      <c r="A48" s="43" t="s">
        <v>10</v>
      </c>
      <c r="B48" s="44">
        <v>16</v>
      </c>
      <c r="C48" s="45">
        <v>19</v>
      </c>
      <c r="D48" s="3">
        <v>300</v>
      </c>
      <c r="E48" s="3">
        <v>300</v>
      </c>
      <c r="F48" s="3">
        <v>300</v>
      </c>
      <c r="G48" s="3">
        <v>300</v>
      </c>
      <c r="H48" s="3">
        <v>300</v>
      </c>
      <c r="I48" s="3">
        <v>300</v>
      </c>
      <c r="J48" s="3">
        <v>300</v>
      </c>
    </row>
    <row r="49" spans="1:10" x14ac:dyDescent="0.25">
      <c r="A49" s="43" t="s">
        <v>11</v>
      </c>
      <c r="B49" s="44">
        <v>20</v>
      </c>
      <c r="C49" s="45">
        <v>24</v>
      </c>
      <c r="D49" s="3">
        <v>300</v>
      </c>
      <c r="E49" s="3">
        <v>300</v>
      </c>
      <c r="F49" s="3">
        <v>300</v>
      </c>
      <c r="G49" s="3">
        <v>300</v>
      </c>
      <c r="H49" s="3">
        <v>300</v>
      </c>
      <c r="I49" s="3">
        <v>300</v>
      </c>
      <c r="J49" s="3">
        <v>300</v>
      </c>
    </row>
    <row r="50" spans="1:10" x14ac:dyDescent="0.25">
      <c r="A50" s="43" t="s">
        <v>12</v>
      </c>
      <c r="B50" s="44">
        <v>25</v>
      </c>
      <c r="C50" s="45">
        <v>30</v>
      </c>
      <c r="D50" s="3">
        <v>300</v>
      </c>
      <c r="E50" s="3">
        <v>300</v>
      </c>
      <c r="F50" s="3">
        <v>300</v>
      </c>
      <c r="G50" s="3">
        <v>300</v>
      </c>
      <c r="H50" s="3">
        <v>300</v>
      </c>
      <c r="I50" s="3">
        <v>300</v>
      </c>
      <c r="J50" s="3">
        <v>300</v>
      </c>
    </row>
    <row r="51" spans="1:10" x14ac:dyDescent="0.25">
      <c r="A51" s="43">
        <v>2</v>
      </c>
      <c r="B51" s="44">
        <v>30</v>
      </c>
      <c r="C51" s="45">
        <v>34</v>
      </c>
      <c r="D51" s="3">
        <v>300</v>
      </c>
      <c r="E51" s="3">
        <v>300</v>
      </c>
      <c r="F51" s="3">
        <v>300</v>
      </c>
      <c r="G51" s="3">
        <v>300</v>
      </c>
      <c r="H51" s="3">
        <v>300</v>
      </c>
      <c r="I51" s="3">
        <v>300</v>
      </c>
      <c r="J51" s="3">
        <v>300</v>
      </c>
    </row>
    <row r="52" spans="1:10" x14ac:dyDescent="0.25">
      <c r="A52" s="43" t="s">
        <v>13</v>
      </c>
      <c r="B52" s="44">
        <v>35</v>
      </c>
      <c r="C52" s="45">
        <v>40</v>
      </c>
      <c r="D52" s="3">
        <v>300</v>
      </c>
      <c r="E52" s="3">
        <v>300</v>
      </c>
      <c r="F52" s="3">
        <v>300</v>
      </c>
      <c r="G52" s="3">
        <v>300</v>
      </c>
      <c r="H52" s="3">
        <v>300</v>
      </c>
      <c r="I52" s="3">
        <v>300</v>
      </c>
      <c r="J52" s="3">
        <v>300</v>
      </c>
    </row>
    <row r="53" spans="1:10" x14ac:dyDescent="0.25">
      <c r="A53" s="43" t="s">
        <v>14</v>
      </c>
      <c r="B53" s="44">
        <v>41</v>
      </c>
      <c r="C53" s="45">
        <v>45</v>
      </c>
      <c r="D53" s="3">
        <v>300</v>
      </c>
      <c r="E53" s="3">
        <v>300</v>
      </c>
      <c r="F53" s="3">
        <v>300</v>
      </c>
      <c r="G53" s="3">
        <v>300</v>
      </c>
      <c r="H53" s="3">
        <v>300</v>
      </c>
      <c r="I53" s="3">
        <v>300</v>
      </c>
      <c r="J53" s="3">
        <v>300</v>
      </c>
    </row>
    <row r="54" spans="1:10" x14ac:dyDescent="0.25">
      <c r="A54" s="46" t="s">
        <v>16</v>
      </c>
      <c r="B54" s="47">
        <v>45.1</v>
      </c>
      <c r="C54" s="48">
        <v>60</v>
      </c>
      <c r="D54" s="3">
        <v>300</v>
      </c>
      <c r="E54" s="3">
        <v>300</v>
      </c>
      <c r="F54" s="3">
        <v>300</v>
      </c>
      <c r="G54" s="3">
        <v>300</v>
      </c>
      <c r="H54" s="3">
        <v>300</v>
      </c>
      <c r="I54" s="3">
        <v>300</v>
      </c>
      <c r="J54" s="3">
        <v>300</v>
      </c>
    </row>
    <row r="61" spans="1:10" x14ac:dyDescent="0.25">
      <c r="A61" s="55" t="s">
        <v>53</v>
      </c>
      <c r="B61" s="55"/>
      <c r="C61" s="55"/>
      <c r="D61" s="55"/>
      <c r="E61" s="55"/>
      <c r="F61" s="55"/>
      <c r="G61" s="55"/>
      <c r="H61" s="55"/>
      <c r="I61" s="55"/>
      <c r="J61" s="55"/>
    </row>
    <row r="62" spans="1:10" x14ac:dyDescent="0.25">
      <c r="A62" s="56"/>
      <c r="B62" s="56"/>
      <c r="C62" s="56"/>
      <c r="D62" s="56"/>
      <c r="E62" s="56"/>
      <c r="F62" s="56"/>
      <c r="G62" s="56"/>
      <c r="H62" s="56"/>
      <c r="I62" s="56"/>
      <c r="J62" s="56"/>
    </row>
    <row r="63" spans="1:10" x14ac:dyDescent="0.25">
      <c r="A63" s="37"/>
      <c r="B63" s="38"/>
      <c r="C63" s="39"/>
      <c r="D63" s="52" t="s">
        <v>1</v>
      </c>
      <c r="E63" s="53"/>
      <c r="F63" s="53"/>
      <c r="G63" s="53"/>
      <c r="H63" s="53"/>
      <c r="I63" s="53"/>
      <c r="J63" s="54"/>
    </row>
    <row r="64" spans="1:10" ht="30" x14ac:dyDescent="0.25">
      <c r="A64" s="40" t="s">
        <v>8</v>
      </c>
      <c r="B64" s="41"/>
      <c r="C64" s="42"/>
      <c r="D64" s="43" t="s">
        <v>2</v>
      </c>
      <c r="E64" s="49" t="s">
        <v>27</v>
      </c>
      <c r="F64" s="49" t="s">
        <v>3</v>
      </c>
      <c r="G64" s="49" t="s">
        <v>4</v>
      </c>
      <c r="H64" s="49" t="s">
        <v>5</v>
      </c>
      <c r="I64" s="49" t="s">
        <v>6</v>
      </c>
      <c r="J64" s="45" t="s">
        <v>7</v>
      </c>
    </row>
    <row r="65" spans="1:10" x14ac:dyDescent="0.25">
      <c r="A65" s="40"/>
      <c r="B65" s="41"/>
      <c r="C65" s="42"/>
      <c r="D65" s="46">
        <v>0</v>
      </c>
      <c r="E65" s="50">
        <v>2</v>
      </c>
      <c r="F65" s="50">
        <v>3</v>
      </c>
      <c r="G65" s="50">
        <v>4</v>
      </c>
      <c r="H65" s="50">
        <v>5</v>
      </c>
      <c r="I65" s="50">
        <v>6</v>
      </c>
      <c r="J65" s="51">
        <v>7</v>
      </c>
    </row>
    <row r="66" spans="1:10" x14ac:dyDescent="0.25">
      <c r="A66" s="43" t="s">
        <v>9</v>
      </c>
      <c r="B66" s="44">
        <v>0.1</v>
      </c>
      <c r="C66" s="45">
        <v>10</v>
      </c>
      <c r="D66" s="3">
        <v>400</v>
      </c>
      <c r="E66" s="3">
        <v>400</v>
      </c>
      <c r="F66" s="3">
        <v>400</v>
      </c>
      <c r="G66" s="3">
        <v>400</v>
      </c>
      <c r="H66" s="3">
        <v>400</v>
      </c>
      <c r="I66" s="3">
        <v>400</v>
      </c>
      <c r="J66" s="3">
        <v>400</v>
      </c>
    </row>
    <row r="67" spans="1:10" x14ac:dyDescent="0.25">
      <c r="A67" s="43" t="s">
        <v>15</v>
      </c>
      <c r="B67" s="44">
        <v>9.9</v>
      </c>
      <c r="C67" s="45">
        <v>15</v>
      </c>
      <c r="D67" s="3">
        <v>400</v>
      </c>
      <c r="E67" s="3">
        <v>400</v>
      </c>
      <c r="F67" s="3">
        <v>400</v>
      </c>
      <c r="G67" s="3">
        <v>400</v>
      </c>
      <c r="H67" s="3">
        <v>400</v>
      </c>
      <c r="I67" s="3">
        <v>400</v>
      </c>
      <c r="J67" s="3">
        <v>400</v>
      </c>
    </row>
    <row r="68" spans="1:10" x14ac:dyDescent="0.25">
      <c r="A68" s="43" t="s">
        <v>10</v>
      </c>
      <c r="B68" s="44">
        <v>16</v>
      </c>
      <c r="C68" s="45">
        <v>19</v>
      </c>
      <c r="D68" s="3">
        <v>400</v>
      </c>
      <c r="E68" s="3">
        <v>400</v>
      </c>
      <c r="F68" s="3">
        <v>400</v>
      </c>
      <c r="G68" s="3">
        <v>400</v>
      </c>
      <c r="H68" s="3">
        <v>400</v>
      </c>
      <c r="I68" s="3">
        <v>400</v>
      </c>
      <c r="J68" s="3">
        <v>400</v>
      </c>
    </row>
    <row r="69" spans="1:10" x14ac:dyDescent="0.25">
      <c r="A69" s="43" t="s">
        <v>11</v>
      </c>
      <c r="B69" s="44">
        <v>20</v>
      </c>
      <c r="C69" s="45">
        <v>24</v>
      </c>
      <c r="D69" s="3">
        <v>400</v>
      </c>
      <c r="E69" s="3">
        <v>400</v>
      </c>
      <c r="F69" s="3">
        <v>400</v>
      </c>
      <c r="G69" s="3">
        <v>400</v>
      </c>
      <c r="H69" s="3">
        <v>400</v>
      </c>
      <c r="I69" s="3">
        <v>400</v>
      </c>
      <c r="J69" s="3">
        <v>400</v>
      </c>
    </row>
    <row r="70" spans="1:10" x14ac:dyDescent="0.25">
      <c r="A70" s="43" t="s">
        <v>12</v>
      </c>
      <c r="B70" s="44">
        <v>25</v>
      </c>
      <c r="C70" s="45">
        <v>30</v>
      </c>
      <c r="D70" s="3">
        <v>400</v>
      </c>
      <c r="E70" s="3">
        <v>400</v>
      </c>
      <c r="F70" s="3">
        <v>400</v>
      </c>
      <c r="G70" s="3">
        <v>400</v>
      </c>
      <c r="H70" s="3">
        <v>400</v>
      </c>
      <c r="I70" s="3">
        <v>400</v>
      </c>
      <c r="J70" s="3">
        <v>400</v>
      </c>
    </row>
    <row r="71" spans="1:10" x14ac:dyDescent="0.25">
      <c r="A71" s="43">
        <v>2</v>
      </c>
      <c r="B71" s="44">
        <v>30</v>
      </c>
      <c r="C71" s="45">
        <v>34</v>
      </c>
      <c r="D71" s="3">
        <v>400</v>
      </c>
      <c r="E71" s="3">
        <v>400</v>
      </c>
      <c r="F71" s="3">
        <v>400</v>
      </c>
      <c r="G71" s="3">
        <v>400</v>
      </c>
      <c r="H71" s="3">
        <v>400</v>
      </c>
      <c r="I71" s="3">
        <v>400</v>
      </c>
      <c r="J71" s="3">
        <v>400</v>
      </c>
    </row>
    <row r="72" spans="1:10" x14ac:dyDescent="0.25">
      <c r="A72" s="43" t="s">
        <v>13</v>
      </c>
      <c r="B72" s="44">
        <v>35</v>
      </c>
      <c r="C72" s="45">
        <v>40</v>
      </c>
      <c r="D72" s="3">
        <v>400</v>
      </c>
      <c r="E72" s="3">
        <v>400</v>
      </c>
      <c r="F72" s="3">
        <v>400</v>
      </c>
      <c r="G72" s="3">
        <v>400</v>
      </c>
      <c r="H72" s="3">
        <v>400</v>
      </c>
      <c r="I72" s="3">
        <v>400</v>
      </c>
      <c r="J72" s="3">
        <v>400</v>
      </c>
    </row>
    <row r="73" spans="1:10" x14ac:dyDescent="0.25">
      <c r="A73" s="43" t="s">
        <v>14</v>
      </c>
      <c r="B73" s="44">
        <v>41</v>
      </c>
      <c r="C73" s="45">
        <v>45</v>
      </c>
      <c r="D73" s="3">
        <v>400</v>
      </c>
      <c r="E73" s="3">
        <v>400</v>
      </c>
      <c r="F73" s="3">
        <v>400</v>
      </c>
      <c r="G73" s="3">
        <v>400</v>
      </c>
      <c r="H73" s="3">
        <v>400</v>
      </c>
      <c r="I73" s="3">
        <v>400</v>
      </c>
      <c r="J73" s="3">
        <v>400</v>
      </c>
    </row>
    <row r="74" spans="1:10" x14ac:dyDescent="0.25">
      <c r="A74" s="46" t="s">
        <v>16</v>
      </c>
      <c r="B74" s="47">
        <v>45.1</v>
      </c>
      <c r="C74" s="48">
        <v>60</v>
      </c>
      <c r="D74" s="3">
        <v>400</v>
      </c>
      <c r="E74" s="3">
        <v>400</v>
      </c>
      <c r="F74" s="3">
        <v>400</v>
      </c>
      <c r="G74" s="3">
        <v>400</v>
      </c>
      <c r="H74" s="3">
        <v>400</v>
      </c>
      <c r="I74" s="3">
        <v>400</v>
      </c>
      <c r="J74" s="3">
        <v>400</v>
      </c>
    </row>
    <row r="81" spans="1:10" x14ac:dyDescent="0.25">
      <c r="A81" s="55" t="s">
        <v>54</v>
      </c>
      <c r="B81" s="55"/>
      <c r="C81" s="55"/>
      <c r="D81" s="55"/>
      <c r="E81" s="55"/>
      <c r="F81" s="55"/>
      <c r="G81" s="55"/>
      <c r="H81" s="55"/>
      <c r="I81" s="55"/>
      <c r="J81" s="55"/>
    </row>
    <row r="82" spans="1:10" x14ac:dyDescent="0.25">
      <c r="A82" s="56"/>
      <c r="B82" s="56"/>
      <c r="C82" s="56"/>
      <c r="D82" s="56"/>
      <c r="E82" s="56"/>
      <c r="F82" s="56"/>
      <c r="G82" s="56"/>
      <c r="H82" s="56"/>
      <c r="I82" s="56"/>
      <c r="J82" s="56"/>
    </row>
    <row r="83" spans="1:10" x14ac:dyDescent="0.25">
      <c r="A83" s="37"/>
      <c r="B83" s="38"/>
      <c r="C83" s="39"/>
      <c r="D83" s="52" t="s">
        <v>1</v>
      </c>
      <c r="E83" s="53"/>
      <c r="F83" s="53"/>
      <c r="G83" s="53"/>
      <c r="H83" s="53"/>
      <c r="I83" s="53"/>
      <c r="J83" s="54"/>
    </row>
    <row r="84" spans="1:10" ht="30" x14ac:dyDescent="0.25">
      <c r="A84" s="40" t="s">
        <v>8</v>
      </c>
      <c r="B84" s="41"/>
      <c r="C84" s="42"/>
      <c r="D84" s="43" t="s">
        <v>2</v>
      </c>
      <c r="E84" s="49" t="s">
        <v>27</v>
      </c>
      <c r="F84" s="49" t="s">
        <v>3</v>
      </c>
      <c r="G84" s="49" t="s">
        <v>4</v>
      </c>
      <c r="H84" s="49" t="s">
        <v>5</v>
      </c>
      <c r="I84" s="49" t="s">
        <v>6</v>
      </c>
      <c r="J84" s="45" t="s">
        <v>7</v>
      </c>
    </row>
    <row r="85" spans="1:10" x14ac:dyDescent="0.25">
      <c r="A85" s="40"/>
      <c r="B85" s="41"/>
      <c r="C85" s="42"/>
      <c r="D85" s="46">
        <v>0</v>
      </c>
      <c r="E85" s="50">
        <v>2</v>
      </c>
      <c r="F85" s="50">
        <v>3</v>
      </c>
      <c r="G85" s="50">
        <v>4</v>
      </c>
      <c r="H85" s="50">
        <v>5</v>
      </c>
      <c r="I85" s="50">
        <v>6</v>
      </c>
      <c r="J85" s="51">
        <v>7</v>
      </c>
    </row>
    <row r="86" spans="1:10" x14ac:dyDescent="0.25">
      <c r="A86" s="43" t="s">
        <v>9</v>
      </c>
      <c r="B86" s="44">
        <v>0.1</v>
      </c>
      <c r="C86" s="45">
        <v>10</v>
      </c>
      <c r="D86" s="3">
        <v>500</v>
      </c>
      <c r="E86" s="3">
        <v>500</v>
      </c>
      <c r="F86" s="3">
        <v>500</v>
      </c>
      <c r="G86" s="3">
        <v>500</v>
      </c>
      <c r="H86" s="3">
        <v>500</v>
      </c>
      <c r="I86" s="3">
        <v>500</v>
      </c>
      <c r="J86" s="3">
        <v>500</v>
      </c>
    </row>
    <row r="87" spans="1:10" x14ac:dyDescent="0.25">
      <c r="A87" s="43" t="s">
        <v>15</v>
      </c>
      <c r="B87" s="44">
        <v>9.9</v>
      </c>
      <c r="C87" s="45">
        <v>15</v>
      </c>
      <c r="D87" s="3">
        <v>500</v>
      </c>
      <c r="E87" s="3">
        <v>500</v>
      </c>
      <c r="F87" s="3">
        <v>500</v>
      </c>
      <c r="G87" s="3">
        <v>500</v>
      </c>
      <c r="H87" s="3">
        <v>500</v>
      </c>
      <c r="I87" s="3">
        <v>500</v>
      </c>
      <c r="J87" s="3">
        <v>500</v>
      </c>
    </row>
    <row r="88" spans="1:10" x14ac:dyDescent="0.25">
      <c r="A88" s="43" t="s">
        <v>10</v>
      </c>
      <c r="B88" s="44">
        <v>16</v>
      </c>
      <c r="C88" s="45">
        <v>19</v>
      </c>
      <c r="D88" s="3">
        <v>500</v>
      </c>
      <c r="E88" s="3">
        <v>500</v>
      </c>
      <c r="F88" s="3">
        <v>500</v>
      </c>
      <c r="G88" s="3">
        <v>500</v>
      </c>
      <c r="H88" s="3">
        <v>500</v>
      </c>
      <c r="I88" s="3">
        <v>500</v>
      </c>
      <c r="J88" s="3">
        <v>500</v>
      </c>
    </row>
    <row r="89" spans="1:10" x14ac:dyDescent="0.25">
      <c r="A89" s="43" t="s">
        <v>11</v>
      </c>
      <c r="B89" s="44">
        <v>20</v>
      </c>
      <c r="C89" s="45">
        <v>24</v>
      </c>
      <c r="D89" s="3">
        <v>500</v>
      </c>
      <c r="E89" s="3">
        <v>500</v>
      </c>
      <c r="F89" s="3">
        <v>500</v>
      </c>
      <c r="G89" s="3">
        <v>500</v>
      </c>
      <c r="H89" s="3">
        <v>500</v>
      </c>
      <c r="I89" s="3">
        <v>500</v>
      </c>
      <c r="J89" s="3">
        <v>500</v>
      </c>
    </row>
    <row r="90" spans="1:10" x14ac:dyDescent="0.25">
      <c r="A90" s="43" t="s">
        <v>12</v>
      </c>
      <c r="B90" s="44">
        <v>25</v>
      </c>
      <c r="C90" s="45">
        <v>30</v>
      </c>
      <c r="D90" s="3">
        <v>500</v>
      </c>
      <c r="E90" s="3">
        <v>500</v>
      </c>
      <c r="F90" s="3">
        <v>500</v>
      </c>
      <c r="G90" s="3">
        <v>500</v>
      </c>
      <c r="H90" s="3">
        <v>500</v>
      </c>
      <c r="I90" s="3">
        <v>500</v>
      </c>
      <c r="J90" s="3">
        <v>500</v>
      </c>
    </row>
    <row r="91" spans="1:10" x14ac:dyDescent="0.25">
      <c r="A91" s="43">
        <v>2</v>
      </c>
      <c r="B91" s="44">
        <v>30</v>
      </c>
      <c r="C91" s="45">
        <v>34</v>
      </c>
      <c r="D91" s="3">
        <v>500</v>
      </c>
      <c r="E91" s="3">
        <v>500</v>
      </c>
      <c r="F91" s="3">
        <v>500</v>
      </c>
      <c r="G91" s="3">
        <v>500</v>
      </c>
      <c r="H91" s="3">
        <v>500</v>
      </c>
      <c r="I91" s="3">
        <v>500</v>
      </c>
      <c r="J91" s="3">
        <v>500</v>
      </c>
    </row>
    <row r="92" spans="1:10" x14ac:dyDescent="0.25">
      <c r="A92" s="43" t="s">
        <v>13</v>
      </c>
      <c r="B92" s="44">
        <v>35</v>
      </c>
      <c r="C92" s="45">
        <v>40</v>
      </c>
      <c r="D92" s="3">
        <v>500</v>
      </c>
      <c r="E92" s="3">
        <v>500</v>
      </c>
      <c r="F92" s="3">
        <v>500</v>
      </c>
      <c r="G92" s="3">
        <v>500</v>
      </c>
      <c r="H92" s="3">
        <v>500</v>
      </c>
      <c r="I92" s="3">
        <v>500</v>
      </c>
      <c r="J92" s="3">
        <v>500</v>
      </c>
    </row>
    <row r="93" spans="1:10" x14ac:dyDescent="0.25">
      <c r="A93" s="43" t="s">
        <v>14</v>
      </c>
      <c r="B93" s="44">
        <v>41</v>
      </c>
      <c r="C93" s="45">
        <v>45</v>
      </c>
      <c r="D93" s="3">
        <v>500</v>
      </c>
      <c r="E93" s="3">
        <v>500</v>
      </c>
      <c r="F93" s="3">
        <v>500</v>
      </c>
      <c r="G93" s="3">
        <v>500</v>
      </c>
      <c r="H93" s="3">
        <v>500</v>
      </c>
      <c r="I93" s="3">
        <v>500</v>
      </c>
      <c r="J93" s="3">
        <v>500</v>
      </c>
    </row>
    <row r="94" spans="1:10" x14ac:dyDescent="0.25">
      <c r="A94" s="46" t="s">
        <v>16</v>
      </c>
      <c r="B94" s="47">
        <v>45.1</v>
      </c>
      <c r="C94" s="48">
        <v>60</v>
      </c>
      <c r="D94" s="3">
        <v>500</v>
      </c>
      <c r="E94" s="3">
        <v>500</v>
      </c>
      <c r="F94" s="3">
        <v>500</v>
      </c>
      <c r="G94" s="3">
        <v>500</v>
      </c>
      <c r="H94" s="3">
        <v>500</v>
      </c>
      <c r="I94" s="3">
        <v>500</v>
      </c>
      <c r="J94" s="3">
        <v>500</v>
      </c>
    </row>
  </sheetData>
  <mergeCells count="10">
    <mergeCell ref="D3:J3"/>
    <mergeCell ref="A1:J2"/>
    <mergeCell ref="A21:J22"/>
    <mergeCell ref="D23:J23"/>
    <mergeCell ref="D83:J83"/>
    <mergeCell ref="A41:J42"/>
    <mergeCell ref="D43:J43"/>
    <mergeCell ref="A61:J62"/>
    <mergeCell ref="D63:J63"/>
    <mergeCell ref="A81:J8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9"/>
  <sheetViews>
    <sheetView tabSelected="1" zoomScale="127" zoomScaleNormal="106" workbookViewId="0">
      <selection sqref="A1:C2"/>
    </sheetView>
  </sheetViews>
  <sheetFormatPr baseColWidth="10" defaultRowHeight="15" x14ac:dyDescent="0.25"/>
  <cols>
    <col min="1" max="1" width="8.7109375" style="2" customWidth="1"/>
    <col min="2" max="3" width="7.42578125" style="2" customWidth="1"/>
    <col min="4" max="4" width="7.5703125" style="2" customWidth="1"/>
    <col min="5" max="5" width="7.85546875" style="2" customWidth="1"/>
    <col min="6" max="6" width="8.5703125" style="2" customWidth="1"/>
    <col min="7" max="7" width="10.7109375" style="2" customWidth="1"/>
    <col min="8" max="8" width="8.5703125" style="2" customWidth="1"/>
    <col min="9" max="9" width="11.7109375" style="2" customWidth="1"/>
    <col min="10" max="16384" width="11.42578125" style="2"/>
  </cols>
  <sheetData>
    <row r="1" spans="1:9" ht="15" customHeight="1" x14ac:dyDescent="0.25">
      <c r="A1" s="69"/>
      <c r="B1" s="70"/>
      <c r="C1" s="71"/>
      <c r="D1" s="60"/>
      <c r="E1" s="61"/>
      <c r="F1" s="62"/>
      <c r="G1" s="69" t="s">
        <v>38</v>
      </c>
      <c r="H1" s="71"/>
      <c r="I1" s="75"/>
    </row>
    <row r="2" spans="1:9" ht="15" customHeight="1" thickBot="1" x14ac:dyDescent="0.3">
      <c r="A2" s="72"/>
      <c r="B2" s="73"/>
      <c r="C2" s="74"/>
      <c r="D2" s="63"/>
      <c r="E2" s="64"/>
      <c r="F2" s="65"/>
      <c r="G2" s="72"/>
      <c r="H2" s="74"/>
      <c r="I2" s="76"/>
    </row>
    <row r="3" spans="1:9" ht="15" customHeight="1" thickBot="1" x14ac:dyDescent="0.3">
      <c r="A3" s="14" t="s">
        <v>40</v>
      </c>
      <c r="B3" s="35"/>
      <c r="C3" s="15"/>
      <c r="D3" s="77"/>
      <c r="E3" s="78"/>
      <c r="F3" s="79"/>
      <c r="G3" s="34" t="s">
        <v>39</v>
      </c>
      <c r="H3" s="83"/>
      <c r="I3" s="84"/>
    </row>
    <row r="4" spans="1:9" ht="15" customHeight="1" thickBot="1" x14ac:dyDescent="0.3">
      <c r="A4" s="16"/>
      <c r="B4" s="36"/>
      <c r="C4" s="17"/>
      <c r="D4" s="80"/>
      <c r="E4" s="81"/>
      <c r="F4" s="82"/>
      <c r="G4" s="57"/>
      <c r="H4" s="58"/>
      <c r="I4" s="59"/>
    </row>
    <row r="5" spans="1:9" ht="15" customHeight="1" thickBot="1" x14ac:dyDescent="0.3">
      <c r="A5" s="57"/>
      <c r="B5" s="58"/>
      <c r="C5" s="58"/>
      <c r="D5" s="58"/>
      <c r="E5" s="58"/>
      <c r="F5" s="58"/>
      <c r="G5" s="58"/>
      <c r="H5" s="58"/>
      <c r="I5" s="59"/>
    </row>
    <row r="6" spans="1:9" ht="33.75" x14ac:dyDescent="0.25">
      <c r="A6" s="7" t="s">
        <v>0</v>
      </c>
      <c r="B6" s="8" t="s">
        <v>32</v>
      </c>
      <c r="C6" s="8" t="s">
        <v>33</v>
      </c>
      <c r="D6" s="8" t="s">
        <v>31</v>
      </c>
      <c r="E6" s="9" t="s">
        <v>30</v>
      </c>
      <c r="F6" s="8" t="s">
        <v>35</v>
      </c>
      <c r="G6" s="8" t="s">
        <v>34</v>
      </c>
      <c r="H6" s="8" t="s">
        <v>28</v>
      </c>
      <c r="I6" s="10" t="s">
        <v>29</v>
      </c>
    </row>
    <row r="7" spans="1:9" x14ac:dyDescent="0.25">
      <c r="A7" s="18">
        <v>1</v>
      </c>
      <c r="B7" s="19">
        <v>15</v>
      </c>
      <c r="C7" s="19">
        <v>15</v>
      </c>
      <c r="D7" s="20">
        <v>3.5</v>
      </c>
      <c r="E7" s="19">
        <v>33</v>
      </c>
      <c r="F7" s="21">
        <f>D7*(C7/100)*(B7/100)</f>
        <v>7.8750000000000001E-2</v>
      </c>
      <c r="G7" s="22">
        <f>(B7/100)*(C7/100)*D7*E7</f>
        <v>2.5987499999999999</v>
      </c>
      <c r="H7" s="23">
        <f ca="1">IF(OR(G7=0,G7=""),0,INDIRECT("TARIF!"&amp;ADDRESS((MATCH(IF(MIN(B7:C7)&lt;=9.9,MIN(B7:C7),MAX(B7:C7)),TARIF!$B$6:$B$14)+5),(MATCH(D7,TARIF!$D$5:$J$5,1)+3))))</f>
        <v>100</v>
      </c>
      <c r="I7" s="31">
        <f t="shared" ref="I7:I15" ca="1" si="0">G7*H7</f>
        <v>259.875</v>
      </c>
    </row>
    <row r="8" spans="1:9" x14ac:dyDescent="0.25">
      <c r="A8" s="18">
        <v>2</v>
      </c>
      <c r="B8" s="19">
        <v>30</v>
      </c>
      <c r="C8" s="19">
        <v>30</v>
      </c>
      <c r="D8" s="20">
        <v>5.5</v>
      </c>
      <c r="E8" s="19">
        <v>4</v>
      </c>
      <c r="F8" s="21">
        <f t="shared" ref="F8:F48" si="1">D8*(C8/100)*(B8/100)</f>
        <v>0.49499999999999994</v>
      </c>
      <c r="G8" s="22">
        <f t="shared" ref="G8:G48" si="2">(B8/100)*(C8/100)*D8*E8</f>
        <v>1.98</v>
      </c>
      <c r="H8" s="23">
        <f ca="1">IF(OR(G8=0,G8=""),0,INDIRECT("TARIF!"&amp;ADDRESS((MATCH(IF(MIN(B8:C8)&lt;=9.9,MIN(B8:C8),MAX(B8:C8)),TARIF!$B$6:$B$14)+5),(MATCH(D8,TARIF!$D$5:$J$5,1)+3))))</f>
        <v>100</v>
      </c>
      <c r="I8" s="31">
        <f t="shared" ca="1" si="0"/>
        <v>198</v>
      </c>
    </row>
    <row r="9" spans="1:9" x14ac:dyDescent="0.25">
      <c r="A9" s="18">
        <v>3</v>
      </c>
      <c r="B9" s="19">
        <v>30</v>
      </c>
      <c r="C9" s="19">
        <v>30</v>
      </c>
      <c r="D9" s="20">
        <v>5</v>
      </c>
      <c r="E9" s="19">
        <v>9</v>
      </c>
      <c r="F9" s="21">
        <f t="shared" si="1"/>
        <v>0.44999999999999996</v>
      </c>
      <c r="G9" s="22">
        <f t="shared" si="2"/>
        <v>4.05</v>
      </c>
      <c r="H9" s="23">
        <f ca="1">IF(OR(G9=0,G9=""),0,INDIRECT("TARIF!"&amp;ADDRESS((MATCH(IF(MIN(B9:C9)&lt;=9.9,MIN(B9:C9),MAX(B9:C9)),TARIF!$B$6:$B$14)+5),(MATCH(D9,TARIF!$D$5:$J$5,1)+3))))</f>
        <v>100</v>
      </c>
      <c r="I9" s="31">
        <f t="shared" ca="1" si="0"/>
        <v>405</v>
      </c>
    </row>
    <row r="10" spans="1:9" x14ac:dyDescent="0.25">
      <c r="A10" s="18">
        <v>4</v>
      </c>
      <c r="B10" s="19">
        <v>40</v>
      </c>
      <c r="C10" s="19">
        <v>40</v>
      </c>
      <c r="D10" s="20">
        <v>3.9</v>
      </c>
      <c r="E10" s="19">
        <v>7</v>
      </c>
      <c r="F10" s="21">
        <f t="shared" si="1"/>
        <v>0.62400000000000011</v>
      </c>
      <c r="G10" s="22">
        <f t="shared" si="2"/>
        <v>4.3680000000000003</v>
      </c>
      <c r="H10" s="23">
        <f ca="1">IF(OR(G10=0,G10=""),0,INDIRECT("TARIF!"&amp;ADDRESS((MATCH(IF(MIN(B10:C10)&lt;=9.9,MIN(B10:C10),MAX(B10:C10)),TARIF!$B$6:$B$14)+5),(MATCH(D10,TARIF!$D$5:$J$5,1)+3))))</f>
        <v>100</v>
      </c>
      <c r="I10" s="31">
        <f t="shared" ca="1" si="0"/>
        <v>436.8</v>
      </c>
    </row>
    <row r="11" spans="1:9" x14ac:dyDescent="0.25">
      <c r="A11" s="18">
        <v>5</v>
      </c>
      <c r="B11" s="19"/>
      <c r="C11" s="19"/>
      <c r="D11" s="20"/>
      <c r="E11" s="19"/>
      <c r="F11" s="21">
        <f t="shared" si="1"/>
        <v>0</v>
      </c>
      <c r="G11" s="22">
        <f t="shared" si="2"/>
        <v>0</v>
      </c>
      <c r="H11" s="23">
        <f ca="1">IF(OR(G11=0,G11=""),0,INDIRECT("TARIF!"&amp;ADDRESS((MATCH(IF(MIN(B11:C11)&lt;=9.9,MIN(B11:C11),MAX(B11:C11)),TARIF!$B$6:$B$14)+5),(MATCH(D11,TARIF!$D$5:$J$5,1)+3))))</f>
        <v>0</v>
      </c>
      <c r="I11" s="31">
        <f t="shared" ca="1" si="0"/>
        <v>0</v>
      </c>
    </row>
    <row r="12" spans="1:9" x14ac:dyDescent="0.25">
      <c r="A12" s="18">
        <v>6</v>
      </c>
      <c r="B12" s="19"/>
      <c r="C12" s="19"/>
      <c r="D12" s="20"/>
      <c r="E12" s="19"/>
      <c r="F12" s="21">
        <f t="shared" si="1"/>
        <v>0</v>
      </c>
      <c r="G12" s="22">
        <f t="shared" si="2"/>
        <v>0</v>
      </c>
      <c r="H12" s="23">
        <f ca="1">IF(OR(G12=0,G12=""),0,INDIRECT("TARIF!"&amp;ADDRESS((MATCH(IF(MIN(B12:C12)&lt;=9.9,MIN(B12:C12),MAX(B12:C12)),TARIF!$B$6:$B$14)+5),(MATCH(D12,TARIF!$D$5:$J$5,1)+3))))</f>
        <v>0</v>
      </c>
      <c r="I12" s="31">
        <f t="shared" ca="1" si="0"/>
        <v>0</v>
      </c>
    </row>
    <row r="13" spans="1:9" x14ac:dyDescent="0.25">
      <c r="A13" s="18">
        <v>7</v>
      </c>
      <c r="B13" s="19"/>
      <c r="C13" s="19"/>
      <c r="D13" s="20"/>
      <c r="E13" s="19"/>
      <c r="F13" s="21">
        <f t="shared" si="1"/>
        <v>0</v>
      </c>
      <c r="G13" s="22">
        <f t="shared" si="2"/>
        <v>0</v>
      </c>
      <c r="H13" s="23">
        <f ca="1">IF(OR(G13=0,G13=""),0,INDIRECT("TARIF!"&amp;ADDRESS((MATCH(IF(MIN(B13:C13)&lt;=9.9,MIN(B13:C13),MAX(B13:C13)),TARIF!$B$6:$B$14)+5),(MATCH(D13,TARIF!$D$5:$J$5,1)+3))))</f>
        <v>0</v>
      </c>
      <c r="I13" s="31">
        <f t="shared" ca="1" si="0"/>
        <v>0</v>
      </c>
    </row>
    <row r="14" spans="1:9" x14ac:dyDescent="0.25">
      <c r="A14" s="18">
        <v>8</v>
      </c>
      <c r="B14" s="19"/>
      <c r="C14" s="19"/>
      <c r="D14" s="20"/>
      <c r="E14" s="19"/>
      <c r="F14" s="21">
        <f t="shared" si="1"/>
        <v>0</v>
      </c>
      <c r="G14" s="22">
        <f t="shared" si="2"/>
        <v>0</v>
      </c>
      <c r="H14" s="23">
        <f ca="1">IF(OR(G14=0,G14=""),0,INDIRECT("TARIF!"&amp;ADDRESS((MATCH(IF(MIN(B14:C14)&lt;=9.9,MIN(B14:C14),MAX(B14:C14)),TARIF!$B$6:$B$14)+5),(MATCH(D14,TARIF!$D$5:$J$5,1)+3))))</f>
        <v>0</v>
      </c>
      <c r="I14" s="31">
        <f t="shared" ca="1" si="0"/>
        <v>0</v>
      </c>
    </row>
    <row r="15" spans="1:9" x14ac:dyDescent="0.25">
      <c r="A15" s="18">
        <v>9</v>
      </c>
      <c r="B15" s="19"/>
      <c r="C15" s="19"/>
      <c r="D15" s="20"/>
      <c r="E15" s="19"/>
      <c r="F15" s="21">
        <f t="shared" si="1"/>
        <v>0</v>
      </c>
      <c r="G15" s="22">
        <f t="shared" si="2"/>
        <v>0</v>
      </c>
      <c r="H15" s="23">
        <f ca="1">IF(OR(G15=0,G15=""),0,INDIRECT("TARIF!"&amp;ADDRESS((MATCH(IF(MIN(B15:C15)&lt;=9.9,MIN(B15:C15),MAX(B15:C15)),TARIF!$B$6:$B$14)+5),(MATCH(D15,TARIF!$D$5:$J$5,1)+3))))</f>
        <v>0</v>
      </c>
      <c r="I15" s="31">
        <f t="shared" ca="1" si="0"/>
        <v>0</v>
      </c>
    </row>
    <row r="16" spans="1:9" x14ac:dyDescent="0.25">
      <c r="A16" s="18">
        <v>10</v>
      </c>
      <c r="B16" s="19"/>
      <c r="C16" s="19"/>
      <c r="D16" s="20"/>
      <c r="E16" s="19"/>
      <c r="F16" s="21">
        <f t="shared" si="1"/>
        <v>0</v>
      </c>
      <c r="G16" s="22">
        <f t="shared" si="2"/>
        <v>0</v>
      </c>
      <c r="H16" s="23">
        <f ca="1">IF(OR(G16=0,G16=""),0,INDIRECT("TARIF!"&amp;ADDRESS((MATCH(IF(MIN(B16:C16)&lt;=9.9,MIN(B16:C16),MAX(B16:C16)),TARIF!$B$6:$B$14)+5),(MATCH(D16,TARIF!$D$5:$J$5,1)+3))))</f>
        <v>0</v>
      </c>
      <c r="I16" s="31">
        <f t="shared" ref="I16:I48" ca="1" si="3">G16*H16</f>
        <v>0</v>
      </c>
    </row>
    <row r="17" spans="1:9" x14ac:dyDescent="0.25">
      <c r="A17" s="18">
        <v>11</v>
      </c>
      <c r="B17" s="19"/>
      <c r="C17" s="19"/>
      <c r="D17" s="20"/>
      <c r="E17" s="19"/>
      <c r="F17" s="21">
        <f t="shared" si="1"/>
        <v>0</v>
      </c>
      <c r="G17" s="22">
        <f t="shared" si="2"/>
        <v>0</v>
      </c>
      <c r="H17" s="23">
        <f ca="1">IF(OR(G17=0,G17=""),0,INDIRECT("TARIF!"&amp;ADDRESS((MATCH(IF(MIN(B17:C17)&lt;=9.9,MIN(B17:C17),MAX(B17:C17)),TARIF!$B$6:$B$14)+5),(MATCH(D17,TARIF!$D$5:$J$5,1)+3))))</f>
        <v>0</v>
      </c>
      <c r="I17" s="31">
        <f t="shared" ca="1" si="3"/>
        <v>0</v>
      </c>
    </row>
    <row r="18" spans="1:9" x14ac:dyDescent="0.25">
      <c r="A18" s="18">
        <v>12</v>
      </c>
      <c r="B18" s="19"/>
      <c r="C18" s="19"/>
      <c r="D18" s="20"/>
      <c r="E18" s="19"/>
      <c r="F18" s="21">
        <f t="shared" si="1"/>
        <v>0</v>
      </c>
      <c r="G18" s="22">
        <f t="shared" si="2"/>
        <v>0</v>
      </c>
      <c r="H18" s="23">
        <f ca="1">IF(OR(G18=0,G18=""),0,INDIRECT("TARIF!"&amp;ADDRESS((MATCH(IF(MIN(B18:C18)&lt;=9.9,MIN(B18:C18),MAX(B18:C18)),TARIF!$B$6:$B$14)+5),(MATCH(D18,TARIF!$D$5:$J$5,1)+3))))</f>
        <v>0</v>
      </c>
      <c r="I18" s="31">
        <f t="shared" ca="1" si="3"/>
        <v>0</v>
      </c>
    </row>
    <row r="19" spans="1:9" x14ac:dyDescent="0.25">
      <c r="A19" s="18">
        <v>13</v>
      </c>
      <c r="B19" s="19"/>
      <c r="C19" s="19"/>
      <c r="D19" s="20"/>
      <c r="E19" s="19"/>
      <c r="F19" s="21">
        <f t="shared" si="1"/>
        <v>0</v>
      </c>
      <c r="G19" s="22">
        <f t="shared" si="2"/>
        <v>0</v>
      </c>
      <c r="H19" s="23">
        <f ca="1">IF(OR(G19=0,G19=""),0,INDIRECT("TARIF!"&amp;ADDRESS((MATCH(IF(MIN(B19:C19)&lt;=9.9,MIN(B19:C19),MAX(B19:C19)),TARIF!$B$6:$B$14)+5),(MATCH(D19,TARIF!$D$5:$J$5,1)+3))))</f>
        <v>0</v>
      </c>
      <c r="I19" s="31">
        <f t="shared" ca="1" si="3"/>
        <v>0</v>
      </c>
    </row>
    <row r="20" spans="1:9" x14ac:dyDescent="0.25">
      <c r="A20" s="18">
        <v>14</v>
      </c>
      <c r="B20" s="19"/>
      <c r="C20" s="19"/>
      <c r="D20" s="20"/>
      <c r="E20" s="19"/>
      <c r="F20" s="21">
        <f t="shared" si="1"/>
        <v>0</v>
      </c>
      <c r="G20" s="22">
        <f t="shared" si="2"/>
        <v>0</v>
      </c>
      <c r="H20" s="23">
        <f ca="1">IF(OR(G20=0,G20=""),0,INDIRECT("TARIF!"&amp;ADDRESS((MATCH(IF(MIN(B20:C20)&lt;=9.9,MIN(B20:C20),MAX(B20:C20)),TARIF!$B$6:$B$14)+5),(MATCH(D20,TARIF!$D$5:$J$5,1)+3))))</f>
        <v>0</v>
      </c>
      <c r="I20" s="31">
        <f t="shared" ca="1" si="3"/>
        <v>0</v>
      </c>
    </row>
    <row r="21" spans="1:9" x14ac:dyDescent="0.25">
      <c r="A21" s="18">
        <v>15</v>
      </c>
      <c r="B21" s="19"/>
      <c r="C21" s="19"/>
      <c r="D21" s="20"/>
      <c r="E21" s="19"/>
      <c r="F21" s="21">
        <f t="shared" si="1"/>
        <v>0</v>
      </c>
      <c r="G21" s="22">
        <f t="shared" si="2"/>
        <v>0</v>
      </c>
      <c r="H21" s="23">
        <f ca="1">IF(OR(G21=0,G21=""),0,INDIRECT("TARIF!"&amp;ADDRESS((MATCH(IF(MIN(B21:C21)&lt;=9.9,MIN(B21:C21),MAX(B21:C21)),TARIF!$B$6:$B$14)+5),(MATCH(D21,TARIF!$D$5:$J$5,1)+3))))</f>
        <v>0</v>
      </c>
      <c r="I21" s="31">
        <f t="shared" ca="1" si="3"/>
        <v>0</v>
      </c>
    </row>
    <row r="22" spans="1:9" x14ac:dyDescent="0.25">
      <c r="A22" s="18">
        <v>16</v>
      </c>
      <c r="B22" s="19"/>
      <c r="C22" s="19"/>
      <c r="D22" s="20"/>
      <c r="E22" s="19"/>
      <c r="F22" s="21">
        <f t="shared" si="1"/>
        <v>0</v>
      </c>
      <c r="G22" s="22">
        <f t="shared" si="2"/>
        <v>0</v>
      </c>
      <c r="H22" s="23">
        <f ca="1">IF(OR(G22=0,G22=""),0,INDIRECT("TARIF!"&amp;ADDRESS((MATCH(IF(MIN(B22:C22)&lt;=9.9,MIN(B22:C22),MAX(B22:C22)),TARIF!$B$6:$B$14)+5),(MATCH(D22,TARIF!$D$5:$J$5,1)+3))))</f>
        <v>0</v>
      </c>
      <c r="I22" s="31">
        <f t="shared" ca="1" si="3"/>
        <v>0</v>
      </c>
    </row>
    <row r="23" spans="1:9" x14ac:dyDescent="0.25">
      <c r="A23" s="18">
        <v>17</v>
      </c>
      <c r="B23" s="19"/>
      <c r="C23" s="19"/>
      <c r="D23" s="20"/>
      <c r="E23" s="19"/>
      <c r="F23" s="21">
        <f t="shared" si="1"/>
        <v>0</v>
      </c>
      <c r="G23" s="22">
        <f t="shared" si="2"/>
        <v>0</v>
      </c>
      <c r="H23" s="23">
        <f ca="1">IF(OR(G23=0,G23=""),0,INDIRECT("TARIF!"&amp;ADDRESS((MATCH(IF(MIN(B23:C23)&lt;=9.9,MIN(B23:C23),MAX(B23:C23)),TARIF!$B$6:$B$14)+5),(MATCH(D23,TARIF!$D$5:$J$5,1)+3))))</f>
        <v>0</v>
      </c>
      <c r="I23" s="31">
        <f t="shared" ca="1" si="3"/>
        <v>0</v>
      </c>
    </row>
    <row r="24" spans="1:9" x14ac:dyDescent="0.25">
      <c r="A24" s="18">
        <v>18</v>
      </c>
      <c r="B24" s="19"/>
      <c r="C24" s="19"/>
      <c r="D24" s="20"/>
      <c r="E24" s="19"/>
      <c r="F24" s="21">
        <f t="shared" si="1"/>
        <v>0</v>
      </c>
      <c r="G24" s="22">
        <f t="shared" si="2"/>
        <v>0</v>
      </c>
      <c r="H24" s="23">
        <f ca="1">IF(OR(G24=0,G24=""),0,INDIRECT("TARIF!"&amp;ADDRESS((MATCH(IF(MIN(B24:C24)&lt;=9.9,MIN(B24:C24),MAX(B24:C24)),TARIF!$B$6:$B$14)+5),(MATCH(D24,TARIF!$D$5:$J$5,1)+3))))</f>
        <v>0</v>
      </c>
      <c r="I24" s="31">
        <f t="shared" ca="1" si="3"/>
        <v>0</v>
      </c>
    </row>
    <row r="25" spans="1:9" x14ac:dyDescent="0.25">
      <c r="A25" s="18">
        <v>19</v>
      </c>
      <c r="B25" s="19"/>
      <c r="C25" s="19"/>
      <c r="D25" s="20"/>
      <c r="E25" s="19"/>
      <c r="F25" s="21">
        <f t="shared" si="1"/>
        <v>0</v>
      </c>
      <c r="G25" s="22">
        <f t="shared" si="2"/>
        <v>0</v>
      </c>
      <c r="H25" s="23">
        <f ca="1">IF(OR(G25=0,G25=""),0,INDIRECT("TARIF!"&amp;ADDRESS((MATCH(IF(MIN(B25:C25)&lt;=9.9,MIN(B25:C25),MAX(B25:C25)),TARIF!$B$6:$B$14)+5),(MATCH(D25,TARIF!$D$5:$J$5,1)+3))))</f>
        <v>0</v>
      </c>
      <c r="I25" s="31">
        <f t="shared" ca="1" si="3"/>
        <v>0</v>
      </c>
    </row>
    <row r="26" spans="1:9" x14ac:dyDescent="0.25">
      <c r="A26" s="18">
        <v>20</v>
      </c>
      <c r="B26" s="19"/>
      <c r="C26" s="19"/>
      <c r="D26" s="20"/>
      <c r="E26" s="19"/>
      <c r="F26" s="21">
        <f t="shared" si="1"/>
        <v>0</v>
      </c>
      <c r="G26" s="22">
        <f t="shared" si="2"/>
        <v>0</v>
      </c>
      <c r="H26" s="23">
        <f ca="1">IF(OR(G26=0,G26=""),0,INDIRECT("TARIF!"&amp;ADDRESS((MATCH(IF(MIN(B26:C26)&lt;=9.9,MIN(B26:C26),MAX(B26:C26)),TARIF!$B$6:$B$14)+5),(MATCH(D26,TARIF!$D$5:$J$5,1)+3))))</f>
        <v>0</v>
      </c>
      <c r="I26" s="31">
        <f t="shared" ca="1" si="3"/>
        <v>0</v>
      </c>
    </row>
    <row r="27" spans="1:9" x14ac:dyDescent="0.25">
      <c r="A27" s="18">
        <v>21</v>
      </c>
      <c r="B27" s="19"/>
      <c r="C27" s="19"/>
      <c r="D27" s="20"/>
      <c r="E27" s="19"/>
      <c r="F27" s="21">
        <f t="shared" si="1"/>
        <v>0</v>
      </c>
      <c r="G27" s="22">
        <f t="shared" si="2"/>
        <v>0</v>
      </c>
      <c r="H27" s="23">
        <f ca="1">IF(OR(G27=0,G27=""),0,INDIRECT("TARIF!"&amp;ADDRESS((MATCH(IF(MIN(B27:C27)&lt;=9.9,MIN(B27:C27),MAX(B27:C27)),TARIF!$B$6:$B$14)+5),(MATCH(D27,TARIF!$D$5:$J$5,1)+3))))</f>
        <v>0</v>
      </c>
      <c r="I27" s="31">
        <f t="shared" ca="1" si="3"/>
        <v>0</v>
      </c>
    </row>
    <row r="28" spans="1:9" x14ac:dyDescent="0.25">
      <c r="A28" s="18">
        <v>22</v>
      </c>
      <c r="B28" s="19"/>
      <c r="C28" s="19"/>
      <c r="D28" s="20"/>
      <c r="E28" s="19"/>
      <c r="F28" s="21">
        <f t="shared" si="1"/>
        <v>0</v>
      </c>
      <c r="G28" s="22">
        <f t="shared" si="2"/>
        <v>0</v>
      </c>
      <c r="H28" s="23">
        <f ca="1">IF(OR(G28=0,G28=""),0,INDIRECT("TARIF!"&amp;ADDRESS((MATCH(IF(MIN(B28:C28)&lt;=9.9,MIN(B28:C28),MAX(B28:C28)),TARIF!$B$6:$B$14)+5),(MATCH(D28,TARIF!$D$5:$J$5,1)+3))))</f>
        <v>0</v>
      </c>
      <c r="I28" s="31">
        <f t="shared" ca="1" si="3"/>
        <v>0</v>
      </c>
    </row>
    <row r="29" spans="1:9" x14ac:dyDescent="0.25">
      <c r="A29" s="18">
        <v>23</v>
      </c>
      <c r="B29" s="19"/>
      <c r="C29" s="19"/>
      <c r="D29" s="20"/>
      <c r="E29" s="19"/>
      <c r="F29" s="21">
        <f t="shared" si="1"/>
        <v>0</v>
      </c>
      <c r="G29" s="22">
        <f t="shared" si="2"/>
        <v>0</v>
      </c>
      <c r="H29" s="23">
        <f ca="1">IF(OR(G29=0,G29=""),0,INDIRECT("TARIF!"&amp;ADDRESS((MATCH(IF(MIN(B29:C29)&lt;=9.9,MIN(B29:C29),MAX(B29:C29)),TARIF!$B$6:$B$14)+5),(MATCH(D29,TARIF!$D$5:$J$5,1)+3))))</f>
        <v>0</v>
      </c>
      <c r="I29" s="31">
        <f t="shared" ca="1" si="3"/>
        <v>0</v>
      </c>
    </row>
    <row r="30" spans="1:9" x14ac:dyDescent="0.25">
      <c r="A30" s="18">
        <v>24</v>
      </c>
      <c r="B30" s="19"/>
      <c r="C30" s="19"/>
      <c r="D30" s="20"/>
      <c r="E30" s="19"/>
      <c r="F30" s="21">
        <f t="shared" si="1"/>
        <v>0</v>
      </c>
      <c r="G30" s="22">
        <f t="shared" si="2"/>
        <v>0</v>
      </c>
      <c r="H30" s="23">
        <f ca="1">IF(OR(G30=0,G30=""),0,INDIRECT("TARIF!"&amp;ADDRESS((MATCH(IF(MIN(B30:C30)&lt;=9.9,MIN(B30:C30),MAX(B30:C30)),TARIF!$B$6:$B$14)+5),(MATCH(D30,TARIF!$D$5:$J$5,1)+3))))</f>
        <v>0</v>
      </c>
      <c r="I30" s="31">
        <f t="shared" ca="1" si="3"/>
        <v>0</v>
      </c>
    </row>
    <row r="31" spans="1:9" x14ac:dyDescent="0.25">
      <c r="A31" s="18">
        <v>25</v>
      </c>
      <c r="B31" s="19"/>
      <c r="C31" s="19"/>
      <c r="D31" s="20"/>
      <c r="E31" s="19"/>
      <c r="F31" s="21">
        <f t="shared" si="1"/>
        <v>0</v>
      </c>
      <c r="G31" s="22">
        <f t="shared" si="2"/>
        <v>0</v>
      </c>
      <c r="H31" s="23">
        <f ca="1">IF(OR(G31=0,G31=""),0,INDIRECT("TARIF!"&amp;ADDRESS((MATCH(IF(MIN(B31:C31)&lt;=9.9,MIN(B31:C31),MAX(B31:C31)),TARIF!$B$6:$B$14)+5),(MATCH(D31,TARIF!$D$5:$J$5,1)+3))))</f>
        <v>0</v>
      </c>
      <c r="I31" s="31">
        <f t="shared" ca="1" si="3"/>
        <v>0</v>
      </c>
    </row>
    <row r="32" spans="1:9" x14ac:dyDescent="0.25">
      <c r="A32" s="18">
        <v>26</v>
      </c>
      <c r="B32" s="19"/>
      <c r="C32" s="19"/>
      <c r="D32" s="20"/>
      <c r="E32" s="19"/>
      <c r="F32" s="21">
        <f t="shared" si="1"/>
        <v>0</v>
      </c>
      <c r="G32" s="22">
        <f t="shared" si="2"/>
        <v>0</v>
      </c>
      <c r="H32" s="23">
        <f ca="1">IF(OR(G32=0,G32=""),0,INDIRECT("TARIF!"&amp;ADDRESS((MATCH(IF(MIN(B32:C32)&lt;=9.9,MIN(B32:C32),MAX(B32:C32)),TARIF!$B$6:$B$14)+5),(MATCH(D32,TARIF!$D$5:$J$5,1)+3))))</f>
        <v>0</v>
      </c>
      <c r="I32" s="31">
        <f t="shared" ca="1" si="3"/>
        <v>0</v>
      </c>
    </row>
    <row r="33" spans="1:9" x14ac:dyDescent="0.25">
      <c r="A33" s="18">
        <v>27</v>
      </c>
      <c r="B33" s="19"/>
      <c r="C33" s="19"/>
      <c r="D33" s="20"/>
      <c r="E33" s="19"/>
      <c r="F33" s="21">
        <f t="shared" si="1"/>
        <v>0</v>
      </c>
      <c r="G33" s="22">
        <f t="shared" si="2"/>
        <v>0</v>
      </c>
      <c r="H33" s="23">
        <f ca="1">IF(OR(G33=0,G33=""),0,INDIRECT("TARIF!"&amp;ADDRESS((MATCH(IF(MIN(B33:C33)&lt;=9.9,MIN(B33:C33),MAX(B33:C33)),TARIF!$B$6:$B$14)+5),(MATCH(D33,TARIF!$D$5:$J$5,1)+3))))</f>
        <v>0</v>
      </c>
      <c r="I33" s="31">
        <f t="shared" ca="1" si="3"/>
        <v>0</v>
      </c>
    </row>
    <row r="34" spans="1:9" x14ac:dyDescent="0.25">
      <c r="A34" s="18">
        <v>28</v>
      </c>
      <c r="B34" s="19"/>
      <c r="C34" s="19"/>
      <c r="D34" s="20"/>
      <c r="E34" s="19"/>
      <c r="F34" s="21">
        <f t="shared" si="1"/>
        <v>0</v>
      </c>
      <c r="G34" s="22">
        <f t="shared" si="2"/>
        <v>0</v>
      </c>
      <c r="H34" s="23">
        <f ca="1">IF(OR(G34=0,G34=""),0,INDIRECT("TARIF!"&amp;ADDRESS((MATCH(IF(MIN(B34:C34)&lt;=9.9,MIN(B34:C34),MAX(B34:C34)),TARIF!$B$6:$B$14)+5),(MATCH(D34,TARIF!$D$5:$J$5,1)+3))))</f>
        <v>0</v>
      </c>
      <c r="I34" s="31">
        <f t="shared" ca="1" si="3"/>
        <v>0</v>
      </c>
    </row>
    <row r="35" spans="1:9" x14ac:dyDescent="0.25">
      <c r="A35" s="18">
        <v>29</v>
      </c>
      <c r="B35" s="19"/>
      <c r="C35" s="19"/>
      <c r="D35" s="20"/>
      <c r="E35" s="19"/>
      <c r="F35" s="21">
        <f t="shared" si="1"/>
        <v>0</v>
      </c>
      <c r="G35" s="22">
        <f t="shared" si="2"/>
        <v>0</v>
      </c>
      <c r="H35" s="23">
        <f ca="1">IF(OR(G35=0,G35=""),0,INDIRECT("TARIF!"&amp;ADDRESS((MATCH(IF(MIN(B35:C35)&lt;=9.9,MIN(B35:C35),MAX(B35:C35)),TARIF!$B$6:$B$14)+5),(MATCH(D35,TARIF!$D$5:$J$5,1)+3))))</f>
        <v>0</v>
      </c>
      <c r="I35" s="31">
        <f t="shared" ca="1" si="3"/>
        <v>0</v>
      </c>
    </row>
    <row r="36" spans="1:9" x14ac:dyDescent="0.25">
      <c r="A36" s="18">
        <v>30</v>
      </c>
      <c r="B36" s="19"/>
      <c r="C36" s="19"/>
      <c r="D36" s="20"/>
      <c r="E36" s="19"/>
      <c r="F36" s="21">
        <f t="shared" si="1"/>
        <v>0</v>
      </c>
      <c r="G36" s="22">
        <f t="shared" si="2"/>
        <v>0</v>
      </c>
      <c r="H36" s="23">
        <f ca="1">IF(OR(G36=0,G36=""),0,INDIRECT("TARIF!"&amp;ADDRESS((MATCH(IF(MIN(B36:C36)&lt;=9.9,MIN(B36:C36),MAX(B36:C36)),TARIF!$B$6:$B$14)+5),(MATCH(D36,TARIF!$D$5:$J$5,1)+3))))</f>
        <v>0</v>
      </c>
      <c r="I36" s="31">
        <f t="shared" ca="1" si="3"/>
        <v>0</v>
      </c>
    </row>
    <row r="37" spans="1:9" x14ac:dyDescent="0.25">
      <c r="A37" s="18">
        <v>31</v>
      </c>
      <c r="B37" s="19"/>
      <c r="C37" s="19"/>
      <c r="D37" s="20"/>
      <c r="E37" s="19"/>
      <c r="F37" s="21">
        <f t="shared" si="1"/>
        <v>0</v>
      </c>
      <c r="G37" s="22">
        <f t="shared" si="2"/>
        <v>0</v>
      </c>
      <c r="H37" s="23">
        <f ca="1">IF(OR(G37=0,G37=""),0,INDIRECT("TARIF!"&amp;ADDRESS((MATCH(IF(MIN(B37:C37)&lt;=9.9,MIN(B37:C37),MAX(B37:C37)),TARIF!$B$6:$B$14)+5),(MATCH(D37,TARIF!$D$5:$J$5,1)+3))))</f>
        <v>0</v>
      </c>
      <c r="I37" s="31">
        <f t="shared" ca="1" si="3"/>
        <v>0</v>
      </c>
    </row>
    <row r="38" spans="1:9" x14ac:dyDescent="0.25">
      <c r="A38" s="18">
        <v>32</v>
      </c>
      <c r="B38" s="19"/>
      <c r="C38" s="19"/>
      <c r="D38" s="20"/>
      <c r="E38" s="19"/>
      <c r="F38" s="21">
        <f t="shared" si="1"/>
        <v>0</v>
      </c>
      <c r="G38" s="22">
        <f t="shared" si="2"/>
        <v>0</v>
      </c>
      <c r="H38" s="23">
        <f ca="1">IF(OR(G38=0,G38=""),0,INDIRECT("TARIF!"&amp;ADDRESS((MATCH(IF(MIN(B38:C38)&lt;=9.9,MIN(B38:C38),MAX(B38:C38)),TARIF!$B$6:$B$14)+5),(MATCH(D38,TARIF!$D$5:$J$5,1)+3))))</f>
        <v>0</v>
      </c>
      <c r="I38" s="31">
        <f t="shared" ca="1" si="3"/>
        <v>0</v>
      </c>
    </row>
    <row r="39" spans="1:9" x14ac:dyDescent="0.25">
      <c r="A39" s="18">
        <v>33</v>
      </c>
      <c r="B39" s="19"/>
      <c r="C39" s="19"/>
      <c r="D39" s="20"/>
      <c r="E39" s="19"/>
      <c r="F39" s="21">
        <f t="shared" si="1"/>
        <v>0</v>
      </c>
      <c r="G39" s="22">
        <f t="shared" si="2"/>
        <v>0</v>
      </c>
      <c r="H39" s="23">
        <f ca="1">IF(OR(G39=0,G39=""),0,INDIRECT("TARIF!"&amp;ADDRESS((MATCH(IF(MIN(B39:C39)&lt;=9.9,MIN(B39:C39),MAX(B39:C39)),TARIF!$B$6:$B$14)+5),(MATCH(D39,TARIF!$D$5:$J$5,1)+3))))</f>
        <v>0</v>
      </c>
      <c r="I39" s="31">
        <f t="shared" ca="1" si="3"/>
        <v>0</v>
      </c>
    </row>
    <row r="40" spans="1:9" x14ac:dyDescent="0.25">
      <c r="A40" s="18">
        <v>34</v>
      </c>
      <c r="B40" s="19"/>
      <c r="C40" s="19"/>
      <c r="D40" s="20"/>
      <c r="E40" s="19"/>
      <c r="F40" s="21">
        <f t="shared" si="1"/>
        <v>0</v>
      </c>
      <c r="G40" s="22">
        <f t="shared" si="2"/>
        <v>0</v>
      </c>
      <c r="H40" s="23">
        <f ca="1">IF(OR(G40=0,G40=""),0,INDIRECT("TARIF!"&amp;ADDRESS((MATCH(IF(MIN(B40:C40)&lt;=9.9,MIN(B40:C40),MAX(B40:C40)),TARIF!$B$6:$B$14)+5),(MATCH(D40,TARIF!$D$5:$J$5,1)+3))))</f>
        <v>0</v>
      </c>
      <c r="I40" s="31">
        <f t="shared" ca="1" si="3"/>
        <v>0</v>
      </c>
    </row>
    <row r="41" spans="1:9" x14ac:dyDescent="0.25">
      <c r="A41" s="18">
        <v>35</v>
      </c>
      <c r="B41" s="19"/>
      <c r="C41" s="19"/>
      <c r="D41" s="20"/>
      <c r="E41" s="19"/>
      <c r="F41" s="21">
        <f t="shared" si="1"/>
        <v>0</v>
      </c>
      <c r="G41" s="22">
        <f t="shared" si="2"/>
        <v>0</v>
      </c>
      <c r="H41" s="23">
        <f ca="1">IF(OR(G41=0,G41=""),0,INDIRECT("TARIF!"&amp;ADDRESS((MATCH(IF(MIN(B41:C41)&lt;=9.9,MIN(B41:C41),MAX(B41:C41)),TARIF!$B$6:$B$14)+5),(MATCH(D41,TARIF!$D$5:$J$5,1)+3))))</f>
        <v>0</v>
      </c>
      <c r="I41" s="31">
        <f t="shared" ca="1" si="3"/>
        <v>0</v>
      </c>
    </row>
    <row r="42" spans="1:9" x14ac:dyDescent="0.25">
      <c r="A42" s="18">
        <v>36</v>
      </c>
      <c r="B42" s="19"/>
      <c r="C42" s="19"/>
      <c r="D42" s="20"/>
      <c r="E42" s="19"/>
      <c r="F42" s="21">
        <f t="shared" si="1"/>
        <v>0</v>
      </c>
      <c r="G42" s="22">
        <f t="shared" si="2"/>
        <v>0</v>
      </c>
      <c r="H42" s="23">
        <f ca="1">IF(OR(G42=0,G42=""),0,INDIRECT("TARIF!"&amp;ADDRESS((MATCH(IF(MIN(B42:C42)&lt;=9.9,MIN(B42:C42),MAX(B42:C42)),TARIF!$B$6:$B$14)+5),(MATCH(D42,TARIF!$D$5:$J$5,1)+3))))</f>
        <v>0</v>
      </c>
      <c r="I42" s="31">
        <f t="shared" ca="1" si="3"/>
        <v>0</v>
      </c>
    </row>
    <row r="43" spans="1:9" x14ac:dyDescent="0.25">
      <c r="A43" s="18">
        <v>37</v>
      </c>
      <c r="B43" s="19"/>
      <c r="C43" s="19"/>
      <c r="D43" s="20"/>
      <c r="E43" s="19"/>
      <c r="F43" s="21">
        <f t="shared" si="1"/>
        <v>0</v>
      </c>
      <c r="G43" s="22">
        <f t="shared" si="2"/>
        <v>0</v>
      </c>
      <c r="H43" s="23">
        <f ca="1">IF(OR(G43=0,G43=""),0,INDIRECT("TARIF!"&amp;ADDRESS((MATCH(IF(MIN(B43:C43)&lt;=9.9,MIN(B43:C43),MAX(B43:C43)),TARIF!$B$6:$B$14)+5),(MATCH(D43,TARIF!$D$5:$J$5,1)+3))))</f>
        <v>0</v>
      </c>
      <c r="I43" s="31">
        <f t="shared" ca="1" si="3"/>
        <v>0</v>
      </c>
    </row>
    <row r="44" spans="1:9" x14ac:dyDescent="0.25">
      <c r="A44" s="18">
        <v>38</v>
      </c>
      <c r="B44" s="19"/>
      <c r="C44" s="19"/>
      <c r="D44" s="20"/>
      <c r="E44" s="19"/>
      <c r="F44" s="21">
        <f t="shared" si="1"/>
        <v>0</v>
      </c>
      <c r="G44" s="22">
        <f t="shared" si="2"/>
        <v>0</v>
      </c>
      <c r="H44" s="23">
        <f ca="1">IF(OR(G44=0,G44=""),0,INDIRECT("TARIF!"&amp;ADDRESS((MATCH(IF(MIN(B44:C44)&lt;=9.9,MIN(B44:C44),MAX(B44:C44)),TARIF!$B$6:$B$14)+5),(MATCH(D44,TARIF!$D$5:$J$5,1)+3))))</f>
        <v>0</v>
      </c>
      <c r="I44" s="31">
        <f t="shared" ca="1" si="3"/>
        <v>0</v>
      </c>
    </row>
    <row r="45" spans="1:9" x14ac:dyDescent="0.25">
      <c r="A45" s="18">
        <v>39</v>
      </c>
      <c r="B45" s="19"/>
      <c r="C45" s="19"/>
      <c r="D45" s="20"/>
      <c r="E45" s="19"/>
      <c r="F45" s="21">
        <f t="shared" si="1"/>
        <v>0</v>
      </c>
      <c r="G45" s="22">
        <f t="shared" si="2"/>
        <v>0</v>
      </c>
      <c r="H45" s="23">
        <f ca="1">IF(OR(G45=0,G45=""),0,INDIRECT("TARIF!"&amp;ADDRESS((MATCH(IF(MIN(B45:C45)&lt;=9.9,MIN(B45:C45),MAX(B45:C45)),TARIF!$B$6:$B$14)+5),(MATCH(D45,TARIF!$D$5:$J$5,1)+3))))</f>
        <v>0</v>
      </c>
      <c r="I45" s="31">
        <f t="shared" ca="1" si="3"/>
        <v>0</v>
      </c>
    </row>
    <row r="46" spans="1:9" x14ac:dyDescent="0.25">
      <c r="A46" s="18">
        <v>40</v>
      </c>
      <c r="B46" s="19"/>
      <c r="C46" s="19"/>
      <c r="D46" s="20"/>
      <c r="E46" s="19"/>
      <c r="F46" s="21">
        <f t="shared" si="1"/>
        <v>0</v>
      </c>
      <c r="G46" s="22">
        <f t="shared" si="2"/>
        <v>0</v>
      </c>
      <c r="H46" s="23">
        <f ca="1">IF(OR(G46=0,G46=""),0,INDIRECT("TARIF!"&amp;ADDRESS((MATCH(IF(MIN(B46:C46)&lt;=9.9,MIN(B46:C46),MAX(B46:C46)),TARIF!$B$6:$B$14)+5),(MATCH(D46,TARIF!$D$5:$J$5,1)+3))))</f>
        <v>0</v>
      </c>
      <c r="I46" s="31">
        <f t="shared" ca="1" si="3"/>
        <v>0</v>
      </c>
    </row>
    <row r="47" spans="1:9" x14ac:dyDescent="0.25">
      <c r="A47" s="18">
        <v>41</v>
      </c>
      <c r="B47" s="19"/>
      <c r="C47" s="19"/>
      <c r="D47" s="20"/>
      <c r="E47" s="19"/>
      <c r="F47" s="21">
        <f t="shared" si="1"/>
        <v>0</v>
      </c>
      <c r="G47" s="22">
        <f t="shared" si="2"/>
        <v>0</v>
      </c>
      <c r="H47" s="23">
        <f ca="1">IF(OR(G47=0,G47=""),0,INDIRECT("TARIF!"&amp;ADDRESS((MATCH(IF(MIN(B47:C47)&lt;=9.9,MIN(B47:C47),MAX(B47:C47)),TARIF!$B$6:$B$14)+5),(MATCH(D47,TARIF!$D$5:$J$5,1)+3))))</f>
        <v>0</v>
      </c>
      <c r="I47" s="31">
        <f t="shared" ca="1" si="3"/>
        <v>0</v>
      </c>
    </row>
    <row r="48" spans="1:9" ht="15.75" thickBot="1" x14ac:dyDescent="0.3">
      <c r="A48" s="24">
        <v>42</v>
      </c>
      <c r="B48" s="25"/>
      <c r="C48" s="25"/>
      <c r="D48" s="26"/>
      <c r="E48" s="27"/>
      <c r="F48" s="28">
        <f t="shared" si="1"/>
        <v>0</v>
      </c>
      <c r="G48" s="29">
        <f t="shared" si="2"/>
        <v>0</v>
      </c>
      <c r="H48" s="30">
        <f ca="1">IF(OR(G48=0,G48=""),0,INDIRECT("TARIF!"&amp;ADDRESS((MATCH(IF(MIN(B48:C48)&lt;=9.9,MIN(B48:C48),MAX(B48:C48)),TARIF!$B$6:$B$14)+5),(MATCH(D48,TARIF!$D$5:$J$5,1)+3))))</f>
        <v>0</v>
      </c>
      <c r="I48" s="32">
        <f t="shared" ca="1" si="3"/>
        <v>0</v>
      </c>
    </row>
    <row r="49" spans="1:9" ht="15.75" thickBot="1" x14ac:dyDescent="0.3">
      <c r="A49" s="11"/>
      <c r="B49" s="11"/>
      <c r="C49" s="11"/>
      <c r="D49" s="66" t="s">
        <v>36</v>
      </c>
      <c r="E49" s="67"/>
      <c r="F49" s="68"/>
      <c r="G49" s="13">
        <f>SUM(G7:G48)</f>
        <v>12.99675</v>
      </c>
      <c r="H49" s="12" t="s">
        <v>37</v>
      </c>
      <c r="I49" s="33">
        <f ca="1">SUM(I7:I48)</f>
        <v>1299.675</v>
      </c>
    </row>
  </sheetData>
  <mergeCells count="9">
    <mergeCell ref="G4:I4"/>
    <mergeCell ref="D1:F2"/>
    <mergeCell ref="D49:F49"/>
    <mergeCell ref="A1:C2"/>
    <mergeCell ref="G1:H2"/>
    <mergeCell ref="I1:I2"/>
    <mergeCell ref="A5:I5"/>
    <mergeCell ref="D3:F4"/>
    <mergeCell ref="H3:I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TARIF!L2:L11</xm:f>
          </x14:formula1>
          <xm:sqref>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florence</cp:lastModifiedBy>
  <cp:lastPrinted>2016-12-11T19:35:26Z</cp:lastPrinted>
  <dcterms:created xsi:type="dcterms:W3CDTF">2016-12-09T17:09:59Z</dcterms:created>
  <dcterms:modified xsi:type="dcterms:W3CDTF">2016-12-12T05:36:03Z</dcterms:modified>
</cp:coreProperties>
</file>