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DUPUYTREN\2020\"/>
    </mc:Choice>
  </mc:AlternateContent>
  <bookViews>
    <workbookView xWindow="-120" yWindow="-120" windowWidth="29040" windowHeight="15840" activeTab="1"/>
  </bookViews>
  <sheets>
    <sheet name="JANVIER" sheetId="3" r:id="rId1"/>
    <sheet name="Feuil2" sheetId="17" r:id="rId2"/>
    <sheet name="Feuil1" sheetId="16" state="hidden" r:id="rId3"/>
  </sheets>
  <definedNames>
    <definedName name="_xlnm.Print_Area" localSheetId="0">JANVIER!$A$1:$AF$22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6" i="3" l="1"/>
  <c r="D16" i="3"/>
  <c r="E16" i="3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T16" i="3"/>
  <c r="U16" i="3"/>
  <c r="V16" i="3"/>
  <c r="W16" i="3"/>
  <c r="X16" i="3"/>
  <c r="Y16" i="3"/>
  <c r="Z16" i="3"/>
  <c r="AA16" i="3"/>
  <c r="AB16" i="3"/>
  <c r="AC16" i="3"/>
  <c r="AD16" i="3"/>
  <c r="AE16" i="3"/>
  <c r="AF16" i="3"/>
  <c r="C17" i="3"/>
  <c r="D17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T17" i="3"/>
  <c r="U17" i="3"/>
  <c r="V17" i="3"/>
  <c r="W17" i="3"/>
  <c r="X17" i="3"/>
  <c r="Y17" i="3"/>
  <c r="Z17" i="3"/>
  <c r="AA17" i="3"/>
  <c r="AB17" i="3"/>
  <c r="AC17" i="3"/>
  <c r="AD17" i="3"/>
  <c r="AE17" i="3"/>
  <c r="AF17" i="3"/>
  <c r="B16" i="3"/>
  <c r="B17" i="3"/>
  <c r="E17" i="16"/>
  <c r="E16" i="16"/>
  <c r="E15" i="16"/>
  <c r="E14" i="16"/>
  <c r="E13" i="16"/>
  <c r="E12" i="16"/>
  <c r="C14" i="3" l="1"/>
  <c r="D14" i="3"/>
  <c r="E14" i="3"/>
  <c r="F14" i="3"/>
  <c r="G14" i="3"/>
  <c r="H14" i="3"/>
  <c r="I14" i="3"/>
  <c r="J14" i="3"/>
  <c r="K14" i="3"/>
  <c r="L14" i="3"/>
  <c r="M14" i="3"/>
  <c r="N14" i="3"/>
  <c r="O14" i="3"/>
  <c r="P14" i="3"/>
  <c r="Q14" i="3"/>
  <c r="R14" i="3"/>
  <c r="S14" i="3"/>
  <c r="T14" i="3"/>
  <c r="U14" i="3"/>
  <c r="V14" i="3"/>
  <c r="W14" i="3"/>
  <c r="X14" i="3"/>
  <c r="Y14" i="3"/>
  <c r="Z14" i="3"/>
  <c r="AA14" i="3"/>
  <c r="AB14" i="3"/>
  <c r="AC14" i="3"/>
  <c r="AD14" i="3"/>
  <c r="AE14" i="3"/>
  <c r="AF14" i="3"/>
  <c r="C15" i="3"/>
  <c r="D15" i="3"/>
  <c r="E15" i="3"/>
  <c r="F15" i="3"/>
  <c r="G15" i="3"/>
  <c r="H15" i="3"/>
  <c r="I15" i="3"/>
  <c r="J15" i="3"/>
  <c r="K15" i="3"/>
  <c r="L15" i="3"/>
  <c r="M15" i="3"/>
  <c r="N15" i="3"/>
  <c r="O15" i="3"/>
  <c r="P15" i="3"/>
  <c r="Q15" i="3"/>
  <c r="R15" i="3"/>
  <c r="S15" i="3"/>
  <c r="T15" i="3"/>
  <c r="U15" i="3"/>
  <c r="V15" i="3"/>
  <c r="W15" i="3"/>
  <c r="X15" i="3"/>
  <c r="Y15" i="3"/>
  <c r="Z15" i="3"/>
  <c r="AA15" i="3"/>
  <c r="AB15" i="3"/>
  <c r="AC15" i="3"/>
  <c r="AD15" i="3"/>
  <c r="AE15" i="3"/>
  <c r="AF15" i="3"/>
  <c r="B15" i="3"/>
  <c r="B14" i="3"/>
  <c r="B2" i="3" l="1"/>
  <c r="B19" i="3" s="1"/>
  <c r="E9" i="16"/>
  <c r="E8" i="16"/>
  <c r="E6" i="16"/>
  <c r="E11" i="16" s="1"/>
  <c r="E5" i="16"/>
  <c r="C2" i="3" l="1"/>
  <c r="E10" i="16"/>
  <c r="E7" i="16"/>
  <c r="D2" i="3" l="1"/>
  <c r="C19" i="3"/>
  <c r="E2" i="3" l="1"/>
  <c r="D19" i="3"/>
  <c r="F2" i="3" l="1"/>
  <c r="E19" i="3"/>
  <c r="G2" i="3" l="1"/>
  <c r="F19" i="3"/>
  <c r="H2" i="3" l="1"/>
  <c r="G19" i="3"/>
  <c r="I2" i="3" l="1"/>
  <c r="H19" i="3"/>
  <c r="J2" i="3" l="1"/>
  <c r="I19" i="3"/>
  <c r="K2" i="3" l="1"/>
  <c r="J19" i="3"/>
  <c r="L2" i="3" l="1"/>
  <c r="K19" i="3"/>
  <c r="M2" i="3" l="1"/>
  <c r="L19" i="3"/>
  <c r="N2" i="3" l="1"/>
  <c r="M19" i="3"/>
  <c r="Q22" i="3"/>
  <c r="O2" i="3" l="1"/>
  <c r="N19" i="3"/>
  <c r="P2" i="3" l="1"/>
  <c r="O19" i="3"/>
  <c r="AG5" i="3"/>
  <c r="Q2" i="3" l="1"/>
  <c r="P19" i="3"/>
  <c r="AH9" i="3"/>
  <c r="AG9" i="3"/>
  <c r="AH8" i="3"/>
  <c r="AG8" i="3"/>
  <c r="AH7" i="3"/>
  <c r="AG7" i="3"/>
  <c r="AH5" i="3"/>
  <c r="AH4" i="3"/>
  <c r="AG4" i="3"/>
  <c r="AH3" i="3"/>
  <c r="AG3" i="3"/>
  <c r="R2" i="3" l="1"/>
  <c r="Q19" i="3"/>
  <c r="S2" i="3" l="1"/>
  <c r="R19" i="3"/>
  <c r="T2" i="3" l="1"/>
  <c r="S19" i="3"/>
  <c r="U2" i="3" l="1"/>
  <c r="T19" i="3"/>
  <c r="V2" i="3" l="1"/>
  <c r="U19" i="3"/>
  <c r="W2" i="3" l="1"/>
  <c r="V19" i="3"/>
  <c r="X2" i="3" l="1"/>
  <c r="W19" i="3"/>
  <c r="Y2" i="3" l="1"/>
  <c r="X19" i="3"/>
  <c r="Z2" i="3" l="1"/>
  <c r="Y19" i="3"/>
  <c r="AA2" i="3" l="1"/>
  <c r="Z19" i="3"/>
  <c r="AB2" i="3" l="1"/>
  <c r="AA19" i="3"/>
  <c r="AC2" i="3" l="1"/>
  <c r="AB19" i="3"/>
  <c r="AD2" i="3" l="1"/>
  <c r="AC19" i="3"/>
  <c r="AE2" i="3" l="1"/>
  <c r="AD19" i="3"/>
  <c r="AF2" i="3" l="1"/>
  <c r="AF19" i="3" s="1"/>
  <c r="AE19" i="3"/>
  <c r="A35" i="17" l="1"/>
  <c r="A34" i="17"/>
  <c r="A33" i="17"/>
  <c r="A29" i="17"/>
  <c r="A30" i="17"/>
  <c r="A31" i="17"/>
  <c r="A32" i="17"/>
  <c r="A22" i="17"/>
  <c r="A23" i="17"/>
  <c r="A24" i="17"/>
  <c r="A25" i="17"/>
  <c r="A26" i="17"/>
  <c r="A27" i="17"/>
  <c r="A28" i="17"/>
  <c r="A12" i="17"/>
  <c r="A13" i="17"/>
  <c r="A14" i="17"/>
  <c r="A15" i="17"/>
  <c r="A16" i="17"/>
  <c r="A17" i="17"/>
  <c r="A18" i="17"/>
  <c r="A19" i="17"/>
  <c r="A20" i="17"/>
  <c r="A21" i="17"/>
  <c r="A5" i="17"/>
  <c r="A6" i="17"/>
  <c r="A7" i="17"/>
  <c r="A8" i="17"/>
  <c r="A9" i="17"/>
  <c r="A10" i="17"/>
  <c r="A11" i="17"/>
</calcChain>
</file>

<file path=xl/sharedStrings.xml><?xml version="1.0" encoding="utf-8"?>
<sst xmlns="http://schemas.openxmlformats.org/spreadsheetml/2006/main" count="280" uniqueCount="55">
  <si>
    <t>JANVIER</t>
  </si>
  <si>
    <t>DATE_JFP</t>
  </si>
  <si>
    <t>JF_Ponts</t>
  </si>
  <si>
    <t>FÉVRIER</t>
  </si>
  <si>
    <t>MARS</t>
  </si>
  <si>
    <t>AVRIL</t>
  </si>
  <si>
    <t>MAI</t>
  </si>
  <si>
    <t>Premier de l'AN</t>
  </si>
  <si>
    <t>JUIN</t>
  </si>
  <si>
    <t>Pâques</t>
  </si>
  <si>
    <t>JUILLET</t>
  </si>
  <si>
    <t>Lundi de Pâques</t>
  </si>
  <si>
    <t>AOÛT</t>
  </si>
  <si>
    <t>Fête du travail</t>
  </si>
  <si>
    <t>SEPTEMBRE</t>
  </si>
  <si>
    <t>Victoire de 1945</t>
  </si>
  <si>
    <t>OCTOBRE</t>
  </si>
  <si>
    <t>Ascension</t>
  </si>
  <si>
    <t>NOVEMBRE</t>
  </si>
  <si>
    <t>Pentecôte</t>
  </si>
  <si>
    <t>DÉCEMBRE</t>
  </si>
  <si>
    <t>Fête nationale</t>
  </si>
  <si>
    <t>Assomption</t>
  </si>
  <si>
    <t>Toussaint</t>
  </si>
  <si>
    <t>PLANNING CADRES</t>
  </si>
  <si>
    <t>Total Bat A</t>
  </si>
  <si>
    <t>Total Bat B</t>
  </si>
  <si>
    <t>OUVERTURES</t>
  </si>
  <si>
    <t>FERMETURES</t>
  </si>
  <si>
    <t>Ouverture</t>
  </si>
  <si>
    <t>Fermeture</t>
  </si>
  <si>
    <t>Armistice</t>
  </si>
  <si>
    <t>Noël</t>
  </si>
  <si>
    <t>cadre 1</t>
  </si>
  <si>
    <t>cadre 2</t>
  </si>
  <si>
    <t>cadre 3</t>
  </si>
  <si>
    <t>cadre 4</t>
  </si>
  <si>
    <t>cadre 5</t>
  </si>
  <si>
    <t>cadre 6</t>
  </si>
  <si>
    <t>cadre 7</t>
  </si>
  <si>
    <t>cadre 8</t>
  </si>
  <si>
    <t>xx</t>
  </si>
  <si>
    <t>yy</t>
  </si>
  <si>
    <t>O</t>
  </si>
  <si>
    <t>F</t>
  </si>
  <si>
    <t xml:space="preserve">NUIT </t>
  </si>
  <si>
    <t>Janvier</t>
  </si>
  <si>
    <t>7H-18H</t>
  </si>
  <si>
    <t>21H-7H</t>
  </si>
  <si>
    <t>21h/7h</t>
  </si>
  <si>
    <t>""</t>
  </si>
  <si>
    <t>CADRE1 /CADRE 5</t>
  </si>
  <si>
    <t>X</t>
  </si>
  <si>
    <t>CADRE2 / CADRE6</t>
  </si>
  <si>
    <t>CADRE 4/ CADRE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</si>
</sst>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mm"/>
    <numFmt numFmtId="165" formatCode="ddd\ dd"/>
    <numFmt numFmtId="166" formatCode="ddd\ dd/mm/yyyy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name val="Comic Sans MS"/>
      <family val="4"/>
    </font>
    <font>
      <b/>
      <sz val="14"/>
      <color theme="1"/>
      <name val="Calibri"/>
      <family val="2"/>
      <scheme val="minor"/>
    </font>
    <font>
      <sz val="10"/>
      <name val="Comic Sans MS"/>
      <family val="4"/>
    </font>
    <font>
      <b/>
      <sz val="8"/>
      <name val="Comic Sans MS"/>
      <family val="4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166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66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2" xfId="0" applyFont="1" applyBorder="1" applyProtection="1">
      <protection locked="0"/>
    </xf>
    <xf numFmtId="0" fontId="5" fillId="3" borderId="4" xfId="0" applyFont="1" applyFill="1" applyBorder="1" applyProtection="1">
      <protection locked="0"/>
    </xf>
    <xf numFmtId="0" fontId="5" fillId="3" borderId="2" xfId="0" applyFont="1" applyFill="1" applyBorder="1" applyProtection="1">
      <protection locked="0"/>
    </xf>
    <xf numFmtId="0" fontId="0" fillId="0" borderId="0" xfId="0" applyAlignment="1">
      <alignment horizontal="center"/>
    </xf>
    <xf numFmtId="0" fontId="7" fillId="0" borderId="0" xfId="0" applyFont="1"/>
    <xf numFmtId="0" fontId="8" fillId="0" borderId="2" xfId="0" applyFont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5" fillId="4" borderId="2" xfId="0" applyFont="1" applyFill="1" applyBorder="1" applyProtection="1">
      <protection locked="0"/>
    </xf>
    <xf numFmtId="0" fontId="5" fillId="4" borderId="3" xfId="0" applyFont="1" applyFill="1" applyBorder="1" applyProtection="1">
      <protection locked="0"/>
    </xf>
    <xf numFmtId="0" fontId="0" fillId="0" borderId="4" xfId="0" applyFill="1" applyBorder="1"/>
    <xf numFmtId="0" fontId="5" fillId="5" borderId="0" xfId="0" applyFont="1" applyFill="1" applyBorder="1" applyProtection="1">
      <protection locked="0"/>
    </xf>
    <xf numFmtId="0" fontId="0" fillId="5" borderId="0" xfId="0" applyFill="1"/>
    <xf numFmtId="0" fontId="0" fillId="5" borderId="10" xfId="0" applyFill="1" applyBorder="1" applyAlignment="1">
      <alignment horizontal="center"/>
    </xf>
    <xf numFmtId="0" fontId="0" fillId="0" borderId="2" xfId="0" applyFill="1" applyBorder="1"/>
    <xf numFmtId="0" fontId="0" fillId="0" borderId="7" xfId="0" applyFill="1" applyBorder="1"/>
    <xf numFmtId="0" fontId="0" fillId="0" borderId="8" xfId="0" applyFill="1" applyBorder="1"/>
    <xf numFmtId="165" fontId="9" fillId="0" borderId="5" xfId="0" applyNumberFormat="1" applyFont="1" applyBorder="1" applyAlignment="1">
      <alignment horizontal="center" vertical="center" textRotation="255" shrinkToFit="1"/>
    </xf>
    <xf numFmtId="166" fontId="4" fillId="0" borderId="11" xfId="0" applyNumberFormat="1" applyFont="1" applyBorder="1" applyAlignment="1">
      <alignment horizontal="center"/>
    </xf>
    <xf numFmtId="166" fontId="3" fillId="0" borderId="11" xfId="0" applyNumberFormat="1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9" xfId="0" applyNumberFormat="1" applyBorder="1" applyAlignment="1">
      <alignment horizontal="center"/>
    </xf>
    <xf numFmtId="0" fontId="0" fillId="0" borderId="0" xfId="0" applyFill="1"/>
    <xf numFmtId="0" fontId="11" fillId="3" borderId="13" xfId="0" applyFont="1" applyFill="1" applyBorder="1" applyAlignment="1">
      <alignment horizontal="center"/>
    </xf>
    <xf numFmtId="0" fontId="11" fillId="3" borderId="14" xfId="0" applyFont="1" applyFill="1" applyBorder="1" applyAlignment="1">
      <alignment horizontal="center"/>
    </xf>
    <xf numFmtId="0" fontId="11" fillId="3" borderId="15" xfId="0" applyFont="1" applyFill="1" applyBorder="1" applyAlignment="1">
      <alignment horizontal="center"/>
    </xf>
    <xf numFmtId="0" fontId="11" fillId="3" borderId="16" xfId="0" applyFont="1" applyFill="1" applyBorder="1" applyAlignment="1">
      <alignment horizontal="center"/>
    </xf>
    <xf numFmtId="0" fontId="12" fillId="0" borderId="0" xfId="0" applyFont="1" applyFill="1"/>
    <xf numFmtId="0" fontId="11" fillId="3" borderId="17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1" fillId="3" borderId="18" xfId="0" applyFont="1" applyFill="1" applyBorder="1" applyAlignment="1">
      <alignment horizontal="center"/>
    </xf>
    <xf numFmtId="0" fontId="11" fillId="3" borderId="19" xfId="0" applyFont="1" applyFill="1" applyBorder="1" applyAlignment="1">
      <alignment horizont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justify"/>
    </xf>
    <xf numFmtId="0" fontId="12" fillId="0" borderId="21" xfId="0" applyFont="1" applyBorder="1" applyAlignment="1">
      <alignment horizontal="center" vertical="center"/>
    </xf>
    <xf numFmtId="165" fontId="12" fillId="6" borderId="22" xfId="0" applyNumberFormat="1" applyFont="1" applyFill="1" applyBorder="1" applyAlignment="1">
      <alignment horizontal="center" vertical="center"/>
    </xf>
    <xf numFmtId="0" fontId="13" fillId="6" borderId="23" xfId="0" applyFont="1" applyFill="1" applyBorder="1" applyAlignment="1">
      <alignment horizontal="center"/>
    </xf>
    <xf numFmtId="0" fontId="13" fillId="6" borderId="25" xfId="0" applyFont="1" applyFill="1" applyBorder="1" applyAlignment="1">
      <alignment horizontal="center"/>
    </xf>
    <xf numFmtId="165" fontId="12" fillId="0" borderId="22" xfId="0" applyNumberFormat="1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horizontal="center"/>
    </xf>
    <xf numFmtId="0" fontId="13" fillId="0" borderId="28" xfId="0" applyFont="1" applyFill="1" applyBorder="1" applyAlignment="1">
      <alignment horizontal="center"/>
    </xf>
    <xf numFmtId="0" fontId="13" fillId="0" borderId="29" xfId="0" applyFont="1" applyFill="1" applyBorder="1" applyAlignment="1">
      <alignment horizontal="center"/>
    </xf>
    <xf numFmtId="0" fontId="13" fillId="0" borderId="30" xfId="0" applyFont="1" applyFill="1" applyBorder="1" applyAlignment="1">
      <alignment horizontal="center"/>
    </xf>
    <xf numFmtId="0" fontId="14" fillId="0" borderId="28" xfId="0" applyFont="1" applyFill="1" applyBorder="1" applyAlignment="1">
      <alignment horizontal="center"/>
    </xf>
    <xf numFmtId="0" fontId="13" fillId="0" borderId="23" xfId="0" applyFont="1" applyFill="1" applyBorder="1" applyAlignment="1">
      <alignment horizontal="center"/>
    </xf>
    <xf numFmtId="0" fontId="13" fillId="0" borderId="25" xfId="0" applyFont="1" applyFill="1" applyBorder="1" applyAlignment="1">
      <alignment horizontal="center"/>
    </xf>
    <xf numFmtId="0" fontId="13" fillId="0" borderId="31" xfId="0" applyFont="1" applyFill="1" applyBorder="1" applyAlignment="1">
      <alignment horizontal="center"/>
    </xf>
    <xf numFmtId="0" fontId="14" fillId="7" borderId="28" xfId="0" applyFont="1" applyFill="1" applyBorder="1" applyAlignment="1">
      <alignment horizontal="center"/>
    </xf>
    <xf numFmtId="0" fontId="13" fillId="0" borderId="32" xfId="0" applyFont="1" applyFill="1" applyBorder="1" applyAlignment="1">
      <alignment horizontal="center"/>
    </xf>
    <xf numFmtId="0" fontId="12" fillId="9" borderId="20" xfId="0" applyFont="1" applyFill="1" applyBorder="1" applyAlignment="1">
      <alignment horizontal="center" vertical="center"/>
    </xf>
    <xf numFmtId="0" fontId="12" fillId="9" borderId="6" xfId="0" applyFont="1" applyFill="1" applyBorder="1" applyAlignment="1">
      <alignment horizontal="center" vertical="center"/>
    </xf>
    <xf numFmtId="0" fontId="15" fillId="0" borderId="4" xfId="0" applyFont="1" applyFill="1" applyBorder="1"/>
    <xf numFmtId="0" fontId="16" fillId="8" borderId="4" xfId="0" applyFont="1" applyFill="1" applyBorder="1"/>
    <xf numFmtId="0" fontId="16" fillId="8" borderId="7" xfId="0" applyFont="1" applyFill="1" applyBorder="1"/>
    <xf numFmtId="0" fontId="16" fillId="8" borderId="2" xfId="0" applyFont="1" applyFill="1" applyBorder="1"/>
    <xf numFmtId="0" fontId="16" fillId="0" borderId="8" xfId="0" applyFont="1" applyFill="1" applyBorder="1"/>
    <xf numFmtId="0" fontId="16" fillId="0" borderId="2" xfId="0" applyFont="1" applyFill="1" applyBorder="1"/>
    <xf numFmtId="0" fontId="13" fillId="6" borderId="24" xfId="0" applyFont="1" applyFill="1" applyBorder="1" applyAlignment="1">
      <alignment horizontal="center"/>
    </xf>
    <xf numFmtId="0" fontId="13" fillId="0" borderId="27" xfId="0" applyFont="1" applyFill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34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714375</xdr:colOff>
      <xdr:row>3</xdr:row>
      <xdr:rowOff>142875</xdr:rowOff>
    </xdr:from>
    <xdr:to>
      <xdr:col>13</xdr:col>
      <xdr:colOff>19050</xdr:colOff>
      <xdr:row>6</xdr:row>
      <xdr:rowOff>57150</xdr:rowOff>
    </xdr:to>
    <xdr:sp macro="[0]!cadres" textlink="">
      <xdr:nvSpPr>
        <xdr:cNvPr id="2" name="Rectangle à coins arrondis 1"/>
        <xdr:cNvSpPr/>
      </xdr:nvSpPr>
      <xdr:spPr>
        <a:xfrm>
          <a:off x="10620375" y="714375"/>
          <a:ext cx="1590675" cy="485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H23"/>
  <sheetViews>
    <sheetView zoomScaleNormal="100" workbookViewId="0">
      <selection activeCell="B32" sqref="B32"/>
    </sheetView>
  </sheetViews>
  <sheetFormatPr baseColWidth="10" defaultRowHeight="15" x14ac:dyDescent="0.25"/>
  <cols>
    <col min="1" max="1" width="16.42578125" customWidth="1"/>
    <col min="2" max="30" width="4.140625" customWidth="1"/>
    <col min="31" max="31" width="4.7109375" customWidth="1"/>
    <col min="32" max="32" width="4.140625" customWidth="1"/>
    <col min="33" max="33" width="11.85546875" bestFit="1" customWidth="1"/>
    <col min="34" max="35" width="17" customWidth="1"/>
  </cols>
  <sheetData>
    <row r="1" spans="1:34" ht="19.5" thickBot="1" x14ac:dyDescent="0.35">
      <c r="A1" s="1" t="s">
        <v>0</v>
      </c>
      <c r="B1" s="28" t="s">
        <v>24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12"/>
      <c r="AH1" s="12"/>
    </row>
    <row r="2" spans="1:34" ht="60" customHeight="1" thickBot="1" x14ac:dyDescent="0.35">
      <c r="A2" s="2">
        <v>2020</v>
      </c>
      <c r="B2" s="24">
        <f>DATE(MATCH($A$2,Feuil1!D5:D17,0)+2014,MATCH($A$1,Feuil1!B1:B12,0),1)</f>
        <v>42370</v>
      </c>
      <c r="C2" s="24">
        <f>B2+1</f>
        <v>42371</v>
      </c>
      <c r="D2" s="24">
        <f t="shared" ref="D2:AE2" si="0">C2+1</f>
        <v>42372</v>
      </c>
      <c r="E2" s="24">
        <f t="shared" si="0"/>
        <v>42373</v>
      </c>
      <c r="F2" s="24">
        <f t="shared" si="0"/>
        <v>42374</v>
      </c>
      <c r="G2" s="24">
        <f t="shared" si="0"/>
        <v>42375</v>
      </c>
      <c r="H2" s="24">
        <f t="shared" si="0"/>
        <v>42376</v>
      </c>
      <c r="I2" s="24">
        <f t="shared" si="0"/>
        <v>42377</v>
      </c>
      <c r="J2" s="24">
        <f t="shared" si="0"/>
        <v>42378</v>
      </c>
      <c r="K2" s="24">
        <f t="shared" si="0"/>
        <v>42379</v>
      </c>
      <c r="L2" s="24">
        <f t="shared" si="0"/>
        <v>42380</v>
      </c>
      <c r="M2" s="24">
        <f t="shared" si="0"/>
        <v>42381</v>
      </c>
      <c r="N2" s="24">
        <f t="shared" si="0"/>
        <v>42382</v>
      </c>
      <c r="O2" s="24">
        <f t="shared" si="0"/>
        <v>42383</v>
      </c>
      <c r="P2" s="24">
        <f t="shared" si="0"/>
        <v>42384</v>
      </c>
      <c r="Q2" s="24">
        <f t="shared" si="0"/>
        <v>42385</v>
      </c>
      <c r="R2" s="24">
        <f t="shared" si="0"/>
        <v>42386</v>
      </c>
      <c r="S2" s="24">
        <f t="shared" si="0"/>
        <v>42387</v>
      </c>
      <c r="T2" s="24">
        <f t="shared" si="0"/>
        <v>42388</v>
      </c>
      <c r="U2" s="24">
        <f t="shared" si="0"/>
        <v>42389</v>
      </c>
      <c r="V2" s="24">
        <f t="shared" si="0"/>
        <v>42390</v>
      </c>
      <c r="W2" s="24">
        <f t="shared" si="0"/>
        <v>42391</v>
      </c>
      <c r="X2" s="24">
        <f t="shared" si="0"/>
        <v>42392</v>
      </c>
      <c r="Y2" s="24">
        <f t="shared" si="0"/>
        <v>42393</v>
      </c>
      <c r="Z2" s="24">
        <f t="shared" si="0"/>
        <v>42394</v>
      </c>
      <c r="AA2" s="24">
        <f t="shared" si="0"/>
        <v>42395</v>
      </c>
      <c r="AB2" s="24">
        <f t="shared" si="0"/>
        <v>42396</v>
      </c>
      <c r="AC2" s="24">
        <f t="shared" si="0"/>
        <v>42397</v>
      </c>
      <c r="AD2" s="24">
        <f t="shared" si="0"/>
        <v>42398</v>
      </c>
      <c r="AE2" s="24">
        <f t="shared" si="0"/>
        <v>42399</v>
      </c>
      <c r="AF2" s="24">
        <f>AE2+1</f>
        <v>42400</v>
      </c>
      <c r="AG2" s="13" t="s">
        <v>27</v>
      </c>
      <c r="AH2" s="13" t="s">
        <v>28</v>
      </c>
    </row>
    <row r="3" spans="1:34" ht="18" customHeight="1" thickBot="1" x14ac:dyDescent="0.35">
      <c r="A3" s="15" t="s">
        <v>33</v>
      </c>
      <c r="B3" s="63" t="s">
        <v>43</v>
      </c>
      <c r="C3" s="63" t="s">
        <v>43</v>
      </c>
      <c r="D3" s="63" t="s">
        <v>44</v>
      </c>
      <c r="E3" s="63" t="s">
        <v>44</v>
      </c>
      <c r="F3" s="17"/>
      <c r="G3" s="17" t="s">
        <v>52</v>
      </c>
      <c r="H3" s="17" t="s">
        <v>52</v>
      </c>
      <c r="I3" s="17" t="s">
        <v>52</v>
      </c>
      <c r="J3" s="17" t="s">
        <v>52</v>
      </c>
      <c r="K3" s="17" t="s">
        <v>52</v>
      </c>
      <c r="L3" s="17" t="s">
        <v>52</v>
      </c>
      <c r="M3" s="17" t="s">
        <v>52</v>
      </c>
      <c r="N3" s="17" t="s">
        <v>52</v>
      </c>
      <c r="O3" s="17" t="s">
        <v>52</v>
      </c>
      <c r="P3" s="17" t="s">
        <v>52</v>
      </c>
      <c r="Q3" s="17" t="s">
        <v>52</v>
      </c>
      <c r="R3" s="17" t="s">
        <v>52</v>
      </c>
      <c r="S3" s="62" t="s">
        <v>52</v>
      </c>
      <c r="T3" s="62" t="s">
        <v>52</v>
      </c>
      <c r="U3" s="62" t="s">
        <v>52</v>
      </c>
      <c r="V3" s="62" t="s">
        <v>52</v>
      </c>
      <c r="W3" s="62" t="s">
        <v>52</v>
      </c>
      <c r="X3" s="62" t="s">
        <v>52</v>
      </c>
      <c r="Y3" s="62" t="s">
        <v>52</v>
      </c>
      <c r="Z3" s="62" t="s">
        <v>52</v>
      </c>
      <c r="AA3" s="62" t="s">
        <v>52</v>
      </c>
      <c r="AB3" s="62" t="s">
        <v>52</v>
      </c>
      <c r="AC3" s="62" t="s">
        <v>52</v>
      </c>
      <c r="AD3" s="62" t="s">
        <v>52</v>
      </c>
      <c r="AE3" s="62" t="s">
        <v>52</v>
      </c>
      <c r="AF3" s="62" t="s">
        <v>52</v>
      </c>
      <c r="AG3" s="14">
        <f t="shared" ref="AG3:AG9" si="1">COUNTIF(A3:AE3,"o")</f>
        <v>2</v>
      </c>
      <c r="AH3" s="14">
        <f t="shared" ref="AH3:AH9" si="2">COUNTIF(A3:AE3,"f")</f>
        <v>2</v>
      </c>
    </row>
    <row r="4" spans="1:34" ht="18" customHeight="1" thickBot="1" x14ac:dyDescent="0.35">
      <c r="A4" s="15" t="s">
        <v>34</v>
      </c>
      <c r="B4" s="67" t="s">
        <v>44</v>
      </c>
      <c r="C4" s="67" t="s">
        <v>44</v>
      </c>
      <c r="D4" s="21"/>
      <c r="E4" s="21"/>
      <c r="F4" s="62" t="s">
        <v>52</v>
      </c>
      <c r="G4" s="62" t="s">
        <v>52</v>
      </c>
      <c r="H4" s="62" t="s">
        <v>52</v>
      </c>
      <c r="I4" s="62" t="s">
        <v>52</v>
      </c>
      <c r="J4" s="62" t="s">
        <v>52</v>
      </c>
      <c r="K4" s="62" t="s">
        <v>52</v>
      </c>
      <c r="L4" s="62" t="s">
        <v>52</v>
      </c>
      <c r="M4" s="62" t="s">
        <v>52</v>
      </c>
      <c r="N4" s="65" t="s">
        <v>43</v>
      </c>
      <c r="O4" s="65" t="s">
        <v>43</v>
      </c>
      <c r="P4" s="65" t="s">
        <v>44</v>
      </c>
      <c r="Q4" s="65" t="s">
        <v>44</v>
      </c>
      <c r="R4" s="21"/>
      <c r="S4" s="62" t="s">
        <v>52</v>
      </c>
      <c r="T4" s="62" t="s">
        <v>52</v>
      </c>
      <c r="U4" s="62" t="s">
        <v>52</v>
      </c>
      <c r="V4" s="62"/>
      <c r="W4" s="62"/>
      <c r="X4" s="62"/>
      <c r="Y4" s="62"/>
      <c r="Z4" s="62" t="s">
        <v>52</v>
      </c>
      <c r="AA4" s="62" t="s">
        <v>52</v>
      </c>
      <c r="AB4" s="62" t="s">
        <v>52</v>
      </c>
      <c r="AC4" s="62" t="s">
        <v>52</v>
      </c>
      <c r="AD4" s="62" t="s">
        <v>52</v>
      </c>
      <c r="AE4" s="62" t="s">
        <v>52</v>
      </c>
      <c r="AF4" s="62" t="s">
        <v>52</v>
      </c>
      <c r="AG4" s="14">
        <f t="shared" si="1"/>
        <v>2</v>
      </c>
      <c r="AH4" s="14">
        <f t="shared" si="2"/>
        <v>4</v>
      </c>
    </row>
    <row r="5" spans="1:34" ht="18" customHeight="1" thickBot="1" x14ac:dyDescent="0.35">
      <c r="A5" s="15" t="s">
        <v>35</v>
      </c>
      <c r="B5" s="62" t="s">
        <v>52</v>
      </c>
      <c r="C5" s="62" t="s">
        <v>52</v>
      </c>
      <c r="D5" s="62" t="s">
        <v>52</v>
      </c>
      <c r="E5" s="62" t="s">
        <v>52</v>
      </c>
      <c r="F5" s="62" t="s">
        <v>52</v>
      </c>
      <c r="G5" s="62" t="s">
        <v>52</v>
      </c>
      <c r="H5" s="62" t="s">
        <v>52</v>
      </c>
      <c r="I5" s="62" t="s">
        <v>52</v>
      </c>
      <c r="J5" s="62" t="s">
        <v>52</v>
      </c>
      <c r="K5" s="62" t="s">
        <v>52</v>
      </c>
      <c r="L5" s="62" t="s">
        <v>52</v>
      </c>
      <c r="M5" s="62" t="s">
        <v>52</v>
      </c>
      <c r="N5" s="65" t="s">
        <v>44</v>
      </c>
      <c r="O5" s="65" t="s">
        <v>44</v>
      </c>
      <c r="P5" s="65" t="s">
        <v>43</v>
      </c>
      <c r="Q5" s="65" t="s">
        <v>43</v>
      </c>
      <c r="R5" s="21"/>
      <c r="S5" s="62" t="s">
        <v>52</v>
      </c>
      <c r="T5" s="62" t="s">
        <v>52</v>
      </c>
      <c r="U5" s="62" t="s">
        <v>52</v>
      </c>
      <c r="V5" s="62" t="s">
        <v>52</v>
      </c>
      <c r="W5" s="62" t="s">
        <v>52</v>
      </c>
      <c r="X5" s="62" t="s">
        <v>52</v>
      </c>
      <c r="Y5" s="62" t="s">
        <v>52</v>
      </c>
      <c r="Z5" s="62" t="s">
        <v>52</v>
      </c>
      <c r="AA5" s="62" t="s">
        <v>52</v>
      </c>
      <c r="AB5" s="62" t="s">
        <v>52</v>
      </c>
      <c r="AC5" s="62" t="s">
        <v>52</v>
      </c>
      <c r="AD5" s="62" t="s">
        <v>52</v>
      </c>
      <c r="AE5" s="62" t="s">
        <v>52</v>
      </c>
      <c r="AF5" s="62" t="s">
        <v>52</v>
      </c>
      <c r="AG5" s="14">
        <f>COUNTIF(A5:AF5,"o")</f>
        <v>2</v>
      </c>
      <c r="AH5" s="14">
        <f t="shared" si="2"/>
        <v>2</v>
      </c>
    </row>
    <row r="6" spans="1:34" ht="18" customHeight="1" thickBot="1" x14ac:dyDescent="0.35">
      <c r="A6" s="15" t="s">
        <v>36</v>
      </c>
      <c r="B6" s="23"/>
      <c r="C6" s="23"/>
      <c r="D6" s="23"/>
      <c r="E6" s="23"/>
      <c r="F6" s="62" t="s">
        <v>52</v>
      </c>
      <c r="G6" s="62" t="s">
        <v>52</v>
      </c>
      <c r="H6" s="62" t="s">
        <v>52</v>
      </c>
      <c r="I6" s="62" t="s">
        <v>52</v>
      </c>
      <c r="J6" s="62" t="s">
        <v>52</v>
      </c>
      <c r="K6" s="62" t="s">
        <v>52</v>
      </c>
      <c r="L6" s="62" t="s">
        <v>52</v>
      </c>
      <c r="M6" s="62" t="s">
        <v>52</v>
      </c>
      <c r="N6" s="23"/>
      <c r="O6" s="23"/>
      <c r="P6" s="23"/>
      <c r="Q6" s="23"/>
      <c r="R6" s="23"/>
      <c r="S6" s="62" t="s">
        <v>52</v>
      </c>
      <c r="T6" s="62"/>
      <c r="U6" s="62"/>
      <c r="V6" s="62"/>
      <c r="W6" s="62"/>
      <c r="X6" s="62"/>
      <c r="Y6" s="62" t="s">
        <v>52</v>
      </c>
      <c r="Z6" s="62" t="s">
        <v>52</v>
      </c>
      <c r="AA6" s="62" t="s">
        <v>52</v>
      </c>
      <c r="AB6" s="62" t="s">
        <v>52</v>
      </c>
      <c r="AC6" s="62" t="s">
        <v>52</v>
      </c>
      <c r="AD6" s="62" t="s">
        <v>52</v>
      </c>
      <c r="AE6" s="62" t="s">
        <v>52</v>
      </c>
      <c r="AF6" s="62" t="s">
        <v>52</v>
      </c>
      <c r="AG6" s="14"/>
      <c r="AH6" s="14"/>
    </row>
    <row r="7" spans="1:34" ht="18" customHeight="1" thickTop="1" thickBot="1" x14ac:dyDescent="0.35">
      <c r="A7" s="15" t="s">
        <v>37</v>
      </c>
      <c r="B7" s="64" t="s">
        <v>43</v>
      </c>
      <c r="C7" s="64" t="s">
        <v>43</v>
      </c>
      <c r="D7" s="64" t="s">
        <v>44</v>
      </c>
      <c r="E7" s="64" t="s">
        <v>44</v>
      </c>
      <c r="F7" s="62" t="s">
        <v>52</v>
      </c>
      <c r="G7" s="62" t="s">
        <v>52</v>
      </c>
      <c r="H7" s="62" t="s">
        <v>52</v>
      </c>
      <c r="I7" s="62" t="s">
        <v>52</v>
      </c>
      <c r="J7" s="62" t="s">
        <v>52</v>
      </c>
      <c r="K7" s="62" t="s">
        <v>52</v>
      </c>
      <c r="L7" s="62" t="s">
        <v>52</v>
      </c>
      <c r="M7" s="62" t="s">
        <v>52</v>
      </c>
      <c r="N7" s="64" t="s">
        <v>44</v>
      </c>
      <c r="O7" s="64" t="s">
        <v>44</v>
      </c>
      <c r="P7" s="64" t="s">
        <v>43</v>
      </c>
      <c r="Q7" s="64" t="s">
        <v>43</v>
      </c>
      <c r="R7" s="22"/>
      <c r="S7" s="62" t="s">
        <v>52</v>
      </c>
      <c r="T7" s="62" t="s">
        <v>52</v>
      </c>
      <c r="U7" s="62" t="s">
        <v>52</v>
      </c>
      <c r="V7" s="62" t="s">
        <v>52</v>
      </c>
      <c r="W7" s="62" t="s">
        <v>52</v>
      </c>
      <c r="X7" s="62" t="s">
        <v>52</v>
      </c>
      <c r="Y7" s="62" t="s">
        <v>52</v>
      </c>
      <c r="Z7" s="62" t="s">
        <v>52</v>
      </c>
      <c r="AA7" s="62" t="s">
        <v>52</v>
      </c>
      <c r="AB7" s="62" t="s">
        <v>52</v>
      </c>
      <c r="AC7" s="62" t="s">
        <v>52</v>
      </c>
      <c r="AD7" s="62" t="s">
        <v>52</v>
      </c>
      <c r="AE7" s="62" t="s">
        <v>52</v>
      </c>
      <c r="AF7" s="62" t="s">
        <v>52</v>
      </c>
      <c r="AG7" s="14">
        <f t="shared" si="1"/>
        <v>4</v>
      </c>
      <c r="AH7" s="14">
        <f t="shared" si="2"/>
        <v>4</v>
      </c>
    </row>
    <row r="8" spans="1:34" ht="18" customHeight="1" thickBot="1" x14ac:dyDescent="0.35">
      <c r="A8" s="15" t="s">
        <v>38</v>
      </c>
      <c r="B8" s="67" t="s">
        <v>44</v>
      </c>
      <c r="C8" s="67" t="s">
        <v>44</v>
      </c>
      <c r="D8" s="21"/>
      <c r="E8" s="21"/>
      <c r="F8" s="62" t="s">
        <v>52</v>
      </c>
      <c r="G8" s="62" t="s">
        <v>52</v>
      </c>
      <c r="H8" s="62" t="s">
        <v>52</v>
      </c>
      <c r="I8" s="62" t="s">
        <v>52</v>
      </c>
      <c r="J8" s="62" t="s">
        <v>52</v>
      </c>
      <c r="K8" s="62" t="s">
        <v>52</v>
      </c>
      <c r="L8" s="62" t="s">
        <v>52</v>
      </c>
      <c r="M8" s="62" t="s">
        <v>52</v>
      </c>
      <c r="N8" s="21"/>
      <c r="O8" s="21"/>
      <c r="P8" s="21"/>
      <c r="Q8" s="21"/>
      <c r="R8" s="21"/>
      <c r="S8" s="62" t="s">
        <v>52</v>
      </c>
      <c r="T8" s="62" t="s">
        <v>52</v>
      </c>
      <c r="U8" s="62" t="s">
        <v>52</v>
      </c>
      <c r="V8" s="62"/>
      <c r="W8" s="62"/>
      <c r="X8" s="62"/>
      <c r="Y8" s="62"/>
      <c r="Z8" s="62" t="s">
        <v>52</v>
      </c>
      <c r="AA8" s="62" t="s">
        <v>52</v>
      </c>
      <c r="AB8" s="62" t="s">
        <v>52</v>
      </c>
      <c r="AC8" s="62" t="s">
        <v>52</v>
      </c>
      <c r="AD8" s="62" t="s">
        <v>52</v>
      </c>
      <c r="AE8" s="62" t="s">
        <v>52</v>
      </c>
      <c r="AF8" s="62" t="s">
        <v>52</v>
      </c>
      <c r="AG8" s="14">
        <f t="shared" si="1"/>
        <v>0</v>
      </c>
      <c r="AH8" s="14">
        <f t="shared" si="2"/>
        <v>2</v>
      </c>
    </row>
    <row r="9" spans="1:34" ht="18" customHeight="1" thickBot="1" x14ac:dyDescent="0.35">
      <c r="A9" s="15" t="s">
        <v>39</v>
      </c>
      <c r="B9" s="62"/>
      <c r="C9" s="62"/>
      <c r="D9" s="62"/>
      <c r="E9" s="62" t="s">
        <v>52</v>
      </c>
      <c r="F9" s="62" t="s">
        <v>52</v>
      </c>
      <c r="G9" s="62" t="s">
        <v>52</v>
      </c>
      <c r="H9" s="62" t="s">
        <v>52</v>
      </c>
      <c r="I9" s="62" t="s">
        <v>52</v>
      </c>
      <c r="J9" s="62" t="s">
        <v>52</v>
      </c>
      <c r="K9" s="62" t="s">
        <v>52</v>
      </c>
      <c r="L9" s="62" t="s">
        <v>52</v>
      </c>
      <c r="M9" s="62" t="s">
        <v>52</v>
      </c>
      <c r="N9" s="21"/>
      <c r="O9" s="21"/>
      <c r="P9" s="21"/>
      <c r="Q9" s="21"/>
      <c r="R9" s="21"/>
      <c r="S9" s="62" t="s">
        <v>52</v>
      </c>
      <c r="T9" s="62" t="s">
        <v>52</v>
      </c>
      <c r="U9" s="62" t="s">
        <v>52</v>
      </c>
      <c r="V9" s="62" t="s">
        <v>52</v>
      </c>
      <c r="W9" s="62" t="s">
        <v>52</v>
      </c>
      <c r="X9" s="62" t="s">
        <v>52</v>
      </c>
      <c r="Y9" s="62" t="s">
        <v>52</v>
      </c>
      <c r="Z9" s="62" t="s">
        <v>52</v>
      </c>
      <c r="AA9" s="62" t="s">
        <v>52</v>
      </c>
      <c r="AB9" s="62" t="s">
        <v>52</v>
      </c>
      <c r="AC9" s="62" t="s">
        <v>52</v>
      </c>
      <c r="AD9" s="62" t="s">
        <v>52</v>
      </c>
      <c r="AE9" s="62" t="s">
        <v>52</v>
      </c>
      <c r="AF9" s="62" t="s">
        <v>52</v>
      </c>
      <c r="AG9" s="14">
        <f t="shared" si="1"/>
        <v>0</v>
      </c>
      <c r="AH9" s="14">
        <f t="shared" si="2"/>
        <v>0</v>
      </c>
    </row>
    <row r="10" spans="1:34" ht="18" customHeight="1" thickBot="1" x14ac:dyDescent="0.35">
      <c r="A10" s="15" t="s">
        <v>40</v>
      </c>
      <c r="B10" s="62" t="s">
        <v>52</v>
      </c>
      <c r="C10" s="62" t="s">
        <v>52</v>
      </c>
      <c r="D10" s="62" t="s">
        <v>52</v>
      </c>
      <c r="E10" s="62" t="s">
        <v>52</v>
      </c>
      <c r="F10" s="62" t="s">
        <v>52</v>
      </c>
      <c r="G10" s="62" t="s">
        <v>52</v>
      </c>
      <c r="H10" s="62" t="s">
        <v>52</v>
      </c>
      <c r="I10" s="62" t="s">
        <v>52</v>
      </c>
      <c r="J10" s="62" t="s">
        <v>52</v>
      </c>
      <c r="K10" s="62" t="s">
        <v>52</v>
      </c>
      <c r="L10" s="62" t="s">
        <v>52</v>
      </c>
      <c r="M10" s="62" t="s">
        <v>52</v>
      </c>
      <c r="N10" s="66" t="s">
        <v>43</v>
      </c>
      <c r="O10" s="66" t="s">
        <v>43</v>
      </c>
      <c r="P10" s="66" t="s">
        <v>44</v>
      </c>
      <c r="Q10" s="66" t="s">
        <v>44</v>
      </c>
      <c r="R10" s="23"/>
      <c r="S10" s="62" t="s">
        <v>52</v>
      </c>
      <c r="T10" s="62"/>
      <c r="U10" s="62"/>
      <c r="V10" s="62"/>
      <c r="W10" s="62"/>
      <c r="X10" s="62"/>
      <c r="Y10" s="62" t="s">
        <v>52</v>
      </c>
      <c r="Z10" s="62" t="s">
        <v>52</v>
      </c>
      <c r="AA10" s="62" t="s">
        <v>52</v>
      </c>
      <c r="AB10" s="62" t="s">
        <v>52</v>
      </c>
      <c r="AC10" s="62" t="s">
        <v>52</v>
      </c>
      <c r="AD10" s="62" t="s">
        <v>52</v>
      </c>
      <c r="AE10" s="62" t="s">
        <v>52</v>
      </c>
      <c r="AF10" s="62" t="s">
        <v>52</v>
      </c>
      <c r="AG10" s="14"/>
      <c r="AH10" s="14"/>
    </row>
    <row r="11" spans="1:34" ht="18" hidden="1" customHeight="1" thickTop="1" x14ac:dyDescent="0.3">
      <c r="A11" s="16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14"/>
      <c r="AH11" s="14"/>
    </row>
    <row r="12" spans="1:34" ht="18" hidden="1" customHeight="1" x14ac:dyDescent="0.3">
      <c r="A12" s="15" t="s">
        <v>41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14"/>
      <c r="AH12" s="14"/>
    </row>
    <row r="13" spans="1:34" ht="18" hidden="1" customHeight="1" thickBot="1" x14ac:dyDescent="0.35">
      <c r="A13" s="15" t="s">
        <v>42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14"/>
      <c r="AH13" s="14"/>
    </row>
    <row r="14" spans="1:34" ht="18" hidden="1" customHeight="1" x14ac:dyDescent="0.25">
      <c r="A14" s="9" t="s">
        <v>25</v>
      </c>
      <c r="B14" s="21">
        <f t="shared" ref="B14:AF14" si="3">(COUNTBLANK(B3:B6)+(COUNTIF(B3:B6,"rhs")+COUNTIF(B3:B6,"t")+COUNTIF(B3:B6,"O")+COUNTIF(B3:B6,"F")))</f>
        <v>3</v>
      </c>
      <c r="C14" s="21">
        <f t="shared" si="3"/>
        <v>3</v>
      </c>
      <c r="D14" s="21">
        <f t="shared" si="3"/>
        <v>3</v>
      </c>
      <c r="E14" s="21">
        <f t="shared" si="3"/>
        <v>3</v>
      </c>
      <c r="F14" s="21">
        <f t="shared" si="3"/>
        <v>1</v>
      </c>
      <c r="G14" s="21">
        <f t="shared" si="3"/>
        <v>0</v>
      </c>
      <c r="H14" s="21">
        <f t="shared" si="3"/>
        <v>0</v>
      </c>
      <c r="I14" s="21">
        <f t="shared" si="3"/>
        <v>0</v>
      </c>
      <c r="J14" s="21">
        <f t="shared" si="3"/>
        <v>0</v>
      </c>
      <c r="K14" s="21">
        <f t="shared" si="3"/>
        <v>0</v>
      </c>
      <c r="L14" s="21">
        <f t="shared" si="3"/>
        <v>0</v>
      </c>
      <c r="M14" s="21">
        <f t="shared" si="3"/>
        <v>0</v>
      </c>
      <c r="N14" s="21">
        <f t="shared" si="3"/>
        <v>3</v>
      </c>
      <c r="O14" s="21">
        <f t="shared" si="3"/>
        <v>3</v>
      </c>
      <c r="P14" s="21">
        <f t="shared" si="3"/>
        <v>3</v>
      </c>
      <c r="Q14" s="21">
        <f t="shared" si="3"/>
        <v>3</v>
      </c>
      <c r="R14" s="21">
        <f t="shared" si="3"/>
        <v>3</v>
      </c>
      <c r="S14" s="21">
        <f t="shared" si="3"/>
        <v>0</v>
      </c>
      <c r="T14" s="21">
        <f t="shared" si="3"/>
        <v>1</v>
      </c>
      <c r="U14" s="21">
        <f t="shared" si="3"/>
        <v>1</v>
      </c>
      <c r="V14" s="21">
        <f t="shared" si="3"/>
        <v>2</v>
      </c>
      <c r="W14" s="21">
        <f t="shared" si="3"/>
        <v>2</v>
      </c>
      <c r="X14" s="21">
        <f t="shared" si="3"/>
        <v>2</v>
      </c>
      <c r="Y14" s="21">
        <f t="shared" si="3"/>
        <v>1</v>
      </c>
      <c r="Z14" s="21">
        <f t="shared" si="3"/>
        <v>0</v>
      </c>
      <c r="AA14" s="21">
        <f t="shared" si="3"/>
        <v>0</v>
      </c>
      <c r="AB14" s="21">
        <f t="shared" si="3"/>
        <v>0</v>
      </c>
      <c r="AC14" s="21">
        <f t="shared" si="3"/>
        <v>0</v>
      </c>
      <c r="AD14" s="21">
        <f t="shared" si="3"/>
        <v>0</v>
      </c>
      <c r="AE14" s="21">
        <f t="shared" si="3"/>
        <v>0</v>
      </c>
      <c r="AF14" s="21">
        <f t="shared" si="3"/>
        <v>0</v>
      </c>
    </row>
    <row r="15" spans="1:34" ht="18" hidden="1" customHeight="1" x14ac:dyDescent="0.25">
      <c r="A15" s="10" t="s">
        <v>26</v>
      </c>
      <c r="B15" s="21">
        <f t="shared" ref="B15:AF15" si="4">(COUNTBLANK(B7:B10)+(COUNTIF(B7:B10,"rhs")+COUNTIF(B7:B10,"t")+COUNTIF(B7:B10,"O")+COUNTIF(B7:B10,"F")))</f>
        <v>3</v>
      </c>
      <c r="C15" s="21">
        <f t="shared" si="4"/>
        <v>3</v>
      </c>
      <c r="D15" s="21">
        <f t="shared" si="4"/>
        <v>3</v>
      </c>
      <c r="E15" s="21">
        <f t="shared" si="4"/>
        <v>2</v>
      </c>
      <c r="F15" s="21">
        <f t="shared" si="4"/>
        <v>0</v>
      </c>
      <c r="G15" s="21">
        <f t="shared" si="4"/>
        <v>0</v>
      </c>
      <c r="H15" s="21">
        <f t="shared" si="4"/>
        <v>0</v>
      </c>
      <c r="I15" s="21">
        <f t="shared" si="4"/>
        <v>0</v>
      </c>
      <c r="J15" s="21">
        <f t="shared" si="4"/>
        <v>0</v>
      </c>
      <c r="K15" s="21">
        <f t="shared" si="4"/>
        <v>0</v>
      </c>
      <c r="L15" s="21">
        <f t="shared" si="4"/>
        <v>0</v>
      </c>
      <c r="M15" s="21">
        <f t="shared" si="4"/>
        <v>0</v>
      </c>
      <c r="N15" s="21">
        <f t="shared" si="4"/>
        <v>4</v>
      </c>
      <c r="O15" s="21">
        <f t="shared" si="4"/>
        <v>4</v>
      </c>
      <c r="P15" s="21">
        <f t="shared" si="4"/>
        <v>4</v>
      </c>
      <c r="Q15" s="21">
        <f t="shared" si="4"/>
        <v>4</v>
      </c>
      <c r="R15" s="21">
        <f t="shared" si="4"/>
        <v>4</v>
      </c>
      <c r="S15" s="21">
        <f t="shared" si="4"/>
        <v>0</v>
      </c>
      <c r="T15" s="21">
        <f t="shared" si="4"/>
        <v>1</v>
      </c>
      <c r="U15" s="21">
        <f t="shared" si="4"/>
        <v>1</v>
      </c>
      <c r="V15" s="21">
        <f t="shared" si="4"/>
        <v>2</v>
      </c>
      <c r="W15" s="21">
        <f t="shared" si="4"/>
        <v>2</v>
      </c>
      <c r="X15" s="21">
        <f t="shared" si="4"/>
        <v>2</v>
      </c>
      <c r="Y15" s="21">
        <f t="shared" si="4"/>
        <v>1</v>
      </c>
      <c r="Z15" s="21">
        <f t="shared" si="4"/>
        <v>0</v>
      </c>
      <c r="AA15" s="21">
        <f t="shared" si="4"/>
        <v>0</v>
      </c>
      <c r="AB15" s="21">
        <f t="shared" si="4"/>
        <v>0</v>
      </c>
      <c r="AC15" s="21">
        <f t="shared" si="4"/>
        <v>0</v>
      </c>
      <c r="AD15" s="21">
        <f t="shared" si="4"/>
        <v>0</v>
      </c>
      <c r="AE15" s="21">
        <f t="shared" si="4"/>
        <v>0</v>
      </c>
      <c r="AF15" s="21">
        <f t="shared" si="4"/>
        <v>0</v>
      </c>
    </row>
    <row r="16" spans="1:34" ht="18" hidden="1" customHeight="1" x14ac:dyDescent="0.25">
      <c r="A16" s="18" t="s">
        <v>29</v>
      </c>
      <c r="B16" s="20">
        <f>COUNTIF(B3:B11,"o")</f>
        <v>2</v>
      </c>
      <c r="C16" s="20">
        <f t="shared" ref="C16:AF16" si="5">COUNTIF(C3:C11,"o")</f>
        <v>2</v>
      </c>
      <c r="D16" s="20">
        <f t="shared" si="5"/>
        <v>0</v>
      </c>
      <c r="E16" s="20">
        <f t="shared" si="5"/>
        <v>0</v>
      </c>
      <c r="F16" s="20">
        <f t="shared" si="5"/>
        <v>0</v>
      </c>
      <c r="G16" s="20">
        <f t="shared" si="5"/>
        <v>0</v>
      </c>
      <c r="H16" s="20">
        <f t="shared" si="5"/>
        <v>0</v>
      </c>
      <c r="I16" s="20">
        <f t="shared" si="5"/>
        <v>0</v>
      </c>
      <c r="J16" s="20">
        <f t="shared" si="5"/>
        <v>0</v>
      </c>
      <c r="K16" s="20">
        <f t="shared" si="5"/>
        <v>0</v>
      </c>
      <c r="L16" s="20">
        <f t="shared" si="5"/>
        <v>0</v>
      </c>
      <c r="M16" s="20">
        <f t="shared" si="5"/>
        <v>0</v>
      </c>
      <c r="N16" s="20">
        <f t="shared" si="5"/>
        <v>2</v>
      </c>
      <c r="O16" s="20">
        <f t="shared" si="5"/>
        <v>2</v>
      </c>
      <c r="P16" s="20">
        <f t="shared" si="5"/>
        <v>2</v>
      </c>
      <c r="Q16" s="20">
        <f t="shared" si="5"/>
        <v>2</v>
      </c>
      <c r="R16" s="20">
        <f t="shared" si="5"/>
        <v>0</v>
      </c>
      <c r="S16" s="20">
        <f t="shared" si="5"/>
        <v>0</v>
      </c>
      <c r="T16" s="20">
        <f t="shared" si="5"/>
        <v>0</v>
      </c>
      <c r="U16" s="20">
        <f t="shared" si="5"/>
        <v>0</v>
      </c>
      <c r="V16" s="20">
        <f t="shared" si="5"/>
        <v>0</v>
      </c>
      <c r="W16" s="20">
        <f t="shared" si="5"/>
        <v>0</v>
      </c>
      <c r="X16" s="20">
        <f t="shared" si="5"/>
        <v>0</v>
      </c>
      <c r="Y16" s="20">
        <f t="shared" si="5"/>
        <v>0</v>
      </c>
      <c r="Z16" s="20">
        <f t="shared" si="5"/>
        <v>0</v>
      </c>
      <c r="AA16" s="20">
        <f t="shared" si="5"/>
        <v>0</v>
      </c>
      <c r="AB16" s="20">
        <f t="shared" si="5"/>
        <v>0</v>
      </c>
      <c r="AC16" s="20">
        <f t="shared" si="5"/>
        <v>0</v>
      </c>
      <c r="AD16" s="20">
        <f t="shared" si="5"/>
        <v>0</v>
      </c>
      <c r="AE16" s="20">
        <f t="shared" si="5"/>
        <v>0</v>
      </c>
      <c r="AF16" s="20">
        <f t="shared" si="5"/>
        <v>0</v>
      </c>
    </row>
    <row r="17" spans="1:32" ht="18" hidden="1" customHeight="1" x14ac:dyDescent="0.25">
      <c r="A17" s="19" t="s">
        <v>30</v>
      </c>
      <c r="B17" s="20">
        <f>COUNTIF(B3:B11,"F")</f>
        <v>2</v>
      </c>
      <c r="C17" s="20">
        <f t="shared" ref="C17:AF17" si="6">COUNTIF(C3:C11,"F")</f>
        <v>2</v>
      </c>
      <c r="D17" s="20">
        <f t="shared" si="6"/>
        <v>2</v>
      </c>
      <c r="E17" s="20">
        <f t="shared" si="6"/>
        <v>2</v>
      </c>
      <c r="F17" s="20">
        <f t="shared" si="6"/>
        <v>0</v>
      </c>
      <c r="G17" s="20">
        <f t="shared" si="6"/>
        <v>0</v>
      </c>
      <c r="H17" s="20">
        <f t="shared" si="6"/>
        <v>0</v>
      </c>
      <c r="I17" s="20">
        <f t="shared" si="6"/>
        <v>0</v>
      </c>
      <c r="J17" s="20">
        <f t="shared" si="6"/>
        <v>0</v>
      </c>
      <c r="K17" s="20">
        <f t="shared" si="6"/>
        <v>0</v>
      </c>
      <c r="L17" s="20">
        <f t="shared" si="6"/>
        <v>0</v>
      </c>
      <c r="M17" s="20">
        <f t="shared" si="6"/>
        <v>0</v>
      </c>
      <c r="N17" s="20">
        <f t="shared" si="6"/>
        <v>2</v>
      </c>
      <c r="O17" s="20">
        <f t="shared" si="6"/>
        <v>2</v>
      </c>
      <c r="P17" s="20">
        <f t="shared" si="6"/>
        <v>2</v>
      </c>
      <c r="Q17" s="20">
        <f t="shared" si="6"/>
        <v>2</v>
      </c>
      <c r="R17" s="20">
        <f t="shared" si="6"/>
        <v>0</v>
      </c>
      <c r="S17" s="20">
        <f t="shared" si="6"/>
        <v>0</v>
      </c>
      <c r="T17" s="20">
        <f t="shared" si="6"/>
        <v>0</v>
      </c>
      <c r="U17" s="20">
        <f t="shared" si="6"/>
        <v>0</v>
      </c>
      <c r="V17" s="20">
        <f t="shared" si="6"/>
        <v>0</v>
      </c>
      <c r="W17" s="20">
        <f t="shared" si="6"/>
        <v>0</v>
      </c>
      <c r="X17" s="20">
        <f t="shared" si="6"/>
        <v>0</v>
      </c>
      <c r="Y17" s="20">
        <f t="shared" si="6"/>
        <v>0</v>
      </c>
      <c r="Z17" s="20">
        <f t="shared" si="6"/>
        <v>0</v>
      </c>
      <c r="AA17" s="20">
        <f t="shared" si="6"/>
        <v>0</v>
      </c>
      <c r="AB17" s="20">
        <f t="shared" si="6"/>
        <v>0</v>
      </c>
      <c r="AC17" s="20">
        <f t="shared" si="6"/>
        <v>0</v>
      </c>
      <c r="AD17" s="20">
        <f t="shared" si="6"/>
        <v>0</v>
      </c>
      <c r="AE17" s="20">
        <f t="shared" si="6"/>
        <v>0</v>
      </c>
      <c r="AF17" s="20">
        <f t="shared" si="6"/>
        <v>0</v>
      </c>
    </row>
    <row r="18" spans="1:32" ht="18" hidden="1" customHeight="1" thickBot="1" x14ac:dyDescent="0.3"/>
    <row r="19" spans="1:32" ht="60" hidden="1" customHeight="1" thickBot="1" x14ac:dyDescent="0.3">
      <c r="A19" s="8"/>
      <c r="B19" s="24">
        <f>B2</f>
        <v>42370</v>
      </c>
      <c r="C19" s="24">
        <f t="shared" ref="C19:AF19" si="7">C2</f>
        <v>42371</v>
      </c>
      <c r="D19" s="24">
        <f t="shared" si="7"/>
        <v>42372</v>
      </c>
      <c r="E19" s="24">
        <f t="shared" si="7"/>
        <v>42373</v>
      </c>
      <c r="F19" s="24">
        <f t="shared" si="7"/>
        <v>42374</v>
      </c>
      <c r="G19" s="24">
        <f t="shared" si="7"/>
        <v>42375</v>
      </c>
      <c r="H19" s="24">
        <f t="shared" si="7"/>
        <v>42376</v>
      </c>
      <c r="I19" s="24">
        <f t="shared" si="7"/>
        <v>42377</v>
      </c>
      <c r="J19" s="24">
        <f t="shared" si="7"/>
        <v>42378</v>
      </c>
      <c r="K19" s="24">
        <f t="shared" si="7"/>
        <v>42379</v>
      </c>
      <c r="L19" s="24">
        <f t="shared" si="7"/>
        <v>42380</v>
      </c>
      <c r="M19" s="24">
        <f t="shared" si="7"/>
        <v>42381</v>
      </c>
      <c r="N19" s="24">
        <f t="shared" si="7"/>
        <v>42382</v>
      </c>
      <c r="O19" s="24">
        <f t="shared" si="7"/>
        <v>42383</v>
      </c>
      <c r="P19" s="24">
        <f t="shared" si="7"/>
        <v>42384</v>
      </c>
      <c r="Q19" s="24">
        <f t="shared" si="7"/>
        <v>42385</v>
      </c>
      <c r="R19" s="24">
        <f t="shared" si="7"/>
        <v>42386</v>
      </c>
      <c r="S19" s="24">
        <f t="shared" si="7"/>
        <v>42387</v>
      </c>
      <c r="T19" s="24">
        <f t="shared" si="7"/>
        <v>42388</v>
      </c>
      <c r="U19" s="24">
        <f t="shared" si="7"/>
        <v>42389</v>
      </c>
      <c r="V19" s="24">
        <f t="shared" si="7"/>
        <v>42390</v>
      </c>
      <c r="W19" s="24">
        <f t="shared" si="7"/>
        <v>42391</v>
      </c>
      <c r="X19" s="24">
        <f t="shared" si="7"/>
        <v>42392</v>
      </c>
      <c r="Y19" s="24">
        <f t="shared" si="7"/>
        <v>42393</v>
      </c>
      <c r="Z19" s="24">
        <f t="shared" si="7"/>
        <v>42394</v>
      </c>
      <c r="AA19" s="24">
        <f t="shared" si="7"/>
        <v>42395</v>
      </c>
      <c r="AB19" s="24">
        <f t="shared" si="7"/>
        <v>42396</v>
      </c>
      <c r="AC19" s="24">
        <f t="shared" si="7"/>
        <v>42397</v>
      </c>
      <c r="AD19" s="24">
        <f t="shared" si="7"/>
        <v>42398</v>
      </c>
      <c r="AE19" s="24">
        <f t="shared" si="7"/>
        <v>42399</v>
      </c>
      <c r="AF19" s="24">
        <f t="shared" si="7"/>
        <v>42400</v>
      </c>
    </row>
    <row r="20" spans="1:32" ht="18" hidden="1" customHeight="1" x14ac:dyDescent="0.25">
      <c r="A20" s="15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</row>
    <row r="21" spans="1:32" ht="18" hidden="1" customHeight="1" x14ac:dyDescent="0.25">
      <c r="A21" s="15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</row>
    <row r="22" spans="1:32" ht="18" hidden="1" customHeight="1" x14ac:dyDescent="0.25">
      <c r="Q22" s="30">
        <f ca="1">TODAY()</f>
        <v>43747</v>
      </c>
      <c r="R22" s="30"/>
      <c r="S22" s="30"/>
      <c r="T22" s="30"/>
      <c r="U22" s="30"/>
      <c r="V22" s="30"/>
    </row>
    <row r="23" spans="1:32" ht="15.75" thickTop="1" x14ac:dyDescent="0.25"/>
  </sheetData>
  <mergeCells count="2">
    <mergeCell ref="B1:AF1"/>
    <mergeCell ref="Q22:V22"/>
  </mergeCells>
  <conditionalFormatting sqref="B19:AF21">
    <cfRule type="expression" dxfId="33" priority="40">
      <formula>WEEKDAY(B$2,2)&gt;5</formula>
    </cfRule>
  </conditionalFormatting>
  <conditionalFormatting sqref="B3:AF21">
    <cfRule type="containsText" dxfId="32" priority="34" operator="containsText" text="RT">
      <formula>NOT(ISERROR(SEARCH("RT",B3)))</formula>
    </cfRule>
  </conditionalFormatting>
  <conditionalFormatting sqref="B3:AF15">
    <cfRule type="endsWith" dxfId="31" priority="22" operator="endsWith" text="Rhs">
      <formula>RIGHT(B3,LEN("Rhs"))="Rhs"</formula>
    </cfRule>
  </conditionalFormatting>
  <conditionalFormatting sqref="C16:AF17">
    <cfRule type="cellIs" dxfId="30" priority="8" operator="lessThan">
      <formula>1</formula>
    </cfRule>
  </conditionalFormatting>
  <conditionalFormatting sqref="H21">
    <cfRule type="expression" dxfId="29" priority="5531">
      <formula>COUNTIF(#REF!,N$2)</formula>
    </cfRule>
    <cfRule type="expression" dxfId="28" priority="5532">
      <formula>WEEKDAY(N$2,2)&gt;5</formula>
    </cfRule>
  </conditionalFormatting>
  <conditionalFormatting sqref="B2:AF2 C19:AF21 B14:AF19 B5:E5 B9:E10 C2:AF15">
    <cfRule type="containsText" dxfId="27" priority="5533" operator="containsText" text="TP">
      <formula>NOT(ISERROR(SEARCH("TP",B2)))</formula>
    </cfRule>
    <cfRule type="containsText" dxfId="26" priority="5534" operator="containsText" text="JS">
      <formula>NOT(ISERROR(SEARCH("JS",B2)))</formula>
    </cfRule>
    <cfRule type="containsText" dxfId="25" priority="5535" operator="containsText" text="FP">
      <formula>NOT(ISERROR(SEARCH("FP",B2)))</formula>
    </cfRule>
    <cfRule type="containsText" dxfId="24" priority="5536" operator="containsText" text="CA">
      <formula>NOT(ISERROR(SEARCH("CA",B2)))</formula>
    </cfRule>
    <cfRule type="expression" dxfId="23" priority="5537">
      <formula>COUNTIF(#REF!,B$2)</formula>
    </cfRule>
    <cfRule type="expression" dxfId="22" priority="5538">
      <formula>WEEKDAY(B$2,2)&gt;5</formula>
    </cfRule>
  </conditionalFormatting>
  <conditionalFormatting sqref="B3:B15 C14:AF15">
    <cfRule type="containsText" dxfId="21" priority="5563" operator="containsText" text="TP">
      <formula>NOT(ISERROR(SEARCH("TP",B3)))</formula>
    </cfRule>
    <cfRule type="containsText" dxfId="20" priority="5564" operator="containsText" text="JS">
      <formula>NOT(ISERROR(SEARCH("JS",B3)))</formula>
    </cfRule>
    <cfRule type="containsText" dxfId="19" priority="5565" operator="containsText" text="FP">
      <formula>NOT(ISERROR(SEARCH("FP",B3)))</formula>
    </cfRule>
    <cfRule type="containsText" dxfId="18" priority="5566" operator="containsText" text="CA">
      <formula>NOT(ISERROR(SEARCH("CA",B3)))</formula>
    </cfRule>
    <cfRule type="expression" dxfId="17" priority="5567">
      <formula>COUNTIF(#REF!,C$2)</formula>
    </cfRule>
    <cfRule type="expression" dxfId="16" priority="5568">
      <formula>WEEKDAY(C$2,2)&gt;5</formula>
    </cfRule>
  </conditionalFormatting>
  <conditionalFormatting sqref="B2:AF21">
    <cfRule type="expression" dxfId="15" priority="5569">
      <formula>COUNTIF(#REF!,B$2)</formula>
    </cfRule>
  </conditionalFormatting>
  <conditionalFormatting sqref="B19:AF21">
    <cfRule type="endsWith" dxfId="14" priority="1" operator="endsWith" text="Rhs">
      <formula>RIGHT(B19,LEN("Rhs"))="Rhs"</formula>
    </cfRule>
  </conditionalFormatting>
  <conditionalFormatting sqref="B19:B21 C19:AF19">
    <cfRule type="containsText" dxfId="13" priority="2" operator="containsText" text="TP">
      <formula>NOT(ISERROR(SEARCH("TP",B19)))</formula>
    </cfRule>
    <cfRule type="containsText" dxfId="12" priority="3" operator="containsText" text="JS">
      <formula>NOT(ISERROR(SEARCH("JS",B19)))</formula>
    </cfRule>
    <cfRule type="containsText" dxfId="11" priority="4" operator="containsText" text="FP">
      <formula>NOT(ISERROR(SEARCH("FP",B19)))</formula>
    </cfRule>
    <cfRule type="containsText" dxfId="10" priority="5" operator="containsText" text="CA">
      <formula>NOT(ISERROR(SEARCH("CA",B19)))</formula>
    </cfRule>
    <cfRule type="expression" dxfId="9" priority="6">
      <formula>COUNTIF(#REF!,C$2)</formula>
    </cfRule>
    <cfRule type="expression" dxfId="8" priority="7">
      <formula>WEEKDAY(C$2,2)&gt;5</formula>
    </cfRule>
  </conditionalFormatting>
  <dataValidations count="2">
    <dataValidation type="list" allowBlank="1" showInputMessage="1" showErrorMessage="1" sqref="A1">
      <formula1>#REF!</formula1>
    </dataValidation>
    <dataValidation type="list" allowBlank="1" showInputMessage="1" showErrorMessage="1" sqref="A2">
      <formula1>#REF!</formula1>
    </dataValidation>
  </dataValidations>
  <pageMargins left="0" right="0" top="0" bottom="0" header="0" footer="0"/>
  <pageSetup paperSize="9" scale="94" orientation="landscape" r:id="rId1"/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K35"/>
  <sheetViews>
    <sheetView tabSelected="1" workbookViewId="0">
      <selection activeCell="B17" sqref="B17"/>
    </sheetView>
  </sheetViews>
  <sheetFormatPr baseColWidth="10" defaultRowHeight="15" x14ac:dyDescent="0.25"/>
  <cols>
    <col min="2" max="2" width="20.140625" customWidth="1"/>
    <col min="3" max="3" width="29.5703125" customWidth="1"/>
    <col min="4" max="4" width="20" customWidth="1"/>
    <col min="5" max="5" width="19.42578125" customWidth="1"/>
  </cols>
  <sheetData>
    <row r="1" spans="1:37" x14ac:dyDescent="0.25">
      <c r="A1" s="31">
        <v>2020</v>
      </c>
      <c r="B1" s="32"/>
      <c r="C1" s="33"/>
      <c r="D1" s="34"/>
      <c r="E1" s="35" t="s">
        <v>45</v>
      </c>
      <c r="AG1" t="s">
        <v>0</v>
      </c>
      <c r="AH1">
        <v>1</v>
      </c>
      <c r="AI1">
        <v>2015</v>
      </c>
      <c r="AJ1" t="s">
        <v>1</v>
      </c>
      <c r="AK1" t="s">
        <v>2</v>
      </c>
    </row>
    <row r="2" spans="1:37" ht="15.75" thickBot="1" x14ac:dyDescent="0.3">
      <c r="A2" s="36" t="s">
        <v>46</v>
      </c>
      <c r="B2" s="37" t="s">
        <v>47</v>
      </c>
      <c r="C2" s="38"/>
      <c r="D2" s="39"/>
      <c r="E2" s="40" t="s">
        <v>48</v>
      </c>
      <c r="AG2" t="s">
        <v>3</v>
      </c>
      <c r="AH2">
        <v>2</v>
      </c>
      <c r="AI2">
        <v>2016</v>
      </c>
    </row>
    <row r="3" spans="1:37" ht="15.75" thickBot="1" x14ac:dyDescent="0.3">
      <c r="A3" s="31">
        <v>2020</v>
      </c>
      <c r="B3" s="41"/>
      <c r="C3" s="42"/>
      <c r="D3" s="43"/>
      <c r="E3" s="44"/>
      <c r="AG3" t="s">
        <v>4</v>
      </c>
      <c r="AH3">
        <v>3</v>
      </c>
      <c r="AI3">
        <v>2017</v>
      </c>
      <c r="AJ3" s="70"/>
    </row>
    <row r="4" spans="1:37" ht="15.75" thickBot="1" x14ac:dyDescent="0.3">
      <c r="A4" s="31"/>
      <c r="B4" s="60" t="s">
        <v>43</v>
      </c>
      <c r="C4" s="61" t="s">
        <v>50</v>
      </c>
      <c r="D4" s="61" t="s">
        <v>44</v>
      </c>
      <c r="E4" s="45" t="s">
        <v>49</v>
      </c>
      <c r="AG4" t="s">
        <v>5</v>
      </c>
      <c r="AH4">
        <v>4</v>
      </c>
      <c r="AI4">
        <v>2018</v>
      </c>
      <c r="AJ4" s="70"/>
    </row>
    <row r="5" spans="1:37" x14ac:dyDescent="0.25">
      <c r="A5" s="46">
        <f ca="1">DATE(MATCH($A$5,$AI$1:$AI$7,0)+2015,MATCH($A$6,$AG$1:$AG$13,0),1)</f>
        <v>44197</v>
      </c>
      <c r="B5" s="47" t="s">
        <v>51</v>
      </c>
      <c r="C5" s="68" t="s">
        <v>54</v>
      </c>
      <c r="D5" s="48" t="s">
        <v>53</v>
      </c>
      <c r="E5" s="48"/>
      <c r="AG5" t="s">
        <v>6</v>
      </c>
      <c r="AH5">
        <v>5</v>
      </c>
      <c r="AI5">
        <v>2019</v>
      </c>
      <c r="AJ5" s="70">
        <v>43466</v>
      </c>
      <c r="AK5" t="s">
        <v>7</v>
      </c>
    </row>
    <row r="6" spans="1:37" x14ac:dyDescent="0.25">
      <c r="A6" s="49">
        <f ca="1">A5+1</f>
        <v>44198</v>
      </c>
      <c r="B6" s="50"/>
      <c r="C6" s="69"/>
      <c r="D6" s="51"/>
      <c r="E6" s="52"/>
      <c r="AG6" t="s">
        <v>8</v>
      </c>
      <c r="AH6">
        <v>6</v>
      </c>
      <c r="AI6">
        <v>2020</v>
      </c>
      <c r="AJ6" s="70">
        <v>43576</v>
      </c>
      <c r="AK6" t="s">
        <v>9</v>
      </c>
    </row>
    <row r="7" spans="1:37" x14ac:dyDescent="0.25">
      <c r="A7" s="49">
        <f t="shared" ref="A7:A35" ca="1" si="0">A6+1</f>
        <v>44199</v>
      </c>
      <c r="B7" s="53"/>
      <c r="C7" s="69"/>
      <c r="D7" s="51"/>
      <c r="E7" s="54"/>
      <c r="AG7" t="s">
        <v>10</v>
      </c>
      <c r="AH7">
        <v>7</v>
      </c>
      <c r="AI7">
        <v>2021</v>
      </c>
      <c r="AJ7" s="70">
        <v>43577</v>
      </c>
      <c r="AK7" t="s">
        <v>11</v>
      </c>
    </row>
    <row r="8" spans="1:37" x14ac:dyDescent="0.25">
      <c r="A8" s="49">
        <f t="shared" ca="1" si="0"/>
        <v>44200</v>
      </c>
      <c r="B8" s="53"/>
      <c r="C8" s="69"/>
      <c r="D8" s="51"/>
      <c r="E8" s="54"/>
      <c r="AG8" t="s">
        <v>12</v>
      </c>
      <c r="AH8">
        <v>8</v>
      </c>
      <c r="AI8">
        <v>2022</v>
      </c>
      <c r="AJ8" s="70">
        <v>43586</v>
      </c>
      <c r="AK8" t="s">
        <v>13</v>
      </c>
    </row>
    <row r="9" spans="1:37" x14ac:dyDescent="0.25">
      <c r="A9" s="49">
        <f t="shared" ca="1" si="0"/>
        <v>44201</v>
      </c>
      <c r="B9" s="53"/>
      <c r="C9" s="69"/>
      <c r="D9" s="52"/>
      <c r="E9" s="54"/>
      <c r="AG9" t="s">
        <v>14</v>
      </c>
      <c r="AH9">
        <v>9</v>
      </c>
      <c r="AI9">
        <v>2023</v>
      </c>
      <c r="AJ9" s="70">
        <v>43593</v>
      </c>
      <c r="AK9" t="s">
        <v>15</v>
      </c>
    </row>
    <row r="10" spans="1:37" x14ac:dyDescent="0.25">
      <c r="A10" s="49">
        <f t="shared" ca="1" si="0"/>
        <v>44202</v>
      </c>
      <c r="B10" s="50"/>
      <c r="C10" s="69"/>
      <c r="D10" s="51"/>
      <c r="E10" s="54"/>
      <c r="AG10" t="s">
        <v>16</v>
      </c>
      <c r="AH10">
        <v>10</v>
      </c>
      <c r="AJ10" s="70">
        <v>43615</v>
      </c>
      <c r="AK10" t="s">
        <v>17</v>
      </c>
    </row>
    <row r="11" spans="1:37" x14ac:dyDescent="0.25">
      <c r="A11" s="49">
        <f t="shared" ca="1" si="0"/>
        <v>44203</v>
      </c>
      <c r="B11" s="55"/>
      <c r="C11" s="69"/>
      <c r="D11" s="56"/>
      <c r="E11" s="54"/>
      <c r="AG11" t="s">
        <v>18</v>
      </c>
      <c r="AH11">
        <v>11</v>
      </c>
      <c r="AI11">
        <v>2024</v>
      </c>
      <c r="AJ11" s="70">
        <v>43626</v>
      </c>
      <c r="AK11" t="s">
        <v>19</v>
      </c>
    </row>
    <row r="12" spans="1:37" x14ac:dyDescent="0.25">
      <c r="A12" s="49">
        <f t="shared" ca="1" si="0"/>
        <v>44204</v>
      </c>
      <c r="B12" s="55"/>
      <c r="C12" s="69"/>
      <c r="D12" s="56"/>
      <c r="E12" s="54"/>
      <c r="AG12" t="s">
        <v>20</v>
      </c>
      <c r="AH12">
        <v>12</v>
      </c>
      <c r="AI12">
        <v>2025</v>
      </c>
      <c r="AJ12" s="70">
        <v>43660</v>
      </c>
      <c r="AK12" t="s">
        <v>21</v>
      </c>
    </row>
    <row r="13" spans="1:37" x14ac:dyDescent="0.25">
      <c r="A13" s="49">
        <f t="shared" ca="1" si="0"/>
        <v>44205</v>
      </c>
      <c r="B13" s="50"/>
      <c r="C13" s="69"/>
      <c r="D13" s="52"/>
      <c r="E13" s="54"/>
      <c r="AH13">
        <v>13</v>
      </c>
      <c r="AI13">
        <v>2026</v>
      </c>
      <c r="AJ13" s="70">
        <v>43692</v>
      </c>
      <c r="AK13" t="s">
        <v>22</v>
      </c>
    </row>
    <row r="14" spans="1:37" x14ac:dyDescent="0.25">
      <c r="A14" s="49">
        <f t="shared" ca="1" si="0"/>
        <v>44206</v>
      </c>
      <c r="B14" s="50"/>
      <c r="C14" s="69"/>
      <c r="D14" s="51"/>
      <c r="E14" s="54"/>
      <c r="AH14">
        <v>14</v>
      </c>
      <c r="AJ14" s="70">
        <v>43770</v>
      </c>
      <c r="AK14" t="s">
        <v>23</v>
      </c>
    </row>
    <row r="15" spans="1:37" x14ac:dyDescent="0.25">
      <c r="A15" s="49">
        <f t="shared" ca="1" si="0"/>
        <v>44207</v>
      </c>
      <c r="B15" s="50"/>
      <c r="C15" s="69"/>
      <c r="D15" s="56"/>
      <c r="E15" s="54"/>
      <c r="AH15">
        <v>15</v>
      </c>
      <c r="AI15">
        <v>2027</v>
      </c>
      <c r="AJ15" s="70">
        <v>43780</v>
      </c>
      <c r="AK15" t="s">
        <v>31</v>
      </c>
    </row>
    <row r="16" spans="1:37" x14ac:dyDescent="0.25">
      <c r="A16" s="49">
        <f t="shared" ca="1" si="0"/>
        <v>44208</v>
      </c>
      <c r="B16" s="53"/>
      <c r="C16" s="69"/>
      <c r="D16" s="52"/>
      <c r="E16" s="54"/>
    </row>
    <row r="17" spans="1:5" x14ac:dyDescent="0.25">
      <c r="A17" s="49">
        <f t="shared" ca="1" si="0"/>
        <v>44209</v>
      </c>
      <c r="B17" s="50"/>
      <c r="C17" s="69"/>
      <c r="D17" s="51"/>
      <c r="E17" s="54"/>
    </row>
    <row r="18" spans="1:5" x14ac:dyDescent="0.25">
      <c r="A18" s="49">
        <f t="shared" ca="1" si="0"/>
        <v>44210</v>
      </c>
      <c r="B18" s="55"/>
      <c r="C18" s="69"/>
      <c r="D18" s="56"/>
      <c r="E18" s="54"/>
    </row>
    <row r="19" spans="1:5" x14ac:dyDescent="0.25">
      <c r="A19" s="49">
        <f t="shared" ca="1" si="0"/>
        <v>44211</v>
      </c>
      <c r="B19" s="55"/>
      <c r="C19" s="69"/>
      <c r="D19" s="56"/>
      <c r="E19" s="54"/>
    </row>
    <row r="20" spans="1:5" x14ac:dyDescent="0.25">
      <c r="A20" s="49">
        <f t="shared" ca="1" si="0"/>
        <v>44212</v>
      </c>
      <c r="B20" s="57"/>
      <c r="C20" s="69"/>
      <c r="D20" s="51"/>
      <c r="E20" s="54"/>
    </row>
    <row r="21" spans="1:5" x14ac:dyDescent="0.25">
      <c r="A21" s="49">
        <f t="shared" ca="1" si="0"/>
        <v>44213</v>
      </c>
      <c r="B21" s="50"/>
      <c r="C21" s="69"/>
      <c r="D21" s="56"/>
      <c r="E21" s="54"/>
    </row>
    <row r="22" spans="1:5" x14ac:dyDescent="0.25">
      <c r="A22" s="49">
        <f t="shared" ca="1" si="0"/>
        <v>44214</v>
      </c>
      <c r="B22" s="50"/>
      <c r="C22" s="69"/>
      <c r="D22" s="52"/>
      <c r="E22" s="54"/>
    </row>
    <row r="23" spans="1:5" x14ac:dyDescent="0.25">
      <c r="A23" s="49">
        <f t="shared" ca="1" si="0"/>
        <v>44215</v>
      </c>
      <c r="B23" s="53"/>
      <c r="C23" s="69"/>
      <c r="D23" s="52"/>
      <c r="E23" s="54"/>
    </row>
    <row r="24" spans="1:5" x14ac:dyDescent="0.25">
      <c r="A24" s="49">
        <f t="shared" ca="1" si="0"/>
        <v>44216</v>
      </c>
      <c r="B24" s="50"/>
      <c r="C24" s="69"/>
      <c r="D24" s="51"/>
      <c r="E24" s="54"/>
    </row>
    <row r="25" spans="1:5" x14ac:dyDescent="0.25">
      <c r="A25" s="49">
        <f t="shared" ca="1" si="0"/>
        <v>44217</v>
      </c>
      <c r="B25" s="55"/>
      <c r="C25" s="69"/>
      <c r="D25" s="56"/>
      <c r="E25" s="58"/>
    </row>
    <row r="26" spans="1:5" x14ac:dyDescent="0.25">
      <c r="A26" s="49">
        <f t="shared" ca="1" si="0"/>
        <v>44218</v>
      </c>
      <c r="B26" s="55"/>
      <c r="C26" s="69"/>
      <c r="D26" s="56"/>
      <c r="E26" s="58"/>
    </row>
    <row r="27" spans="1:5" x14ac:dyDescent="0.25">
      <c r="A27" s="49">
        <f t="shared" ca="1" si="0"/>
        <v>44219</v>
      </c>
      <c r="B27" s="57"/>
      <c r="C27" s="69"/>
      <c r="D27" s="52"/>
      <c r="E27" s="54"/>
    </row>
    <row r="28" spans="1:5" x14ac:dyDescent="0.25">
      <c r="A28" s="49">
        <f t="shared" ca="1" si="0"/>
        <v>44220</v>
      </c>
      <c r="B28" s="50"/>
      <c r="C28" s="69"/>
      <c r="D28" s="51"/>
      <c r="E28" s="54"/>
    </row>
    <row r="29" spans="1:5" x14ac:dyDescent="0.25">
      <c r="A29" s="49">
        <f t="shared" ca="1" si="0"/>
        <v>44221</v>
      </c>
      <c r="B29" s="53"/>
      <c r="C29" s="69"/>
      <c r="D29" s="52"/>
      <c r="E29" s="54"/>
    </row>
    <row r="30" spans="1:5" x14ac:dyDescent="0.25">
      <c r="A30" s="49">
        <f t="shared" ca="1" si="0"/>
        <v>44222</v>
      </c>
      <c r="B30" s="53"/>
      <c r="C30" s="69"/>
      <c r="D30" s="51"/>
      <c r="E30" s="54"/>
    </row>
    <row r="31" spans="1:5" x14ac:dyDescent="0.25">
      <c r="A31" s="49">
        <f t="shared" ca="1" si="0"/>
        <v>44223</v>
      </c>
      <c r="B31" s="50"/>
      <c r="C31" s="69"/>
      <c r="D31" s="51"/>
      <c r="E31" s="54"/>
    </row>
    <row r="32" spans="1:5" x14ac:dyDescent="0.25">
      <c r="A32" s="49">
        <f t="shared" ca="1" si="0"/>
        <v>44224</v>
      </c>
      <c r="B32" s="55"/>
      <c r="C32" s="69"/>
      <c r="D32" s="56"/>
      <c r="E32" s="54"/>
    </row>
    <row r="33" spans="1:5" x14ac:dyDescent="0.25">
      <c r="A33" s="49">
        <f t="shared" ca="1" si="0"/>
        <v>44225</v>
      </c>
      <c r="B33" s="55"/>
      <c r="C33" s="69"/>
      <c r="D33" s="56"/>
      <c r="E33" s="54"/>
    </row>
    <row r="34" spans="1:5" x14ac:dyDescent="0.25">
      <c r="A34" s="49">
        <f t="shared" ca="1" si="0"/>
        <v>44226</v>
      </c>
      <c r="B34" s="53"/>
      <c r="C34" s="69"/>
      <c r="D34" s="52"/>
      <c r="E34" s="54"/>
    </row>
    <row r="35" spans="1:5" ht="15.75" thickBot="1" x14ac:dyDescent="0.3">
      <c r="A35" s="49">
        <f t="shared" ca="1" si="0"/>
        <v>44227</v>
      </c>
      <c r="B35" s="50"/>
      <c r="C35" s="69"/>
      <c r="D35" s="59"/>
      <c r="E35" s="54"/>
    </row>
  </sheetData>
  <mergeCells count="3">
    <mergeCell ref="B1:D1"/>
    <mergeCell ref="B2:D2"/>
    <mergeCell ref="B3:D3"/>
  </mergeCells>
  <conditionalFormatting sqref="B5:E35">
    <cfRule type="expression" dxfId="7" priority="4">
      <formula>OR(WEEKDAY($A5)=7,WEEKDAY($A5)=1)</formula>
    </cfRule>
  </conditionalFormatting>
  <conditionalFormatting sqref="B5:E35">
    <cfRule type="expression" dxfId="6" priority="5574">
      <formula>COUNTIF($AN$5:$AN$17,B$5)</formula>
    </cfRule>
  </conditionalFormatting>
  <conditionalFormatting sqref="A5:A35">
    <cfRule type="expression" dxfId="1" priority="1">
      <formula>OR(WEEKDAY($A5)=7,WEEKDAY($A5)=1)</formula>
    </cfRule>
  </conditionalFormatting>
  <conditionalFormatting sqref="A5:A35">
    <cfRule type="expression" dxfId="0" priority="2">
      <formula>COUNTIF($AN$5:$AN$17,A$5)</formula>
    </cfRule>
  </conditionalFormatting>
  <dataValidations count="1">
    <dataValidation type="list" allowBlank="1" showInputMessage="1" showErrorMessage="1" sqref="A2">
      <formula1>$AG$1:$AG$12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F52"/>
  <sheetViews>
    <sheetView workbookViewId="0">
      <selection activeCell="Z26" sqref="Z26"/>
    </sheetView>
  </sheetViews>
  <sheetFormatPr baseColWidth="10" defaultRowHeight="15" x14ac:dyDescent="0.25"/>
  <cols>
    <col min="5" max="5" width="14" bestFit="1" customWidth="1"/>
  </cols>
  <sheetData>
    <row r="1" spans="2:6" x14ac:dyDescent="0.25">
      <c r="B1" s="11" t="s">
        <v>0</v>
      </c>
      <c r="C1">
        <v>1</v>
      </c>
      <c r="D1">
        <v>2015</v>
      </c>
      <c r="E1" s="3" t="s">
        <v>1</v>
      </c>
      <c r="F1" s="3" t="s">
        <v>2</v>
      </c>
    </row>
    <row r="2" spans="2:6" x14ac:dyDescent="0.25">
      <c r="B2" s="11" t="s">
        <v>3</v>
      </c>
      <c r="C2">
        <v>2</v>
      </c>
      <c r="D2">
        <v>2016</v>
      </c>
      <c r="E2" s="4"/>
      <c r="F2" s="5"/>
    </row>
    <row r="3" spans="2:6" x14ac:dyDescent="0.25">
      <c r="B3" s="11" t="s">
        <v>4</v>
      </c>
      <c r="C3">
        <v>3</v>
      </c>
      <c r="D3">
        <v>2017</v>
      </c>
      <c r="E3" s="4"/>
      <c r="F3" s="5"/>
    </row>
    <row r="4" spans="2:6" x14ac:dyDescent="0.25">
      <c r="B4" s="11" t="s">
        <v>5</v>
      </c>
      <c r="C4">
        <v>4</v>
      </c>
      <c r="D4">
        <v>2018</v>
      </c>
      <c r="E4" s="6"/>
      <c r="F4" s="7"/>
    </row>
    <row r="5" spans="2:6" x14ac:dyDescent="0.25">
      <c r="B5" s="11" t="s">
        <v>6</v>
      </c>
      <c r="C5">
        <v>5</v>
      </c>
      <c r="D5">
        <v>2019</v>
      </c>
      <c r="E5" s="25">
        <f>DATE(JANVIER!A2,1,1)</f>
        <v>43831</v>
      </c>
      <c r="F5" s="7" t="s">
        <v>7</v>
      </c>
    </row>
    <row r="6" spans="2:6" x14ac:dyDescent="0.25">
      <c r="B6" s="11" t="s">
        <v>8</v>
      </c>
      <c r="C6">
        <v>6</v>
      </c>
      <c r="D6">
        <v>2020</v>
      </c>
      <c r="E6" s="25">
        <f>DATE(JANVIER!A2,IF((25-MOD((11*MOD(JANVIER!A2-1900,19)+4-INT((7*MOD(JANVIER!A2-1900,19)+1)/19)),29)-MOD(JANVIER!A2-1900+INT((JANVIER!A2-1900)/4)+31-MOD((11*MOD(JANVIER!A2-1900,19)+4-INT((7*MOD(JANVIER!A2-1900,19)+1)/19)),29),7))&gt;0,4,3),IF((25-MOD((11*MOD(JANVIER!A2-1900,19)+4-INT((7*MOD(JANVIER!A2-1900,19)+1)/19)),29)-MOD(JANVIER!A2-1900+INT((JANVIER!A2-1900)/4)+31-MOD((11*MOD(JANVIER!A2-1900,19)+4-INT((7*MOD(JANVIER!A2-1900,19)+1)/19)),29),7))&gt;0,(25-MOD((11*MOD(JANVIER!A2-1900,19)+4-INT((7*MOD(JANVIER!A2-1900,19)+1)/19)),29)-MOD(JANVIER!A2-1900+INT((JANVIER!A2-1900)/4)+31-MOD((11*MOD(JANVIER!A2-1900,19)+4-INT((7*MOD(JANVIER!A2-1900,19)+1)/19)),29),7)),31+(25-MOD((11*MOD(JANVIER!A2-1900,19)+4-INT((7*MOD(JANVIER!A2-1900,19)+1)/19)),29)-MOD(JANVIER!A2-1900+INT((JANVIER!A2-1900)/4)+31-MOD((11*MOD(JANVIER!A2-1900,19)+4-INT((7*MOD(JANVIER!A2-1900,19)+1)/19)),29),7))))</f>
        <v>43933</v>
      </c>
      <c r="F6" s="7" t="s">
        <v>9</v>
      </c>
    </row>
    <row r="7" spans="2:6" x14ac:dyDescent="0.25">
      <c r="B7" s="11" t="s">
        <v>10</v>
      </c>
      <c r="C7">
        <v>7</v>
      </c>
      <c r="D7">
        <v>2021</v>
      </c>
      <c r="E7" s="25">
        <f>E6+1</f>
        <v>43934</v>
      </c>
      <c r="F7" s="7" t="s">
        <v>11</v>
      </c>
    </row>
    <row r="8" spans="2:6" x14ac:dyDescent="0.25">
      <c r="B8" s="11" t="s">
        <v>12</v>
      </c>
      <c r="C8">
        <v>8</v>
      </c>
      <c r="D8">
        <v>2022</v>
      </c>
      <c r="E8" s="25">
        <f>DATE(JANVIER!A2,5,1)</f>
        <v>43952</v>
      </c>
      <c r="F8" s="7" t="s">
        <v>13</v>
      </c>
    </row>
    <row r="9" spans="2:6" x14ac:dyDescent="0.25">
      <c r="B9" s="11" t="s">
        <v>14</v>
      </c>
      <c r="C9">
        <v>9</v>
      </c>
      <c r="D9">
        <v>2023</v>
      </c>
      <c r="E9" s="25">
        <f>DATE(JANVIER!A2,5,8)</f>
        <v>43959</v>
      </c>
      <c r="F9" s="7" t="s">
        <v>15</v>
      </c>
    </row>
    <row r="10" spans="2:6" x14ac:dyDescent="0.25">
      <c r="B10" s="11" t="s">
        <v>16</v>
      </c>
      <c r="C10">
        <v>10</v>
      </c>
      <c r="D10">
        <v>2024</v>
      </c>
      <c r="E10" s="25">
        <f>E6+39</f>
        <v>43972</v>
      </c>
      <c r="F10" s="7" t="s">
        <v>17</v>
      </c>
    </row>
    <row r="11" spans="2:6" x14ac:dyDescent="0.25">
      <c r="B11" s="11" t="s">
        <v>18</v>
      </c>
      <c r="C11">
        <v>11</v>
      </c>
      <c r="D11">
        <v>2025</v>
      </c>
      <c r="E11" s="25">
        <f>E6+50</f>
        <v>43983</v>
      </c>
      <c r="F11" s="7" t="s">
        <v>19</v>
      </c>
    </row>
    <row r="12" spans="2:6" x14ac:dyDescent="0.25">
      <c r="B12" s="11" t="s">
        <v>20</v>
      </c>
      <c r="C12">
        <v>12</v>
      </c>
      <c r="D12">
        <v>2026</v>
      </c>
      <c r="E12" s="25">
        <f>DATE(JANVIER!A2,7,14)</f>
        <v>44026</v>
      </c>
      <c r="F12" s="7" t="s">
        <v>21</v>
      </c>
    </row>
    <row r="13" spans="2:6" x14ac:dyDescent="0.25">
      <c r="B13" s="11"/>
      <c r="C13">
        <v>13</v>
      </c>
      <c r="D13">
        <v>2027</v>
      </c>
      <c r="E13" s="25">
        <f>DATE(JANVIER!A2,8,15)</f>
        <v>44058</v>
      </c>
      <c r="F13" s="27" t="s">
        <v>22</v>
      </c>
    </row>
    <row r="14" spans="2:6" x14ac:dyDescent="0.25">
      <c r="D14">
        <v>2028</v>
      </c>
      <c r="E14" s="25">
        <f>DATE(JANVIER!A2,11,1)</f>
        <v>44136</v>
      </c>
      <c r="F14" s="27" t="s">
        <v>23</v>
      </c>
    </row>
    <row r="15" spans="2:6" x14ac:dyDescent="0.25">
      <c r="D15">
        <v>2029</v>
      </c>
      <c r="E15" s="25">
        <f>DATE(JANVIER!A2,11,11)</f>
        <v>44146</v>
      </c>
      <c r="F15" s="27" t="s">
        <v>31</v>
      </c>
    </row>
    <row r="16" spans="2:6" x14ac:dyDescent="0.25">
      <c r="B16" s="11"/>
      <c r="C16">
        <v>16</v>
      </c>
      <c r="D16">
        <v>2030</v>
      </c>
      <c r="E16" s="25">
        <f>DATE(JANVIER!A2,12,25)</f>
        <v>44190</v>
      </c>
      <c r="F16" s="27" t="s">
        <v>32</v>
      </c>
    </row>
    <row r="17" spans="2:6" x14ac:dyDescent="0.25">
      <c r="B17" s="11"/>
      <c r="C17">
        <v>17</v>
      </c>
      <c r="D17">
        <v>2031</v>
      </c>
      <c r="E17" s="26">
        <f>DATE(JANVIER!A2+1,1,1)</f>
        <v>44197</v>
      </c>
      <c r="F17" s="27" t="s">
        <v>7</v>
      </c>
    </row>
    <row r="18" spans="2:6" x14ac:dyDescent="0.25">
      <c r="C18">
        <v>18</v>
      </c>
    </row>
    <row r="19" spans="2:6" x14ac:dyDescent="0.25">
      <c r="C19">
        <v>19</v>
      </c>
    </row>
    <row r="20" spans="2:6" x14ac:dyDescent="0.25">
      <c r="C20">
        <v>20</v>
      </c>
    </row>
    <row r="21" spans="2:6" x14ac:dyDescent="0.25">
      <c r="C21">
        <v>21</v>
      </c>
    </row>
    <row r="22" spans="2:6" x14ac:dyDescent="0.25">
      <c r="C22">
        <v>22</v>
      </c>
    </row>
    <row r="23" spans="2:6" x14ac:dyDescent="0.25">
      <c r="C23">
        <v>23</v>
      </c>
    </row>
    <row r="24" spans="2:6" x14ac:dyDescent="0.25">
      <c r="C24">
        <v>24</v>
      </c>
    </row>
    <row r="25" spans="2:6" x14ac:dyDescent="0.25">
      <c r="C25">
        <v>25</v>
      </c>
    </row>
    <row r="26" spans="2:6" x14ac:dyDescent="0.25">
      <c r="C26">
        <v>26</v>
      </c>
    </row>
    <row r="27" spans="2:6" x14ac:dyDescent="0.25">
      <c r="C27">
        <v>27</v>
      </c>
    </row>
    <row r="28" spans="2:6" x14ac:dyDescent="0.25">
      <c r="C28">
        <v>28</v>
      </c>
    </row>
    <row r="29" spans="2:6" x14ac:dyDescent="0.25">
      <c r="C29">
        <v>29</v>
      </c>
    </row>
    <row r="30" spans="2:6" x14ac:dyDescent="0.25">
      <c r="C30">
        <v>30</v>
      </c>
    </row>
    <row r="31" spans="2:6" x14ac:dyDescent="0.25">
      <c r="C31">
        <v>31</v>
      </c>
    </row>
    <row r="32" spans="2:6" x14ac:dyDescent="0.25">
      <c r="C32">
        <v>32</v>
      </c>
    </row>
    <row r="33" spans="3:3" x14ac:dyDescent="0.25">
      <c r="C33">
        <v>33</v>
      </c>
    </row>
    <row r="34" spans="3:3" x14ac:dyDescent="0.25">
      <c r="C34">
        <v>34</v>
      </c>
    </row>
    <row r="35" spans="3:3" x14ac:dyDescent="0.25">
      <c r="C35">
        <v>35</v>
      </c>
    </row>
    <row r="36" spans="3:3" x14ac:dyDescent="0.25">
      <c r="C36">
        <v>36</v>
      </c>
    </row>
    <row r="37" spans="3:3" x14ac:dyDescent="0.25">
      <c r="C37">
        <v>37</v>
      </c>
    </row>
    <row r="38" spans="3:3" x14ac:dyDescent="0.25">
      <c r="C38">
        <v>38</v>
      </c>
    </row>
    <row r="39" spans="3:3" x14ac:dyDescent="0.25">
      <c r="C39">
        <v>39</v>
      </c>
    </row>
    <row r="40" spans="3:3" x14ac:dyDescent="0.25">
      <c r="C40">
        <v>40</v>
      </c>
    </row>
    <row r="41" spans="3:3" x14ac:dyDescent="0.25">
      <c r="C41">
        <v>41</v>
      </c>
    </row>
    <row r="42" spans="3:3" x14ac:dyDescent="0.25">
      <c r="C42">
        <v>42</v>
      </c>
    </row>
    <row r="43" spans="3:3" x14ac:dyDescent="0.25">
      <c r="C43">
        <v>43</v>
      </c>
    </row>
    <row r="44" spans="3:3" x14ac:dyDescent="0.25">
      <c r="C44">
        <v>44</v>
      </c>
    </row>
    <row r="45" spans="3:3" x14ac:dyDescent="0.25">
      <c r="C45">
        <v>45</v>
      </c>
    </row>
    <row r="46" spans="3:3" x14ac:dyDescent="0.25">
      <c r="C46">
        <v>46</v>
      </c>
    </row>
    <row r="47" spans="3:3" x14ac:dyDescent="0.25">
      <c r="C47">
        <v>47</v>
      </c>
    </row>
    <row r="48" spans="3:3" x14ac:dyDescent="0.25">
      <c r="C48">
        <v>48</v>
      </c>
    </row>
    <row r="49" spans="3:3" x14ac:dyDescent="0.25">
      <c r="C49">
        <v>49</v>
      </c>
    </row>
    <row r="50" spans="3:3" x14ac:dyDescent="0.25">
      <c r="C50">
        <v>50</v>
      </c>
    </row>
    <row r="51" spans="3:3" x14ac:dyDescent="0.25">
      <c r="C51">
        <v>51</v>
      </c>
    </row>
    <row r="52" spans="3:3" x14ac:dyDescent="0.25">
      <c r="C52">
        <v>52</v>
      </c>
    </row>
  </sheetData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JANVIER</vt:lpstr>
      <vt:lpstr>Feuil2</vt:lpstr>
      <vt:lpstr>Feuil1</vt:lpstr>
      <vt:lpstr>JANVIER!Zone_d_impression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MERCIER Thierry</cp:lastModifiedBy>
  <cp:lastPrinted>2017-09-12T14:11:28Z</cp:lastPrinted>
  <dcterms:created xsi:type="dcterms:W3CDTF">2015-09-19T13:27:48Z</dcterms:created>
  <dcterms:modified xsi:type="dcterms:W3CDTF">2019-10-09T09:50:53Z</dcterms:modified>
</cp:coreProperties>
</file>