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84715\Desktop\"/>
    </mc:Choice>
  </mc:AlternateContent>
  <bookViews>
    <workbookView xWindow="0" yWindow="0" windowWidth="14775" windowHeight="11280"/>
  </bookViews>
  <sheets>
    <sheet name="Calendrier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1" i="1" l="1"/>
  <c r="B32" i="1"/>
  <c r="B30" i="1"/>
  <c r="B28" i="1"/>
  <c r="B26" i="1"/>
  <c r="B25" i="1"/>
  <c r="B23" i="1"/>
  <c r="B16" i="1"/>
  <c r="B17" i="1"/>
  <c r="B18" i="1"/>
  <c r="B19" i="1"/>
  <c r="B15" i="1"/>
  <c r="B11" i="1"/>
  <c r="B12" i="1"/>
  <c r="B13" i="1"/>
  <c r="B14" i="1"/>
  <c r="B10" i="1"/>
  <c r="M2" i="2"/>
  <c r="N2" i="2" s="1"/>
  <c r="N8" i="2" s="1"/>
  <c r="N15" i="2" l="1"/>
  <c r="N11" i="2"/>
  <c r="N7" i="2"/>
  <c r="N14" i="2"/>
  <c r="N10" i="2"/>
  <c r="N17" i="2"/>
  <c r="N13" i="2"/>
  <c r="N9" i="2"/>
  <c r="N16" i="2"/>
  <c r="N12" i="2"/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D9" i="1" s="1"/>
  <c r="AF9" i="1" l="1"/>
  <c r="AB9" i="1"/>
  <c r="X9" i="1"/>
  <c r="AG9" i="1"/>
  <c r="T9" i="1"/>
  <c r="P9" i="1"/>
  <c r="L9" i="1"/>
  <c r="H9" i="1"/>
  <c r="AH9" i="1"/>
  <c r="AE9" i="1"/>
  <c r="AA9" i="1"/>
  <c r="W9" i="1"/>
  <c r="S9" i="1"/>
  <c r="O9" i="1"/>
  <c r="K9" i="1"/>
  <c r="G9" i="1"/>
  <c r="AD9" i="1"/>
  <c r="Z9" i="1"/>
  <c r="V9" i="1"/>
  <c r="R9" i="1"/>
  <c r="N9" i="1"/>
  <c r="J9" i="1"/>
  <c r="F9" i="1"/>
  <c r="AC9" i="1"/>
  <c r="Y9" i="1"/>
  <c r="U9" i="1"/>
  <c r="Q9" i="1"/>
  <c r="M9" i="1"/>
  <c r="I9" i="1"/>
  <c r="E9" i="1"/>
</calcChain>
</file>

<file path=xl/sharedStrings.xml><?xml version="1.0" encoding="utf-8"?>
<sst xmlns="http://schemas.openxmlformats.org/spreadsheetml/2006/main" count="75" uniqueCount="56">
  <si>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</si>
  <si>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</si>
  <si>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</si>
  <si>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</si>
  <si>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</si>
  <si>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</si>
  <si>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</si>
  <si>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</si>
  <si>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</si>
  <si>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</si>
  <si>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</si>
  <si>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</si>
  <si>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</si>
  <si>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</si>
  <si>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</si>
  <si>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</si>
  <si>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Journée</t>
  </si>
  <si>
    <t>Num</t>
  </si>
  <si>
    <t>Ouverture</t>
  </si>
  <si>
    <t>Fermeture</t>
  </si>
  <si>
    <t>b</t>
  </si>
  <si>
    <t>ouv</t>
  </si>
  <si>
    <t>fer</t>
  </si>
  <si>
    <t>k</t>
  </si>
  <si>
    <t>tm</t>
  </si>
  <si>
    <t>le</t>
  </si>
  <si>
    <t>koum</t>
  </si>
  <si>
    <t>Jour fériés en France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</si>
  <si>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</si>
  <si>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</si>
  <si>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</si>
  <si>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</si>
  <si>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</si>
  <si>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</si>
  <si>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</si>
  <si>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</si>
  <si>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</si>
  <si>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</si>
  <si>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</si>
  <si>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,</t>
  </si>
  <si>
    <t>Ouvertures</t>
  </si>
  <si>
    <t>Fermetures</t>
  </si>
  <si>
    <t>Agents</t>
  </si>
  <si>
    <t>Horaires</t>
  </si>
  <si>
    <t>x1</t>
  </si>
  <si>
    <t>y1</t>
  </si>
  <si>
    <t>z1</t>
  </si>
  <si>
    <t>w1</t>
  </si>
  <si>
    <t>a1</t>
  </si>
  <si>
    <t>b1</t>
  </si>
  <si>
    <t>c1</t>
  </si>
  <si>
    <t>;</t>
  </si>
  <si>
    <t>;;</t>
  </si>
  <si>
    <t xml:space="preserve">PLANNING EQUIPE D'ENCADREMENT </t>
  </si>
  <si>
    <t>O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</si>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</sst>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ddd\ mm"/>
    <numFmt numFmtId="166" formatCode="dddd\ dd\ mmm"/>
    <numFmt numFmtId="167" formatCode="[$-40C]d\-m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3"/>
      <color rgb="FF666666"/>
      <name val="Calibri"/>
      <family val="2"/>
      <scheme val="minor"/>
    </font>
    <font>
      <sz val="13"/>
      <color rgb="FF66666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medium">
        <color rgb="FF7030A0"/>
      </right>
      <top style="medium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textRotation="43"/>
    </xf>
    <xf numFmtId="0" fontId="3" fillId="0" borderId="0" xfId="0" applyFont="1" applyAlignment="1">
      <alignment vertical="center"/>
    </xf>
    <xf numFmtId="0" fontId="7" fillId="4" borderId="5" xfId="0" applyFont="1" applyFill="1" applyBorder="1"/>
    <xf numFmtId="0" fontId="0" fillId="0" borderId="5" xfId="0" applyBorder="1"/>
    <xf numFmtId="0" fontId="4" fillId="0" borderId="5" xfId="0" applyFont="1" applyBorder="1"/>
    <xf numFmtId="0" fontId="1" fillId="0" borderId="6" xfId="0" applyFont="1" applyFill="1" applyBorder="1" applyAlignment="1">
      <alignment horizontal="right" indent="1"/>
    </xf>
    <xf numFmtId="0" fontId="2" fillId="0" borderId="6" xfId="0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165" fontId="0" fillId="0" borderId="0" xfId="0" applyNumberFormat="1" applyAlignment="1">
      <alignment textRotation="255"/>
    </xf>
    <xf numFmtId="166" fontId="0" fillId="0" borderId="0" xfId="0" applyNumberFormat="1" applyFont="1" applyAlignment="1">
      <alignment vertical="center" textRotation="90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5" fillId="2" borderId="8" xfId="0" quotePrefix="1" applyNumberFormat="1" applyFont="1" applyFill="1" applyBorder="1" applyAlignment="1">
      <alignment horizontal="center" vertical="center" textRotation="90" wrapText="1"/>
    </xf>
    <xf numFmtId="14" fontId="5" fillId="2" borderId="9" xfId="0" applyNumberFormat="1" applyFont="1" applyFill="1" applyBorder="1" applyAlignment="1">
      <alignment horizontal="center" vertical="center" textRotation="90"/>
    </xf>
    <xf numFmtId="14" fontId="5" fillId="2" borderId="10" xfId="0" applyNumberFormat="1" applyFont="1" applyFill="1" applyBorder="1" applyAlignment="1">
      <alignment horizontal="center" vertical="center" textRotation="90"/>
    </xf>
    <xf numFmtId="0" fontId="0" fillId="0" borderId="11" xfId="0" applyBorder="1"/>
    <xf numFmtId="0" fontId="0" fillId="0" borderId="12" xfId="0" applyBorder="1"/>
    <xf numFmtId="0" fontId="9" fillId="0" borderId="5" xfId="0" applyFont="1" applyBorder="1" applyAlignment="1">
      <alignment horizontal="justify" vertical="center"/>
    </xf>
    <xf numFmtId="0" fontId="0" fillId="0" borderId="13" xfId="0" applyBorder="1"/>
    <xf numFmtId="0" fontId="0" fillId="0" borderId="5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2" xfId="0" applyBorder="1"/>
    <xf numFmtId="0" fontId="0" fillId="0" borderId="23" xfId="0" applyBorder="1"/>
    <xf numFmtId="0" fontId="10" fillId="0" borderId="7" xfId="0" applyFont="1" applyBorder="1" applyAlignment="1">
      <alignment horizontal="justify" vertical="center"/>
    </xf>
    <xf numFmtId="0" fontId="0" fillId="0" borderId="0" xfId="0"/>
    <xf numFmtId="0" fontId="0" fillId="0" borderId="0" xfId="0" applyAlignment="1">
      <alignment vertical="center"/>
    </xf>
    <xf numFmtId="16" fontId="0" fillId="0" borderId="29" xfId="0" applyNumberFormat="1" applyBorder="1" applyAlignment="1">
      <alignment horizontal="right" vertical="center" indent="1"/>
    </xf>
    <xf numFmtId="0" fontId="11" fillId="6" borderId="30" xfId="0" applyFont="1" applyFill="1" applyBorder="1" applyAlignment="1">
      <alignment horizontal="right" vertical="center" indent="1"/>
    </xf>
    <xf numFmtId="0" fontId="11" fillId="6" borderId="31" xfId="0" applyFont="1" applyFill="1" applyBorder="1" applyAlignment="1">
      <alignment horizontal="right" vertical="center" indent="1"/>
    </xf>
    <xf numFmtId="0" fontId="11" fillId="6" borderId="32" xfId="0" applyFont="1" applyFill="1" applyBorder="1" applyAlignment="1">
      <alignment horizontal="right" vertical="center" indent="1"/>
    </xf>
    <xf numFmtId="0" fontId="11" fillId="6" borderId="30" xfId="0" applyFont="1" applyFill="1" applyBorder="1" applyAlignment="1">
      <alignment horizontal="left" vertical="center" indent="1"/>
    </xf>
    <xf numFmtId="0" fontId="11" fillId="6" borderId="33" xfId="0" applyFont="1" applyFill="1" applyBorder="1" applyAlignment="1">
      <alignment horizontal="left" vertical="center" indent="1"/>
    </xf>
    <xf numFmtId="15" fontId="11" fillId="6" borderId="33" xfId="0" quotePrefix="1" applyNumberFormat="1" applyFont="1" applyFill="1" applyBorder="1" applyAlignment="1">
      <alignment horizontal="left" vertical="center" indent="1"/>
    </xf>
    <xf numFmtId="0" fontId="11" fillId="6" borderId="34" xfId="0" applyFont="1" applyFill="1" applyBorder="1" applyAlignment="1">
      <alignment horizontal="left" vertical="center" indent="1"/>
    </xf>
    <xf numFmtId="16" fontId="0" fillId="0" borderId="36" xfId="0" applyNumberFormat="1" applyBorder="1" applyAlignment="1">
      <alignment horizontal="right" vertical="center" indent="1"/>
    </xf>
    <xf numFmtId="16" fontId="0" fillId="0" borderId="37" xfId="0" applyNumberFormat="1" applyBorder="1" applyAlignment="1">
      <alignment horizontal="right" vertical="center" indent="1"/>
    </xf>
    <xf numFmtId="16" fontId="0" fillId="0" borderId="35" xfId="0" applyNumberFormat="1" applyBorder="1" applyAlignment="1">
      <alignment horizontal="right" vertical="center" indent="1"/>
    </xf>
    <xf numFmtId="167" fontId="0" fillId="0" borderId="0" xfId="0" applyNumberFormat="1"/>
    <xf numFmtId="0" fontId="0" fillId="0" borderId="0" xfId="0" applyAlignment="1">
      <alignment horizontal="center" vertical="center"/>
    </xf>
    <xf numFmtId="0" fontId="0" fillId="7" borderId="5" xfId="0" applyFill="1" applyBorder="1"/>
    <xf numFmtId="0" fontId="0" fillId="7" borderId="13" xfId="0" applyFill="1" applyBorder="1"/>
    <xf numFmtId="0" fontId="0" fillId="7" borderId="18" xfId="0" applyFill="1" applyBorder="1"/>
    <xf numFmtId="0" fontId="0" fillId="7" borderId="19" xfId="0" applyFill="1" applyBorder="1"/>
    <xf numFmtId="20" fontId="6" fillId="0" borderId="25" xfId="0" applyNumberFormat="1" applyFont="1" applyBorder="1" applyAlignment="1">
      <alignment horizontal="center"/>
    </xf>
    <xf numFmtId="20" fontId="6" fillId="0" borderId="21" xfId="0" applyNumberFormat="1" applyFont="1" applyBorder="1" applyAlignment="1">
      <alignment horizontal="center"/>
    </xf>
    <xf numFmtId="20" fontId="6" fillId="0" borderId="38" xfId="0" applyNumberFormat="1" applyFont="1" applyBorder="1" applyAlignment="1">
      <alignment horizontal="center"/>
    </xf>
    <xf numFmtId="20" fontId="6" fillId="0" borderId="39" xfId="0" applyNumberFormat="1" applyFont="1" applyBorder="1" applyAlignment="1">
      <alignment horizontal="center"/>
    </xf>
    <xf numFmtId="20" fontId="6" fillId="0" borderId="24" xfId="0" applyNumberFormat="1" applyFont="1" applyBorder="1" applyAlignment="1">
      <alignment horizontal="center"/>
    </xf>
    <xf numFmtId="20" fontId="6" fillId="0" borderId="20" xfId="0" applyNumberFormat="1" applyFont="1" applyBorder="1" applyAlignment="1">
      <alignment horizontal="center"/>
    </xf>
    <xf numFmtId="20" fontId="6" fillId="0" borderId="0" xfId="0" applyNumberFormat="1" applyFont="1" applyBorder="1" applyAlignment="1">
      <alignment horizontal="center"/>
    </xf>
    <xf numFmtId="20" fontId="6" fillId="7" borderId="24" xfId="0" applyNumberFormat="1" applyFont="1" applyFill="1" applyBorder="1" applyAlignment="1">
      <alignment horizontal="center"/>
    </xf>
    <xf numFmtId="20" fontId="6" fillId="7" borderId="20" xfId="0" applyNumberFormat="1" applyFont="1" applyFill="1" applyBorder="1" applyAlignment="1">
      <alignment horizontal="center"/>
    </xf>
    <xf numFmtId="0" fontId="6" fillId="0" borderId="24" xfId="0" applyNumberFormat="1" applyFont="1" applyBorder="1" applyAlignment="1">
      <alignment horizontal="center"/>
    </xf>
    <xf numFmtId="0" fontId="6" fillId="0" borderId="20" xfId="0" applyNumberFormat="1" applyFont="1" applyBorder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12" fillId="6" borderId="26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3">
    <dxf>
      <fill>
        <gradientFill degree="90">
          <stop position="0">
            <color theme="2" tint="-0.25098422193060094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4" tint="0.80001220740379042"/>
          </stop>
        </gradientFill>
      </fill>
    </dxf>
    <dxf>
      <fill>
        <gradientFill degree="270">
          <stop position="0">
            <color theme="0"/>
          </stop>
          <stop position="1">
            <color theme="7" tint="0.59999389629810485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I33"/>
  <sheetViews>
    <sheetView tabSelected="1" zoomScaleNormal="100" workbookViewId="0">
      <selection activeCell="M14" sqref="M14:M15"/>
    </sheetView>
  </sheetViews>
  <sheetFormatPr baseColWidth="10" defaultRowHeight="15" x14ac:dyDescent="0.25"/>
  <cols>
    <col min="1" max="1" width="0.28515625" customWidth="1"/>
    <col min="2" max="2" width="9.42578125" customWidth="1"/>
    <col min="3" max="3" width="10.85546875" customWidth="1"/>
    <col min="4" max="34" width="4" customWidth="1"/>
    <col min="35" max="35" width="4.5703125" customWidth="1"/>
  </cols>
  <sheetData>
    <row r="1" spans="2:35" ht="6" customHeight="1" x14ac:dyDescent="0.25"/>
    <row r="2" spans="2:35" ht="21" customHeight="1" x14ac:dyDescent="0.25">
      <c r="B2" s="12" t="s">
        <v>0</v>
      </c>
      <c r="C2" s="14">
        <v>2020</v>
      </c>
      <c r="F2" s="63" t="s">
        <v>53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2"/>
      <c r="AG2" s="2"/>
      <c r="AH2" s="2"/>
    </row>
    <row r="3" spans="2:35" ht="20.25" customHeight="1" x14ac:dyDescent="0.25">
      <c r="B3" s="13" t="s">
        <v>1</v>
      </c>
      <c r="C3" s="15" t="s">
        <v>3</v>
      </c>
      <c r="E3" s="2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2"/>
      <c r="AG3" s="2"/>
      <c r="AH3" s="2"/>
    </row>
    <row r="4" spans="2:35" ht="4.5" customHeight="1" x14ac:dyDescent="0.25">
      <c r="B4" s="6"/>
      <c r="C4" s="7"/>
      <c r="E4" s="2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2"/>
      <c r="AG4" s="2"/>
      <c r="AH4" s="2"/>
    </row>
    <row r="5" spans="2:35" ht="4.5" customHeight="1" x14ac:dyDescent="0.25">
      <c r="B5" s="8"/>
      <c r="C5" s="9"/>
      <c r="E5" s="2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2"/>
      <c r="AG5" s="2"/>
      <c r="AH5" s="2"/>
    </row>
    <row r="6" spans="2:35" ht="6" customHeight="1" thickBot="1" x14ac:dyDescent="0.3"/>
    <row r="7" spans="2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22.25" hidden="1" customHeight="1" x14ac:dyDescent="0.25">
      <c r="C8" s="10"/>
      <c r="D8" s="11">
        <f>DATE($C$2,VLOOKUP($C$3,Données!$C$3:$D$14,2,FALSE),Calendrier!D7)</f>
        <v>43831</v>
      </c>
      <c r="E8" s="11">
        <f>DATE($C$2,VLOOKUP($C$3,Données!$C$3:$D$14,2,FALSE),Calendrier!E7)</f>
        <v>43832</v>
      </c>
      <c r="F8" s="11">
        <f>DATE($C$2,VLOOKUP($C$3,Données!$C$3:$D$14,2,FALSE),Calendrier!F7)</f>
        <v>43833</v>
      </c>
      <c r="G8" s="11">
        <f>DATE($C$2,VLOOKUP($C$3,Données!$C$3:$D$14,2,FALSE),Calendrier!G7)</f>
        <v>43834</v>
      </c>
      <c r="H8" s="11">
        <f>DATE($C$2,VLOOKUP($C$3,Données!$C$3:$D$14,2,FALSE),Calendrier!H7)</f>
        <v>43835</v>
      </c>
      <c r="I8" s="11">
        <f>DATE($C$2,VLOOKUP($C$3,Données!$C$3:$D$14,2,FALSE),Calendrier!I7)</f>
        <v>43836</v>
      </c>
      <c r="J8" s="11">
        <f>DATE($C$2,VLOOKUP($C$3,Données!$C$3:$D$14,2,FALSE),Calendrier!J7)</f>
        <v>43837</v>
      </c>
      <c r="K8" s="11">
        <f>DATE($C$2,VLOOKUP($C$3,Données!$C$3:$D$14,2,FALSE),Calendrier!K7)</f>
        <v>43838</v>
      </c>
      <c r="L8" s="11">
        <f>DATE($C$2,VLOOKUP($C$3,Données!$C$3:$D$14,2,FALSE),Calendrier!L7)</f>
        <v>43839</v>
      </c>
      <c r="M8" s="11">
        <f>DATE($C$2,VLOOKUP($C$3,Données!$C$3:$D$14,2,FALSE),Calendrier!M7)</f>
        <v>43840</v>
      </c>
      <c r="N8" s="11">
        <f>DATE($C$2,VLOOKUP($C$3,Données!$C$3:$D$14,2,FALSE),Calendrier!N7)</f>
        <v>43841</v>
      </c>
      <c r="O8" s="11">
        <f>DATE($C$2,VLOOKUP($C$3,Données!$C$3:$D$14,2,FALSE),Calendrier!O7)</f>
        <v>43842</v>
      </c>
      <c r="P8" s="11">
        <f>DATE($C$2,VLOOKUP($C$3,Données!$C$3:$D$14,2,FALSE),Calendrier!P7)</f>
        <v>43843</v>
      </c>
      <c r="Q8" s="11">
        <f>DATE($C$2,VLOOKUP($C$3,Données!$C$3:$D$14,2,FALSE),Calendrier!Q7)</f>
        <v>43844</v>
      </c>
      <c r="R8" s="11">
        <f>DATE($C$2,VLOOKUP($C$3,Données!$C$3:$D$14,2,FALSE),Calendrier!R7)</f>
        <v>43845</v>
      </c>
      <c r="S8" s="11">
        <f>DATE($C$2,VLOOKUP($C$3,Données!$C$3:$D$14,2,FALSE),Calendrier!S7)</f>
        <v>43846</v>
      </c>
      <c r="T8" s="11">
        <f>DATE($C$2,VLOOKUP($C$3,Données!$C$3:$D$14,2,FALSE),Calendrier!T7)</f>
        <v>43847</v>
      </c>
      <c r="U8" s="11">
        <f>DATE($C$2,VLOOKUP($C$3,Données!$C$3:$D$14,2,FALSE),Calendrier!U7)</f>
        <v>43848</v>
      </c>
      <c r="V8" s="11">
        <f>DATE($C$2,VLOOKUP($C$3,Données!$C$3:$D$14,2,FALSE),Calendrier!V7)</f>
        <v>43849</v>
      </c>
      <c r="W8" s="11">
        <f>DATE($C$2,VLOOKUP($C$3,Données!$C$3:$D$14,2,FALSE),Calendrier!W7)</f>
        <v>43850</v>
      </c>
      <c r="X8" s="11">
        <f>DATE($C$2,VLOOKUP($C$3,Données!$C$3:$D$14,2,FALSE),Calendrier!X7)</f>
        <v>43851</v>
      </c>
      <c r="Y8" s="11">
        <f>DATE($C$2,VLOOKUP($C$3,Données!$C$3:$D$14,2,FALSE),Calendrier!Y7)</f>
        <v>43852</v>
      </c>
      <c r="Z8" s="11">
        <f>DATE($C$2,VLOOKUP($C$3,Données!$C$3:$D$14,2,FALSE),Calendrier!Z7)</f>
        <v>43853</v>
      </c>
      <c r="AA8" s="11">
        <f>DATE($C$2,VLOOKUP($C$3,Données!$C$3:$D$14,2,FALSE),Calendrier!AA7)</f>
        <v>43854</v>
      </c>
      <c r="AB8" s="11">
        <f>DATE($C$2,VLOOKUP($C$3,Données!$C$3:$D$14,2,FALSE),Calendrier!AB7)</f>
        <v>43855</v>
      </c>
      <c r="AC8" s="11">
        <f>DATE($C$2,VLOOKUP($C$3,Données!$C$3:$D$14,2,FALSE),Calendrier!AC7)</f>
        <v>43856</v>
      </c>
      <c r="AD8" s="11">
        <f>DATE($C$2,VLOOKUP($C$3,Données!$C$3:$D$14,2,FALSE),Calendrier!AD7)</f>
        <v>43857</v>
      </c>
      <c r="AE8" s="11">
        <f>DATE($C$2,VLOOKUP($C$3,Données!$C$3:$D$14,2,FALSE),Calendrier!AE7)</f>
        <v>43858</v>
      </c>
      <c r="AF8" s="11">
        <f>DATE($C$2,VLOOKUP($C$3,Données!$C$3:$D$14,2,FALSE),Calendrier!AF7)</f>
        <v>43859</v>
      </c>
      <c r="AG8" s="11">
        <f>DATE($C$2,VLOOKUP($C$3,Données!$C$3:$D$14,2,FALSE),Calendrier!AG7)</f>
        <v>43860</v>
      </c>
      <c r="AH8" s="11">
        <f>DATE($C$2,VLOOKUP($C$3,Données!$C$3:$D$14,2,FALSE),Calendrier!AH7)</f>
        <v>43861</v>
      </c>
    </row>
    <row r="9" spans="2:35" ht="72" customHeight="1" thickBot="1" x14ac:dyDescent="0.3">
      <c r="B9" s="30"/>
      <c r="C9" s="31"/>
      <c r="D9" s="16" t="str">
        <f>IF(AND($C$2&lt;&gt;"",$C$3&lt;&gt;""),TEXT(D8,"jjjj")&amp;""&amp;TEXT(D8,"jj"),"")</f>
        <v>mercredi01</v>
      </c>
      <c r="E9" s="17" t="str">
        <f>IF(AND($C$2&lt;&gt;"",$C$3&lt;&gt;""),IF(MONTH(E8)=MONTH($D$8),TEXT(E8,"jjjj")&amp;""&amp;TEXT(E8,"jj"),""),"")</f>
        <v>jeudi02</v>
      </c>
      <c r="F9" s="17" t="str">
        <f t="shared" ref="F9:AH9" si="0">IF(AND($C$2&lt;&gt;"",$C$3&lt;&gt;""),IF(MONTH(F8)=MONTH($D$8),TEXT(F8,"jjjj")&amp;""&amp;TEXT(F8,"jj"),""),"")</f>
        <v>vendredi03</v>
      </c>
      <c r="G9" s="17" t="str">
        <f t="shared" si="0"/>
        <v>samedi04</v>
      </c>
      <c r="H9" s="17" t="str">
        <f t="shared" si="0"/>
        <v>dimanche05</v>
      </c>
      <c r="I9" s="17" t="str">
        <f t="shared" si="0"/>
        <v>lundi06</v>
      </c>
      <c r="J9" s="17" t="str">
        <f t="shared" si="0"/>
        <v>mardi07</v>
      </c>
      <c r="K9" s="17" t="str">
        <f t="shared" si="0"/>
        <v>mercredi08</v>
      </c>
      <c r="L9" s="17" t="str">
        <f t="shared" si="0"/>
        <v>jeudi09</v>
      </c>
      <c r="M9" s="17" t="str">
        <f t="shared" si="0"/>
        <v>vendredi10</v>
      </c>
      <c r="N9" s="17" t="str">
        <f t="shared" si="0"/>
        <v>samedi11</v>
      </c>
      <c r="O9" s="17" t="str">
        <f t="shared" si="0"/>
        <v>dimanche12</v>
      </c>
      <c r="P9" s="17" t="str">
        <f t="shared" si="0"/>
        <v>lundi13</v>
      </c>
      <c r="Q9" s="17" t="str">
        <f t="shared" si="0"/>
        <v>mardi14</v>
      </c>
      <c r="R9" s="17" t="str">
        <f t="shared" si="0"/>
        <v>mercredi15</v>
      </c>
      <c r="S9" s="17" t="str">
        <f t="shared" si="0"/>
        <v>jeudi16</v>
      </c>
      <c r="T9" s="17" t="str">
        <f t="shared" si="0"/>
        <v>vendredi17</v>
      </c>
      <c r="U9" s="17" t="str">
        <f t="shared" si="0"/>
        <v>samedi18</v>
      </c>
      <c r="V9" s="17" t="str">
        <f t="shared" si="0"/>
        <v>dimanche19</v>
      </c>
      <c r="W9" s="17" t="str">
        <f t="shared" si="0"/>
        <v>lundi20</v>
      </c>
      <c r="X9" s="17" t="str">
        <f t="shared" si="0"/>
        <v>mardi21</v>
      </c>
      <c r="Y9" s="17" t="str">
        <f t="shared" si="0"/>
        <v>mercredi22</v>
      </c>
      <c r="Z9" s="17" t="str">
        <f t="shared" si="0"/>
        <v>jeudi23</v>
      </c>
      <c r="AA9" s="17" t="str">
        <f t="shared" si="0"/>
        <v>vendredi24</v>
      </c>
      <c r="AB9" s="17" t="str">
        <f t="shared" si="0"/>
        <v>samedi25</v>
      </c>
      <c r="AC9" s="17" t="str">
        <f t="shared" si="0"/>
        <v>dimanche26</v>
      </c>
      <c r="AD9" s="17" t="str">
        <f t="shared" si="0"/>
        <v>lundi27</v>
      </c>
      <c r="AE9" s="17" t="str">
        <f t="shared" si="0"/>
        <v>mardi28</v>
      </c>
      <c r="AF9" s="17" t="str">
        <f t="shared" si="0"/>
        <v>mercredi29</v>
      </c>
      <c r="AG9" s="17" t="str">
        <f t="shared" si="0"/>
        <v>jeudi30</v>
      </c>
      <c r="AH9" s="18" t="str">
        <f t="shared" si="0"/>
        <v>vendredi31</v>
      </c>
      <c r="AI9" s="1"/>
    </row>
    <row r="10" spans="2:35" x14ac:dyDescent="0.25">
      <c r="B10" s="56" t="str">
        <f>Données!H3</f>
        <v>x1</v>
      </c>
      <c r="C10" s="57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20"/>
    </row>
    <row r="11" spans="2:35" ht="17.25" x14ac:dyDescent="0.25">
      <c r="B11" s="56" t="str">
        <f>Données!H4</f>
        <v>y1</v>
      </c>
      <c r="C11" s="57"/>
      <c r="D11" s="2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22"/>
    </row>
    <row r="12" spans="2:35" x14ac:dyDescent="0.25">
      <c r="B12" s="56" t="str">
        <f>Données!H5</f>
        <v>z1</v>
      </c>
      <c r="C12" s="57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22"/>
    </row>
    <row r="13" spans="2:35" x14ac:dyDescent="0.25">
      <c r="B13" s="56" t="str">
        <f>Données!H6</f>
        <v>w1</v>
      </c>
      <c r="C13" s="57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22"/>
    </row>
    <row r="14" spans="2:35" ht="15.75" thickBot="1" x14ac:dyDescent="0.3">
      <c r="B14" s="61" t="str">
        <f>Données!H7</f>
        <v>,</v>
      </c>
      <c r="C14" s="62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9"/>
    </row>
    <row r="15" spans="2:35" ht="15.75" thickTop="1" x14ac:dyDescent="0.25">
      <c r="B15" s="56" t="str">
        <f>Données!H8</f>
        <v>a1</v>
      </c>
      <c r="C15" s="57" t="s">
        <v>20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7"/>
    </row>
    <row r="16" spans="2:35" x14ac:dyDescent="0.25">
      <c r="B16" s="56" t="str">
        <f>Données!H9</f>
        <v>b1</v>
      </c>
      <c r="C16" s="57" t="s">
        <v>20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22"/>
    </row>
    <row r="17" spans="2:34" x14ac:dyDescent="0.25">
      <c r="B17" s="56" t="str">
        <f>Données!H10</f>
        <v>c1</v>
      </c>
      <c r="C17" s="57" t="s">
        <v>20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2"/>
    </row>
    <row r="18" spans="2:34" x14ac:dyDescent="0.25">
      <c r="B18" s="56" t="str">
        <f>Données!H11</f>
        <v>,</v>
      </c>
      <c r="C18" s="57" t="s">
        <v>20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22"/>
    </row>
    <row r="19" spans="2:34" ht="15.75" thickBot="1" x14ac:dyDescent="0.3">
      <c r="B19" s="56" t="str">
        <f>Données!H12</f>
        <v>,</v>
      </c>
      <c r="C19" s="57" t="s">
        <v>20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9"/>
    </row>
    <row r="20" spans="2:34" ht="15.75" thickTop="1" x14ac:dyDescent="0.25">
      <c r="B20" s="59" t="s">
        <v>40</v>
      </c>
      <c r="C20" s="60" t="s">
        <v>21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9"/>
    </row>
    <row r="21" spans="2:34" ht="15.75" thickBot="1" x14ac:dyDescent="0.3">
      <c r="B21" s="59" t="s">
        <v>41</v>
      </c>
      <c r="C21" s="60" t="s">
        <v>22</v>
      </c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1"/>
    </row>
    <row r="22" spans="2:34" ht="15.75" thickTop="1" x14ac:dyDescent="0.25">
      <c r="B22" s="54"/>
      <c r="C22" s="55"/>
      <c r="D22" s="4"/>
      <c r="E22" s="23"/>
      <c r="F22" s="4"/>
      <c r="G22" s="4"/>
      <c r="H22" s="4"/>
      <c r="I22" s="4"/>
      <c r="J22" s="4"/>
      <c r="K22" s="4"/>
      <c r="L22" s="4"/>
      <c r="M22" s="23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22"/>
    </row>
    <row r="23" spans="2:34" x14ac:dyDescent="0.25">
      <c r="B23" s="56" t="str">
        <f>Données!H13</f>
        <v>;</v>
      </c>
      <c r="C23" s="57" t="s">
        <v>23</v>
      </c>
      <c r="D23" s="4"/>
      <c r="E23" s="23"/>
      <c r="F23" s="4"/>
      <c r="G23" s="4"/>
      <c r="H23" s="4"/>
      <c r="I23" s="4"/>
      <c r="J23" s="4"/>
      <c r="K23" s="4"/>
      <c r="L23" s="4"/>
      <c r="M23" s="23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22"/>
    </row>
    <row r="24" spans="2:34" ht="15.75" thickBot="1" x14ac:dyDescent="0.3">
      <c r="B24" s="52"/>
      <c r="C24" s="53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9"/>
    </row>
    <row r="25" spans="2:34" ht="15.75" thickTop="1" x14ac:dyDescent="0.25">
      <c r="B25" s="54" t="str">
        <f>Données!H15</f>
        <v>;</v>
      </c>
      <c r="C25" s="55" t="s">
        <v>24</v>
      </c>
      <c r="D25" s="4"/>
      <c r="E25" s="23"/>
      <c r="F25" s="4"/>
      <c r="G25" s="4"/>
      <c r="H25" s="4"/>
      <c r="I25" s="4"/>
      <c r="J25" s="4"/>
      <c r="K25" s="4"/>
      <c r="L25" s="4"/>
      <c r="M25" s="23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22"/>
    </row>
    <row r="26" spans="2:34" x14ac:dyDescent="0.25">
      <c r="B26" s="56" t="str">
        <f>Données!H16</f>
        <v>;</v>
      </c>
      <c r="C26" s="57" t="s">
        <v>24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22"/>
    </row>
    <row r="27" spans="2:34" ht="15.75" thickBot="1" x14ac:dyDescent="0.3">
      <c r="B27" s="52"/>
      <c r="C27" s="53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9"/>
    </row>
    <row r="28" spans="2:34" ht="15.75" thickTop="1" x14ac:dyDescent="0.25">
      <c r="B28" s="54" t="str">
        <f>Données!H18</f>
        <v>;</v>
      </c>
      <c r="C28" s="55" t="s">
        <v>25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22"/>
    </row>
    <row r="29" spans="2:34" ht="15.75" thickBot="1" x14ac:dyDescent="0.3">
      <c r="B29" s="52"/>
      <c r="C29" s="53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9"/>
    </row>
    <row r="30" spans="2:34" ht="15.75" thickTop="1" x14ac:dyDescent="0.25">
      <c r="B30" s="54" t="str">
        <f>Données!H21</f>
        <v>;</v>
      </c>
      <c r="C30" s="55" t="s">
        <v>26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22"/>
    </row>
    <row r="31" spans="2:34" x14ac:dyDescent="0.25">
      <c r="B31" s="56" t="str">
        <f>Données!H22</f>
        <v>;</v>
      </c>
      <c r="C31" s="57" t="s">
        <v>26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22"/>
    </row>
    <row r="32" spans="2:34" ht="15.75" thickBot="1" x14ac:dyDescent="0.3">
      <c r="B32" s="52" t="str">
        <f>Données!H23</f>
        <v>,</v>
      </c>
      <c r="C32" s="53" t="s">
        <v>26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5"/>
    </row>
    <row r="33" spans="2:3" ht="15.75" thickTop="1" x14ac:dyDescent="0.25">
      <c r="B33" s="58"/>
      <c r="C33" s="57"/>
    </row>
  </sheetData>
  <mergeCells count="25">
    <mergeCell ref="F2:AE5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28:C28"/>
    <mergeCell ref="B29:C29"/>
    <mergeCell ref="B30:C30"/>
    <mergeCell ref="B31:C31"/>
    <mergeCell ref="B32:C32"/>
  </mergeCells>
  <conditionalFormatting sqref="D9:AH9">
    <cfRule type="expression" dxfId="2" priority="6">
      <formula>$D$9:$AH$9&lt;&gt;""</formula>
    </cfRule>
  </conditionalFormatting>
  <conditionalFormatting sqref="D10:AH32">
    <cfRule type="expression" dxfId="1" priority="1">
      <formula>AND(D$9&lt;&gt;"", OR(WEEKDAY(D$8,2)=6, WEEKDAY(D$8,2)=7))</formula>
    </cfRule>
  </conditionalFormatting>
  <pageMargins left="0.11811023622047245" right="0.11811023622047245" top="0.74803149606299213" bottom="0.74803149606299213" header="0.31496062992125984" footer="0.31496062992125984"/>
  <pageSetup paperSize="9" fitToWidth="0" fitToHeight="0" orientation="landscape" verticalDpi="300" r:id="rId1"/>
  <headerFooter>
    <oddFooter>&amp;C&amp;D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6696B64-1052-4FCD-9AF4-758EB0BD40F4}">
            <xm:f>D$8=VLOOKUP(D$8,Données!$N$7:$N$17, 1, FALSE)</xm:f>
            <x14:dxf>
              <fill>
                <gradientFill degree="90">
                  <stop position="0">
                    <color theme="2" tint="-0.25098422193060094"/>
                  </stop>
                  <stop position="1">
                    <color theme="4" tint="0.59999389629810485"/>
                  </stop>
                </gradientFill>
              </fill>
            </x14:dxf>
          </x14:cfRule>
          <xm:sqref>D10:AH32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Données!$F$3:$F$14</xm:f>
          </x14:formula1>
          <xm:sqref>C2</xm:sqref>
        </x14:dataValidation>
        <x14:dataValidation type="list" allowBlank="1" showInputMessage="1" showErrorMessage="1">
          <x14:formula1>
            <xm:f>Données!$C$3:$C$14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V27"/>
  <sheetViews>
    <sheetView topLeftCell="C1" workbookViewId="0">
      <selection activeCell="Q22" sqref="Q22"/>
    </sheetView>
  </sheetViews>
  <sheetFormatPr baseColWidth="10" defaultRowHeight="15" x14ac:dyDescent="0.25"/>
  <cols>
    <col min="8" max="8" width="14.85546875" customWidth="1"/>
  </cols>
  <sheetData>
    <row r="2" spans="3:22" ht="15.75" thickBot="1" x14ac:dyDescent="0.3">
      <c r="C2" s="3" t="s">
        <v>15</v>
      </c>
      <c r="D2" s="3" t="s">
        <v>17</v>
      </c>
      <c r="F2" s="3" t="s">
        <v>14</v>
      </c>
      <c r="H2" s="3" t="s">
        <v>42</v>
      </c>
      <c r="K2" s="3" t="s">
        <v>43</v>
      </c>
      <c r="M2">
        <f>Calendrier!C2</f>
        <v>2020</v>
      </c>
      <c r="N2">
        <f>HLOOKUP(M2,T5:V6,2,FALSE)</f>
        <v>4</v>
      </c>
      <c r="P2" s="33"/>
      <c r="Q2" s="33"/>
      <c r="R2" s="33"/>
      <c r="S2" s="33"/>
      <c r="T2" s="33"/>
      <c r="U2" s="33"/>
      <c r="V2" s="33"/>
    </row>
    <row r="3" spans="3:22" ht="24" thickBot="1" x14ac:dyDescent="0.3">
      <c r="C3" s="4" t="s">
        <v>3</v>
      </c>
      <c r="D3" s="4">
        <v>1</v>
      </c>
      <c r="F3" s="4">
        <v>2019</v>
      </c>
      <c r="H3" s="5" t="s">
        <v>44</v>
      </c>
      <c r="K3" s="4" t="s">
        <v>18</v>
      </c>
      <c r="L3" s="67" t="s">
        <v>54</v>
      </c>
      <c r="O3" s="32"/>
      <c r="P3" s="64" t="s">
        <v>27</v>
      </c>
      <c r="Q3" s="65"/>
      <c r="R3" s="65"/>
      <c r="S3" s="65"/>
      <c r="T3" s="65"/>
      <c r="U3" s="65"/>
      <c r="V3" s="66"/>
    </row>
    <row r="4" spans="3:22" ht="15.75" thickBot="1" x14ac:dyDescent="0.3">
      <c r="C4" s="4" t="s">
        <v>2</v>
      </c>
      <c r="D4" s="4">
        <v>2</v>
      </c>
      <c r="F4" s="4">
        <v>2020</v>
      </c>
      <c r="H4" s="4" t="s">
        <v>45</v>
      </c>
      <c r="K4" s="4" t="s">
        <v>19</v>
      </c>
      <c r="L4" s="67" t="s">
        <v>55</v>
      </c>
      <c r="P4" s="33"/>
      <c r="Q4" s="33"/>
      <c r="R4" s="33"/>
      <c r="S4" s="33"/>
      <c r="T4" s="33"/>
      <c r="U4" s="33"/>
      <c r="V4" s="33"/>
    </row>
    <row r="5" spans="3:22" ht="15.75" x14ac:dyDescent="0.25">
      <c r="C5" s="4" t="s">
        <v>4</v>
      </c>
      <c r="D5" s="4">
        <v>3</v>
      </c>
      <c r="F5" s="4">
        <v>2021</v>
      </c>
      <c r="H5" s="4" t="s">
        <v>46</v>
      </c>
      <c r="K5" s="4" t="s">
        <v>16</v>
      </c>
      <c r="L5" s="67"/>
      <c r="P5" s="34"/>
      <c r="Q5" s="36">
        <v>2017</v>
      </c>
      <c r="R5" s="37">
        <v>2018</v>
      </c>
      <c r="S5" s="37">
        <v>2019</v>
      </c>
      <c r="T5" s="37">
        <v>2020</v>
      </c>
      <c r="U5" s="37">
        <v>2021</v>
      </c>
      <c r="V5" s="38">
        <v>2022</v>
      </c>
    </row>
    <row r="6" spans="3:22" ht="15.75" thickBot="1" x14ac:dyDescent="0.3">
      <c r="C6" s="4" t="s">
        <v>5</v>
      </c>
      <c r="D6" s="4">
        <v>4</v>
      </c>
      <c r="F6" s="4">
        <v>2022</v>
      </c>
      <c r="H6" s="4" t="s">
        <v>47</v>
      </c>
      <c r="K6" s="4"/>
      <c r="P6" s="33"/>
      <c r="Q6" s="33">
        <v>1</v>
      </c>
      <c r="R6" s="33">
        <v>2</v>
      </c>
      <c r="S6" s="33">
        <v>3</v>
      </c>
      <c r="T6" s="33">
        <v>4</v>
      </c>
      <c r="U6" s="33">
        <v>5</v>
      </c>
      <c r="V6" s="33">
        <v>6</v>
      </c>
    </row>
    <row r="7" spans="3:22" ht="15.75" x14ac:dyDescent="0.25">
      <c r="C7" s="4" t="s">
        <v>6</v>
      </c>
      <c r="D7" s="4">
        <v>5</v>
      </c>
      <c r="F7" s="4">
        <v>2023</v>
      </c>
      <c r="H7" s="5" t="s">
        <v>39</v>
      </c>
      <c r="N7" s="46">
        <f>INDEX($Q$7:$V$17,O7,$N$2)</f>
        <v>43831</v>
      </c>
      <c r="O7" s="47">
        <v>1</v>
      </c>
      <c r="P7" s="39" t="s">
        <v>28</v>
      </c>
      <c r="Q7" s="35">
        <v>42736</v>
      </c>
      <c r="R7" s="35">
        <v>43101</v>
      </c>
      <c r="S7" s="35">
        <v>43466</v>
      </c>
      <c r="T7" s="35">
        <v>43831</v>
      </c>
      <c r="U7" s="35">
        <v>44197</v>
      </c>
      <c r="V7" s="43">
        <v>44562</v>
      </c>
    </row>
    <row r="8" spans="3:22" ht="15.75" x14ac:dyDescent="0.25">
      <c r="C8" s="4" t="s">
        <v>7</v>
      </c>
      <c r="D8" s="4">
        <v>6</v>
      </c>
      <c r="F8" s="4">
        <v>2024</v>
      </c>
      <c r="H8" s="5" t="s">
        <v>48</v>
      </c>
      <c r="N8" s="46">
        <f t="shared" ref="N8:N17" si="0">INDEX($Q$7:$V$17,O8,$N$2)</f>
        <v>43934</v>
      </c>
      <c r="O8" s="47">
        <v>2</v>
      </c>
      <c r="P8" s="40" t="s">
        <v>29</v>
      </c>
      <c r="Q8" s="35">
        <v>42842</v>
      </c>
      <c r="R8" s="35">
        <v>43192</v>
      </c>
      <c r="S8" s="35">
        <v>43577</v>
      </c>
      <c r="T8" s="35">
        <v>43934</v>
      </c>
      <c r="U8" s="35">
        <v>44291</v>
      </c>
      <c r="V8" s="43">
        <v>44669</v>
      </c>
    </row>
    <row r="9" spans="3:22" ht="15.75" x14ac:dyDescent="0.25">
      <c r="C9" s="4" t="s">
        <v>8</v>
      </c>
      <c r="D9" s="4">
        <v>7</v>
      </c>
      <c r="F9" s="4">
        <v>2025</v>
      </c>
      <c r="H9" s="5" t="s">
        <v>49</v>
      </c>
      <c r="N9" s="46">
        <f t="shared" si="0"/>
        <v>43952</v>
      </c>
      <c r="O9" s="47">
        <v>3</v>
      </c>
      <c r="P9" s="40" t="s">
        <v>30</v>
      </c>
      <c r="Q9" s="35">
        <v>42856</v>
      </c>
      <c r="R9" s="35">
        <v>43221</v>
      </c>
      <c r="S9" s="35">
        <v>43586</v>
      </c>
      <c r="T9" s="35">
        <v>43952</v>
      </c>
      <c r="U9" s="35">
        <v>44317</v>
      </c>
      <c r="V9" s="43">
        <v>44682</v>
      </c>
    </row>
    <row r="10" spans="3:22" ht="15.75" x14ac:dyDescent="0.25">
      <c r="C10" s="4" t="s">
        <v>9</v>
      </c>
      <c r="D10" s="4">
        <v>8</v>
      </c>
      <c r="F10" s="4">
        <v>2026</v>
      </c>
      <c r="H10" s="5" t="s">
        <v>50</v>
      </c>
      <c r="N10" s="46">
        <f t="shared" si="0"/>
        <v>43959</v>
      </c>
      <c r="O10" s="47">
        <v>4</v>
      </c>
      <c r="P10" s="41" t="s">
        <v>31</v>
      </c>
      <c r="Q10" s="35">
        <v>42863</v>
      </c>
      <c r="R10" s="35">
        <v>43228</v>
      </c>
      <c r="S10" s="35">
        <v>43593</v>
      </c>
      <c r="T10" s="35">
        <v>43959</v>
      </c>
      <c r="U10" s="35">
        <v>44324</v>
      </c>
      <c r="V10" s="43">
        <v>44689</v>
      </c>
    </row>
    <row r="11" spans="3:22" ht="15.75" x14ac:dyDescent="0.25">
      <c r="C11" s="4" t="s">
        <v>10</v>
      </c>
      <c r="D11" s="4">
        <v>9</v>
      </c>
      <c r="F11" s="4">
        <v>2027</v>
      </c>
      <c r="H11" s="5" t="s">
        <v>39</v>
      </c>
      <c r="N11" s="46">
        <f t="shared" si="0"/>
        <v>43972</v>
      </c>
      <c r="O11" s="47">
        <v>5</v>
      </c>
      <c r="P11" s="40" t="s">
        <v>32</v>
      </c>
      <c r="Q11" s="35">
        <v>42880</v>
      </c>
      <c r="R11" s="35">
        <v>43230</v>
      </c>
      <c r="S11" s="35">
        <v>43615</v>
      </c>
      <c r="T11" s="35">
        <v>43972</v>
      </c>
      <c r="U11" s="35">
        <v>44329</v>
      </c>
      <c r="V11" s="43">
        <v>44707</v>
      </c>
    </row>
    <row r="12" spans="3:22" ht="15.75" x14ac:dyDescent="0.25">
      <c r="C12" s="4" t="s">
        <v>11</v>
      </c>
      <c r="D12" s="4">
        <v>10</v>
      </c>
      <c r="F12" s="4">
        <v>2028</v>
      </c>
      <c r="H12" s="5" t="s">
        <v>39</v>
      </c>
      <c r="N12" s="46">
        <f t="shared" si="0"/>
        <v>43983</v>
      </c>
      <c r="O12" s="47">
        <v>6</v>
      </c>
      <c r="P12" s="40" t="s">
        <v>33</v>
      </c>
      <c r="Q12" s="35">
        <v>42891</v>
      </c>
      <c r="R12" s="35">
        <v>43241</v>
      </c>
      <c r="S12" s="35">
        <v>43626</v>
      </c>
      <c r="T12" s="35">
        <v>43983</v>
      </c>
      <c r="U12" s="35">
        <v>44340</v>
      </c>
      <c r="V12" s="43">
        <v>44718</v>
      </c>
    </row>
    <row r="13" spans="3:22" ht="15.75" x14ac:dyDescent="0.25">
      <c r="C13" s="4" t="s">
        <v>12</v>
      </c>
      <c r="D13" s="4">
        <v>11</v>
      </c>
      <c r="F13" s="4">
        <v>2029</v>
      </c>
      <c r="H13" s="5" t="s">
        <v>51</v>
      </c>
      <c r="N13" s="46">
        <f t="shared" si="0"/>
        <v>44026</v>
      </c>
      <c r="O13" s="47">
        <v>7</v>
      </c>
      <c r="P13" s="40" t="s">
        <v>34</v>
      </c>
      <c r="Q13" s="35">
        <v>42930</v>
      </c>
      <c r="R13" s="35">
        <v>43295</v>
      </c>
      <c r="S13" s="35">
        <v>43660</v>
      </c>
      <c r="T13" s="35">
        <v>44026</v>
      </c>
      <c r="U13" s="35">
        <v>44391</v>
      </c>
      <c r="V13" s="43">
        <v>44756</v>
      </c>
    </row>
    <row r="14" spans="3:22" ht="15.75" x14ac:dyDescent="0.25">
      <c r="C14" s="4" t="s">
        <v>13</v>
      </c>
      <c r="D14" s="4">
        <v>12</v>
      </c>
      <c r="F14" s="4">
        <v>2030</v>
      </c>
      <c r="H14" s="5" t="s">
        <v>52</v>
      </c>
      <c r="N14" s="46">
        <f t="shared" si="0"/>
        <v>44058</v>
      </c>
      <c r="O14" s="47">
        <v>8</v>
      </c>
      <c r="P14" s="40" t="s">
        <v>35</v>
      </c>
      <c r="Q14" s="35">
        <v>42962</v>
      </c>
      <c r="R14" s="35">
        <v>43327</v>
      </c>
      <c r="S14" s="35">
        <v>43692</v>
      </c>
      <c r="T14" s="35">
        <v>44058</v>
      </c>
      <c r="U14" s="35">
        <v>44423</v>
      </c>
      <c r="V14" s="43">
        <v>44788</v>
      </c>
    </row>
    <row r="15" spans="3:22" ht="15.75" x14ac:dyDescent="0.25">
      <c r="H15" s="5" t="s">
        <v>51</v>
      </c>
      <c r="N15" s="46">
        <f t="shared" si="0"/>
        <v>44136</v>
      </c>
      <c r="O15" s="47">
        <v>9</v>
      </c>
      <c r="P15" s="40" t="s">
        <v>36</v>
      </c>
      <c r="Q15" s="35">
        <v>43040</v>
      </c>
      <c r="R15" s="35">
        <v>43405</v>
      </c>
      <c r="S15" s="35">
        <v>43770</v>
      </c>
      <c r="T15" s="35">
        <v>44136</v>
      </c>
      <c r="U15" s="35">
        <v>44501</v>
      </c>
      <c r="V15" s="43">
        <v>44866</v>
      </c>
    </row>
    <row r="16" spans="3:22" ht="15.75" x14ac:dyDescent="0.25">
      <c r="H16" s="5" t="s">
        <v>51</v>
      </c>
      <c r="N16" s="46">
        <f t="shared" si="0"/>
        <v>44146</v>
      </c>
      <c r="O16" s="47">
        <v>10</v>
      </c>
      <c r="P16" s="40" t="s">
        <v>37</v>
      </c>
      <c r="Q16" s="35">
        <v>43050</v>
      </c>
      <c r="R16" s="35">
        <v>43415</v>
      </c>
      <c r="S16" s="35">
        <v>43780</v>
      </c>
      <c r="T16" s="35">
        <v>44146</v>
      </c>
      <c r="U16" s="35">
        <v>44511</v>
      </c>
      <c r="V16" s="43">
        <v>44876</v>
      </c>
    </row>
    <row r="17" spans="8:22" ht="16.5" thickBot="1" x14ac:dyDescent="0.3">
      <c r="H17" s="5" t="s">
        <v>39</v>
      </c>
      <c r="N17" s="46">
        <f t="shared" si="0"/>
        <v>44190</v>
      </c>
      <c r="O17" s="47">
        <v>11</v>
      </c>
      <c r="P17" s="42" t="s">
        <v>38</v>
      </c>
      <c r="Q17" s="44">
        <v>43094</v>
      </c>
      <c r="R17" s="44">
        <v>43459</v>
      </c>
      <c r="S17" s="44">
        <v>43824</v>
      </c>
      <c r="T17" s="44">
        <v>44190</v>
      </c>
      <c r="U17" s="44">
        <v>44555</v>
      </c>
      <c r="V17" s="45">
        <v>44920</v>
      </c>
    </row>
    <row r="18" spans="8:22" x14ac:dyDescent="0.25">
      <c r="H18" s="5" t="s">
        <v>51</v>
      </c>
    </row>
    <row r="19" spans="8:22" x14ac:dyDescent="0.25">
      <c r="H19" s="5" t="s">
        <v>39</v>
      </c>
    </row>
    <row r="20" spans="8:22" x14ac:dyDescent="0.25">
      <c r="H20" s="5" t="s">
        <v>39</v>
      </c>
    </row>
    <row r="21" spans="8:22" x14ac:dyDescent="0.25">
      <c r="H21" s="5" t="s">
        <v>51</v>
      </c>
    </row>
    <row r="22" spans="8:22" x14ac:dyDescent="0.25">
      <c r="H22" s="5" t="s">
        <v>51</v>
      </c>
    </row>
    <row r="23" spans="8:22" x14ac:dyDescent="0.25">
      <c r="H23" s="5" t="s">
        <v>39</v>
      </c>
    </row>
    <row r="24" spans="8:22" x14ac:dyDescent="0.25">
      <c r="H24" s="5"/>
    </row>
    <row r="25" spans="8:22" x14ac:dyDescent="0.25">
      <c r="H25" s="5"/>
    </row>
    <row r="26" spans="8:22" x14ac:dyDescent="0.25">
      <c r="H26" s="5"/>
    </row>
    <row r="27" spans="8:22" x14ac:dyDescent="0.25">
      <c r="H27" s="5"/>
    </row>
  </sheetData>
  <mergeCells count="1">
    <mergeCell ref="P3:V3"/>
  </mergeCells>
  <conditionalFormatting sqref="D10:AH32">
    <cfRule type="expression" priority="2">
      <formula>"RECHERCHEV(C7;Sources!$N$7:$N$17; 1; FAUX)"</formula>
    </cfRule>
    <cfRule type="expression" priority="1">
      <formula>"RECHERCHEV(d8;Sources!$N$7:$N$17; 1; FAUX)"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MERCIER Thierry</cp:lastModifiedBy>
  <cp:lastPrinted>2019-10-12T15:33:57Z</cp:lastPrinted>
  <dcterms:created xsi:type="dcterms:W3CDTF">2017-12-01T15:01:31Z</dcterms:created>
  <dcterms:modified xsi:type="dcterms:W3CDTF">2019-10-15T13:23:52Z</dcterms:modified>
</cp:coreProperties>
</file>