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née-Maude\Desktop\ADM 8006\"/>
    </mc:Choice>
  </mc:AlternateContent>
  <bookViews>
    <workbookView xWindow="0" yWindow="0" windowWidth="24000" windowHeight="10425" activeTab="1"/>
  </bookViews>
  <sheets>
    <sheet name="Partie I" sheetId="2" r:id="rId1"/>
    <sheet name="Partie II" sheetId="1" r:id="rId2"/>
  </sheets>
  <externalReferences>
    <externalReference r:id="rId3"/>
  </externalReferences>
  <definedNames>
    <definedName name="_xlnm.Print_Area" localSheetId="0">'Partie I'!$A$3:$V$84</definedName>
    <definedName name="_xlnm.Print_Area" localSheetId="1">'Partie II'!$A$1:$R$94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3" i="1" l="1"/>
  <c r="K77" i="2"/>
  <c r="S28" i="2"/>
  <c r="S24" i="2"/>
  <c r="T7" i="2"/>
  <c r="B6" i="2"/>
  <c r="I4" i="2"/>
  <c r="I5" i="2" s="1"/>
  <c r="I6" i="2" l="1"/>
  <c r="J5" i="2"/>
  <c r="J4" i="2"/>
  <c r="J6" i="2" l="1"/>
  <c r="I7" i="2"/>
  <c r="I61" i="1"/>
  <c r="I62" i="1"/>
  <c r="C30" i="1"/>
  <c r="C65" i="1"/>
  <c r="C66" i="1" s="1"/>
  <c r="C64" i="1"/>
  <c r="I8" i="2" l="1"/>
  <c r="J7" i="2"/>
  <c r="I9" i="2" l="1"/>
  <c r="J8" i="2"/>
  <c r="I10" i="2" l="1"/>
  <c r="J9" i="2"/>
  <c r="I11" i="2" l="1"/>
  <c r="J10" i="2"/>
  <c r="I12" i="2" l="1"/>
  <c r="J11" i="2"/>
  <c r="I13" i="2" l="1"/>
  <c r="J12" i="2"/>
  <c r="I14" i="2" l="1"/>
  <c r="J13" i="2"/>
  <c r="I15" i="2" l="1"/>
  <c r="J14" i="2"/>
  <c r="I16" i="2" l="1"/>
  <c r="J15" i="2"/>
  <c r="I17" i="2" l="1"/>
  <c r="J16" i="2"/>
  <c r="I18" i="2" l="1"/>
  <c r="J17" i="2"/>
  <c r="I19" i="2" l="1"/>
  <c r="J18" i="2"/>
  <c r="I20" i="2" l="1"/>
  <c r="J19" i="2"/>
  <c r="I21" i="2" l="1"/>
  <c r="J20" i="2"/>
  <c r="I22" i="2" l="1"/>
  <c r="J21" i="2"/>
  <c r="I23" i="2" l="1"/>
  <c r="J22" i="2"/>
  <c r="I24" i="2" l="1"/>
  <c r="J23" i="2"/>
  <c r="I25" i="2" l="1"/>
  <c r="J24" i="2"/>
  <c r="J25" i="2" l="1"/>
  <c r="I26" i="2"/>
  <c r="I27" i="2" l="1"/>
  <c r="J26" i="2"/>
  <c r="J27" i="2" l="1"/>
  <c r="I28" i="2"/>
  <c r="I29" i="2" l="1"/>
  <c r="J28" i="2"/>
  <c r="J29" i="2" l="1"/>
  <c r="I30" i="2"/>
  <c r="I31" i="2" l="1"/>
  <c r="J30" i="2"/>
  <c r="I32" i="2" l="1"/>
  <c r="J31" i="2"/>
  <c r="I33" i="2" l="1"/>
  <c r="J32" i="2"/>
  <c r="J33" i="2" l="1"/>
  <c r="I34" i="2"/>
  <c r="J34" i="2" s="1"/>
</calcChain>
</file>

<file path=xl/sharedStrings.xml><?xml version="1.0" encoding="utf-8"?>
<sst xmlns="http://schemas.openxmlformats.org/spreadsheetml/2006/main" count="122" uniqueCount="82">
  <si>
    <t>Partie II</t>
  </si>
  <si>
    <t>Le directeur informe Xavier qu'il souhaite que les ventes mensuelles se</t>
  </si>
  <si>
    <t>situent entre 150 et 291 panneaux. Calculez cette probabilité</t>
  </si>
  <si>
    <t>Calcul:</t>
  </si>
  <si>
    <t>Question 1</t>
  </si>
  <si>
    <t>Question 2</t>
  </si>
  <si>
    <t>Le directeur informe Xavier qu'il doit présenter un tableau de la situation de</t>
  </si>
  <si>
    <t>la compagnie à sa prochaine rencontre avec les actionnaires. Il lui demande de fournir</t>
  </si>
  <si>
    <t>les prévisions quant à l'espérance et l'écart -type de la demande annuelle.</t>
  </si>
  <si>
    <t>Calculez ces valeurs et déterminez la distribution de la demande annuelle</t>
  </si>
  <si>
    <t>Question 3</t>
  </si>
  <si>
    <t>On mentionne dans le bilan que, pour la prochaine année, les coûts fixes mensuels de production</t>
  </si>
  <si>
    <t>seront de 210 000 $ alors que le coût unitaire sera de 3 000 $. Trouvez une équation permettant  de</t>
  </si>
  <si>
    <t>calculer la coût mensuel en fonction du nombre d'unités produites.</t>
  </si>
  <si>
    <t>x= nombre d'unités produites</t>
  </si>
  <si>
    <t>Réponse:          coût mensuel = 210 000 + 3000 x</t>
  </si>
  <si>
    <t>Question 4</t>
  </si>
  <si>
    <t>Xavier informe le directeur que le prix de vente d'un panneau publicitaire a été fixé à 4 500$</t>
  </si>
  <si>
    <t>par l'équipe en charge de l'analyse des coûts. Le directeur est intéressé à connaître la quantité</t>
  </si>
  <si>
    <t>minimale de panneaux à produire pour garantir un profit minimum (bénéfice = 0).</t>
  </si>
  <si>
    <t>Déterminer la quantité minimale</t>
  </si>
  <si>
    <t>4500 x = 210000+3000 x</t>
  </si>
  <si>
    <t>4500x-3000x=210000</t>
  </si>
  <si>
    <t>1500x = 210000</t>
  </si>
  <si>
    <t>210000/1500 = 140</t>
  </si>
  <si>
    <t>Réponse:  La quantité minimum à produire est de 140 unités</t>
  </si>
  <si>
    <t>Question 5</t>
  </si>
  <si>
    <t>Xavier informe le directeur que la probabilité de réaliser un profit durant un mois donné de l'année</t>
  </si>
  <si>
    <t>prochaine est d'environ 0,87. Selon vous, comment Xavier est-il arrivé à cette probabilité?</t>
  </si>
  <si>
    <t>(Donnez les détails des développements mathématiques pour le calcul de cette probabilité</t>
  </si>
  <si>
    <t>Par le théorème central limite, on peut approximer les prévisions quant à</t>
  </si>
  <si>
    <t>l'espérance et l'écart-type de la demande annuelle</t>
  </si>
  <si>
    <t>moyenne= 12 * 196</t>
  </si>
  <si>
    <r>
      <t>variance = 12*196</t>
    </r>
    <r>
      <rPr>
        <vertAlign val="superscript"/>
        <sz val="12"/>
        <color theme="1"/>
        <rFont val="Times New Roman"/>
        <family val="1"/>
      </rPr>
      <t>2</t>
    </r>
  </si>
  <si>
    <t xml:space="preserve">écart type = </t>
  </si>
  <si>
    <t>Réponse:  la chance d'obtenir des ventes mensuelles entre 150 et 291 panneaux et de 79,25 %</t>
  </si>
  <si>
    <t xml:space="preserve">On sait qu'il faut produire au moins 140 unités pour faire un profit, j'ai calculé la probabilité d'avoir 140 </t>
  </si>
  <si>
    <t>et moins ce qui me donne  13,13 %.</t>
  </si>
  <si>
    <t>Donc la probabilité d'obtenir plus de 140 est de 100-13 = 87</t>
  </si>
  <si>
    <t>D'ou la probabilité de faire un profit est de 87% de Xavier.</t>
  </si>
  <si>
    <t>Réponse:</t>
  </si>
  <si>
    <t>Elle est une distribution normale</t>
  </si>
  <si>
    <t>Question 6</t>
  </si>
  <si>
    <t>Déterminer le coût annuel espéré et l'écart-type de ce coût</t>
  </si>
  <si>
    <t>x= 196</t>
  </si>
  <si>
    <t>(210000+3000*196) * 12</t>
  </si>
  <si>
    <t>=</t>
  </si>
  <si>
    <t>Le coût annuel espéré est de 9 576 000 $</t>
  </si>
  <si>
    <t>Classe #</t>
  </si>
  <si>
    <t>Classe</t>
  </si>
  <si>
    <t>Fréquence</t>
  </si>
  <si>
    <t>Fréquence relative</t>
  </si>
  <si>
    <t>-</t>
  </si>
  <si>
    <t>Donc, il y a 69% des chances que le temps d'attente se situe en dessous de</t>
  </si>
  <si>
    <t>6 minutes</t>
  </si>
  <si>
    <t xml:space="preserve">Selon moi il n'est pas necessaire de revoir la localisation de certaines stations, </t>
  </si>
  <si>
    <t xml:space="preserve">c'est au-dessus de la majorité absolu et psychologiquement parlant, les résultats </t>
  </si>
  <si>
    <t>sont représentatif. On effleure presuqe que le 70, c'est très raisonnable.</t>
  </si>
  <si>
    <t>Dans l'éventualité il est possible de faire une étude par station d'arrêt et regarder si</t>
  </si>
  <si>
    <t>certaines stations doivent être encore présente sur le circuit.</t>
  </si>
  <si>
    <t xml:space="preserve">Calculez la valeur de T telle que </t>
  </si>
  <si>
    <t>A) Il y a 10% de chances que le temps d'attente soit inférieur à ce T</t>
  </si>
  <si>
    <t>réponse:</t>
  </si>
  <si>
    <t>T = 0.53 minute</t>
  </si>
  <si>
    <t>B) Il y a 15 % de chances que le temps d'attente soit supérieur à ce T</t>
  </si>
  <si>
    <t>T = 9.48 minutes</t>
  </si>
  <si>
    <t>Déterminez la distribution du temps d'attente, c'est -à-dire est-ce une loi normale,</t>
  </si>
  <si>
    <t>uniforme ou autre? (suggestion: tracez la courbe de distribution)</t>
  </si>
  <si>
    <t xml:space="preserve">Réponse:  </t>
  </si>
  <si>
    <t xml:space="preserve"> À l'aide du graphique il nous est possible de déterminer que la distribution du </t>
  </si>
  <si>
    <t>temps d'attente est une loi exponentielle.</t>
  </si>
  <si>
    <t xml:space="preserve">Martine, un membre de l'équipe, estime qu'un temps d'attene variant entre 3 et 7 minutes est </t>
  </si>
  <si>
    <t xml:space="preserve">acceptable pour un usager du tramway. Elle croit qu'il est intéresasnt de calculer la probabilité </t>
  </si>
  <si>
    <t xml:space="preserve">que le temps d'attente varie entre ses valeurs. Faites le calcul  de cette probabilité. </t>
  </si>
  <si>
    <t xml:space="preserve">Selon vous, est-ce que Martine devrait trouver acceptable le temps d'attente </t>
  </si>
  <si>
    <t>actuellement observé?</t>
  </si>
  <si>
    <t>Donc il y a 30% des chances que le temps d'attente se situe entre 3 et 7 minutes</t>
  </si>
  <si>
    <t>Selon moi, il n'est pas acceptable de penser que d'attendre entre 3</t>
  </si>
  <si>
    <t xml:space="preserve">et 7 minutes est raisonnable. Dans cet étendue, on retrouve seulement 30% </t>
  </si>
  <si>
    <t>des données, ce n'est même pas la moitié des données recueillies lors de l'enquête</t>
  </si>
  <si>
    <t>C'est loin d'atteindre la majorité</t>
  </si>
  <si>
    <t>Réponse:          coût annuel = (210 000 + 3000 x) *12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</si>
</sst>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0.0000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4"/>
      <color theme="1"/>
      <name val="Times New Roman"/>
      <family val="1"/>
    </font>
    <font>
      <b/>
      <u/>
      <sz val="11"/>
      <color theme="1"/>
      <name val="Calibri"/>
      <family val="2"/>
      <scheme val="minor"/>
    </font>
    <font>
      <vertAlign val="superscript"/>
      <sz val="12"/>
      <color theme="1"/>
      <name val="Times New Roman"/>
      <family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u val="double"/>
      <sz val="10"/>
      <name val="Arial"/>
      <family val="2"/>
    </font>
    <font>
      <b/>
      <u/>
      <sz val="12"/>
      <name val="Times New Roman"/>
      <family val="1"/>
    </font>
    <font>
      <b/>
      <sz val="10"/>
      <name val="Arial"/>
      <family val="2"/>
    </font>
    <font>
      <sz val="12"/>
      <name val="Times New Roman"/>
      <family val="1"/>
    </font>
    <font>
      <u val="double"/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51">
    <xf numFmtId="0" fontId="0" fillId="0" borderId="0" xfId="0"/>
    <xf numFmtId="10" fontId="0" fillId="0" borderId="0" xfId="0" applyNumberFormat="1" applyAlignment="1">
      <alignment horizontal="left"/>
    </xf>
    <xf numFmtId="0" fontId="2" fillId="0" borderId="0" xfId="0" applyFont="1"/>
    <xf numFmtId="0" fontId="3" fillId="0" borderId="0" xfId="0" applyFont="1"/>
    <xf numFmtId="0" fontId="2" fillId="0" borderId="2" xfId="0" applyFont="1" applyBorder="1"/>
    <xf numFmtId="0" fontId="0" fillId="0" borderId="2" xfId="0" applyBorder="1"/>
    <xf numFmtId="0" fontId="1" fillId="0" borderId="2" xfId="0" applyFont="1" applyBorder="1"/>
    <xf numFmtId="0" fontId="4" fillId="0" borderId="1" xfId="0" applyFont="1" applyBorder="1"/>
    <xf numFmtId="2" fontId="0" fillId="0" borderId="0" xfId="0" applyNumberFormat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7" fillId="0" borderId="0" xfId="0" applyFont="1" applyAlignment="1">
      <alignment wrapText="1"/>
    </xf>
    <xf numFmtId="0" fontId="8" fillId="0" borderId="1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9" fillId="0" borderId="0" xfId="0" applyFont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7" fillId="0" borderId="0" xfId="0" applyFont="1"/>
    <xf numFmtId="164" fontId="0" fillId="0" borderId="0" xfId="0" applyNumberFormat="1"/>
    <xf numFmtId="0" fontId="10" fillId="0" borderId="2" xfId="0" applyFont="1" applyBorder="1"/>
    <xf numFmtId="9" fontId="0" fillId="0" borderId="0" xfId="0" applyNumberFormat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0" fillId="0" borderId="0" xfId="0" applyFont="1" applyBorder="1"/>
    <xf numFmtId="0" fontId="9" fillId="0" borderId="0" xfId="0" applyFont="1" applyBorder="1"/>
    <xf numFmtId="0" fontId="11" fillId="0" borderId="0" xfId="0" applyFont="1"/>
    <xf numFmtId="0" fontId="7" fillId="0" borderId="0" xfId="0" applyFont="1" applyBorder="1"/>
    <xf numFmtId="0" fontId="12" fillId="0" borderId="0" xfId="0" applyFont="1"/>
    <xf numFmtId="9" fontId="0" fillId="0" borderId="0" xfId="0" applyNumberFormat="1" applyBorder="1"/>
    <xf numFmtId="0" fontId="11" fillId="0" borderId="2" xfId="0" applyFont="1" applyBorder="1"/>
    <xf numFmtId="0" fontId="11" fillId="0" borderId="0" xfId="0" applyFont="1" applyBorder="1"/>
    <xf numFmtId="0" fontId="0" fillId="0" borderId="0" xfId="0" applyFill="1"/>
    <xf numFmtId="0" fontId="1" fillId="0" borderId="2" xfId="0" applyFont="1" applyFill="1" applyBorder="1"/>
    <xf numFmtId="0" fontId="2" fillId="0" borderId="0" xfId="0" applyFont="1" applyFill="1"/>
    <xf numFmtId="0" fontId="2" fillId="0" borderId="2" xfId="0" applyFont="1" applyFill="1" applyBorder="1"/>
    <xf numFmtId="0" fontId="0" fillId="0" borderId="0" xfId="0" quotePrefix="1" applyFill="1" applyAlignment="1">
      <alignment horizontal="center"/>
    </xf>
    <xf numFmtId="44" fontId="0" fillId="0" borderId="0" xfId="1" applyFont="1" applyFill="1"/>
    <xf numFmtId="0" fontId="0" fillId="0" borderId="2" xfId="0" applyFill="1" applyBorder="1"/>
    <xf numFmtId="0" fontId="8" fillId="0" borderId="4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80" b="0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r>
              <a:rPr lang="en-US"/>
              <a:t>Temps</a:t>
            </a:r>
            <a:r>
              <a:rPr lang="en-US" baseline="0"/>
              <a:t> d'attente pour un tramway</a:t>
            </a:r>
            <a:endParaRPr lang="en-US"/>
          </a:p>
        </c:rich>
      </c:tx>
      <c:layout>
        <c:manualLayout>
          <c:xMode val="edge"/>
          <c:yMode val="edge"/>
          <c:x val="0.39773015004140527"/>
          <c:y val="8.264462809917355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5812917594654788"/>
          <c:y val="0.11764705882352941"/>
          <c:w val="0.81069042316258355"/>
          <c:h val="0.579185520361991"/>
        </c:manualLayout>
      </c:layout>
      <c:barChart>
        <c:barDir val="col"/>
        <c:grouping val="clustered"/>
        <c:varyColors val="0"/>
        <c:ser>
          <c:idx val="0"/>
          <c:order val="0"/>
          <c:tx>
            <c:v>Fréquence relative</c:v>
          </c:tx>
          <c:spPr>
            <a:solidFill>
              <a:srgbClr val="80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'[1]Question 1 '!$E$2:$E$32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'[1]Question 1 '!$J$2:$J$32</c:f>
              <c:numCache>
                <c:formatCode>General</c:formatCode>
                <c:ptCount val="31"/>
                <c:pt idx="0">
                  <c:v>0.191</c:v>
                </c:pt>
                <c:pt idx="1">
                  <c:v>0.156</c:v>
                </c:pt>
                <c:pt idx="2">
                  <c:v>0.114</c:v>
                </c:pt>
                <c:pt idx="3">
                  <c:v>8.8999999999999996E-2</c:v>
                </c:pt>
                <c:pt idx="4">
                  <c:v>8.5999999999999993E-2</c:v>
                </c:pt>
                <c:pt idx="5">
                  <c:v>7.0000000000000007E-2</c:v>
                </c:pt>
                <c:pt idx="6">
                  <c:v>0.05</c:v>
                </c:pt>
                <c:pt idx="7">
                  <c:v>4.2000000000000003E-2</c:v>
                </c:pt>
                <c:pt idx="8">
                  <c:v>3.1E-2</c:v>
                </c:pt>
                <c:pt idx="9">
                  <c:v>0.04</c:v>
                </c:pt>
                <c:pt idx="10">
                  <c:v>2.1000000000000001E-2</c:v>
                </c:pt>
                <c:pt idx="11">
                  <c:v>1.7000000000000001E-2</c:v>
                </c:pt>
                <c:pt idx="12">
                  <c:v>8.9999999999999993E-3</c:v>
                </c:pt>
                <c:pt idx="13">
                  <c:v>0.02</c:v>
                </c:pt>
                <c:pt idx="14">
                  <c:v>1.2999999999999999E-2</c:v>
                </c:pt>
                <c:pt idx="15">
                  <c:v>0.01</c:v>
                </c:pt>
                <c:pt idx="16">
                  <c:v>7.0000000000000001E-3</c:v>
                </c:pt>
                <c:pt idx="17">
                  <c:v>3.0000000000000001E-3</c:v>
                </c:pt>
                <c:pt idx="18">
                  <c:v>5.0000000000000001E-3</c:v>
                </c:pt>
                <c:pt idx="19">
                  <c:v>3.0000000000000001E-3</c:v>
                </c:pt>
                <c:pt idx="20">
                  <c:v>6.0000000000000001E-3</c:v>
                </c:pt>
                <c:pt idx="21">
                  <c:v>3.0000000000000001E-3</c:v>
                </c:pt>
                <c:pt idx="22">
                  <c:v>5.0000000000000001E-3</c:v>
                </c:pt>
                <c:pt idx="23">
                  <c:v>0</c:v>
                </c:pt>
                <c:pt idx="24">
                  <c:v>2E-3</c:v>
                </c:pt>
                <c:pt idx="25">
                  <c:v>3.0000000000000001E-3</c:v>
                </c:pt>
                <c:pt idx="26">
                  <c:v>1E-3</c:v>
                </c:pt>
                <c:pt idx="27">
                  <c:v>1E-3</c:v>
                </c:pt>
                <c:pt idx="28">
                  <c:v>0</c:v>
                </c:pt>
                <c:pt idx="29">
                  <c:v>0</c:v>
                </c:pt>
                <c:pt idx="30">
                  <c:v>2E-3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260363080"/>
        <c:axId val="260361512"/>
      </c:barChart>
      <c:catAx>
        <c:axId val="2603630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900" b="0" i="0" u="none" strike="noStrike" baseline="0">
                    <a:solidFill>
                      <a:srgbClr val="000000"/>
                    </a:solidFill>
                    <a:latin typeface="Times New Roman"/>
                    <a:ea typeface="Times New Roman"/>
                    <a:cs typeface="Times New Roman"/>
                  </a:defRPr>
                </a:pPr>
                <a:r>
                  <a:rPr lang="fr-CA"/>
                  <a:t>Temps</a:t>
                </a:r>
                <a:r>
                  <a:rPr lang="fr-CA" baseline="0"/>
                  <a:t> d'attente en minutes</a:t>
                </a:r>
                <a:endParaRPr lang="fr-CA"/>
              </a:p>
            </c:rich>
          </c:tx>
          <c:layout>
            <c:manualLayout>
              <c:xMode val="edge"/>
              <c:yMode val="edge"/>
              <c:x val="0.42538979419016476"/>
              <c:y val="0.83257890284375602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endParaRPr lang="fr-FR"/>
          </a:p>
        </c:txPr>
        <c:crossAx val="2603615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60361512"/>
        <c:scaling>
          <c:orientation val="minMax"/>
        </c:scaling>
        <c:delete val="0"/>
        <c:axPos val="l"/>
        <c:title>
          <c:tx>
            <c:rich>
              <a:bodyPr/>
              <a:lstStyle/>
              <a:p>
                <a:pPr>
                  <a:defRPr sz="900" b="0" i="0" u="none" strike="noStrike" baseline="0">
                    <a:solidFill>
                      <a:srgbClr val="000000"/>
                    </a:solidFill>
                    <a:latin typeface="Times New Roman"/>
                    <a:ea typeface="Times New Roman"/>
                    <a:cs typeface="Times New Roman"/>
                  </a:defRPr>
                </a:pPr>
                <a:r>
                  <a:rPr lang="fr-CA"/>
                  <a:t>Fréquence relative</a:t>
                </a:r>
              </a:p>
            </c:rich>
          </c:tx>
          <c:layout>
            <c:manualLayout>
              <c:xMode val="edge"/>
              <c:yMode val="edge"/>
              <c:x val="3.5634716783396726E-2"/>
              <c:y val="0.2036198780937507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endParaRPr lang="fr-FR"/>
          </a:p>
        </c:txPr>
        <c:crossAx val="26036308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00" b="0" i="0" u="none" strike="noStrike" baseline="0">
          <a:solidFill>
            <a:srgbClr val="000000"/>
          </a:solidFill>
          <a:latin typeface="Times New Roman"/>
          <a:ea typeface="Times New Roman"/>
          <a:cs typeface="Times New Roman"/>
        </a:defRPr>
      </a:pPr>
      <a:endParaRPr lang="fr-FR"/>
    </a:p>
  </c:txPr>
  <c:printSettings>
    <c:headerFooter alignWithMargins="0"/>
    <c:pageMargins b="0.984251969" l="0.78740157499999996" r="0.78740157499999996" t="0.984251969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66675</xdr:rowOff>
    </xdr:from>
    <xdr:to>
      <xdr:col>10</xdr:col>
      <xdr:colOff>647700</xdr:colOff>
      <xdr:row>48</xdr:row>
      <xdr:rowOff>66675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9</xdr:row>
      <xdr:rowOff>0</xdr:rowOff>
    </xdr:from>
    <xdr:to>
      <xdr:col>7</xdr:col>
      <xdr:colOff>190500</xdr:colOff>
      <xdr:row>27</xdr:row>
      <xdr:rowOff>171450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" y="1581150"/>
          <a:ext cx="5486400" cy="3657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19050</xdr:rowOff>
    </xdr:from>
    <xdr:to>
      <xdr:col>6</xdr:col>
      <xdr:colOff>714375</xdr:colOff>
      <xdr:row>86</xdr:row>
      <xdr:rowOff>136525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82625"/>
          <a:ext cx="5486400" cy="3657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n&#233;e-Maude/AppData/Local/Microsoft/Windows/Temporary%20Internet%20Files/Content.IE5/YHJZNBX9/question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stion 1 "/>
      <sheetName val="Données"/>
    </sheetNames>
    <sheetDataSet>
      <sheetData sheetId="0">
        <row r="2">
          <cell r="E2">
            <v>1</v>
          </cell>
          <cell r="J2">
            <v>0.191</v>
          </cell>
        </row>
        <row r="3">
          <cell r="E3">
            <v>2</v>
          </cell>
          <cell r="J3">
            <v>0.156</v>
          </cell>
        </row>
        <row r="4">
          <cell r="E4">
            <v>3</v>
          </cell>
          <cell r="J4">
            <v>0.114</v>
          </cell>
        </row>
        <row r="5">
          <cell r="E5">
            <v>4</v>
          </cell>
          <cell r="J5">
            <v>8.8999999999999996E-2</v>
          </cell>
        </row>
        <row r="6">
          <cell r="E6">
            <v>5</v>
          </cell>
          <cell r="J6">
            <v>8.5999999999999993E-2</v>
          </cell>
        </row>
        <row r="7">
          <cell r="E7">
            <v>6</v>
          </cell>
          <cell r="J7">
            <v>7.0000000000000007E-2</v>
          </cell>
        </row>
        <row r="8">
          <cell r="E8">
            <v>7</v>
          </cell>
          <cell r="J8">
            <v>0.05</v>
          </cell>
        </row>
        <row r="9">
          <cell r="E9">
            <v>8</v>
          </cell>
          <cell r="J9">
            <v>4.2000000000000003E-2</v>
          </cell>
        </row>
        <row r="10">
          <cell r="E10">
            <v>9</v>
          </cell>
          <cell r="J10">
            <v>3.1E-2</v>
          </cell>
        </row>
        <row r="11">
          <cell r="E11">
            <v>10</v>
          </cell>
          <cell r="J11">
            <v>0.04</v>
          </cell>
        </row>
        <row r="12">
          <cell r="E12">
            <v>11</v>
          </cell>
          <cell r="J12">
            <v>2.1000000000000001E-2</v>
          </cell>
        </row>
        <row r="13">
          <cell r="E13">
            <v>12</v>
          </cell>
          <cell r="J13">
            <v>1.7000000000000001E-2</v>
          </cell>
        </row>
        <row r="14">
          <cell r="E14">
            <v>13</v>
          </cell>
          <cell r="J14">
            <v>8.9999999999999993E-3</v>
          </cell>
        </row>
        <row r="15">
          <cell r="E15">
            <v>14</v>
          </cell>
          <cell r="J15">
            <v>0.02</v>
          </cell>
        </row>
        <row r="16">
          <cell r="E16">
            <v>15</v>
          </cell>
          <cell r="J16">
            <v>1.2999999999999999E-2</v>
          </cell>
        </row>
        <row r="17">
          <cell r="E17">
            <v>16</v>
          </cell>
          <cell r="J17">
            <v>0.01</v>
          </cell>
        </row>
        <row r="18">
          <cell r="E18">
            <v>17</v>
          </cell>
          <cell r="J18">
            <v>7.0000000000000001E-3</v>
          </cell>
        </row>
        <row r="19">
          <cell r="E19">
            <v>18</v>
          </cell>
          <cell r="J19">
            <v>3.0000000000000001E-3</v>
          </cell>
        </row>
        <row r="20">
          <cell r="E20">
            <v>19</v>
          </cell>
          <cell r="J20">
            <v>5.0000000000000001E-3</v>
          </cell>
        </row>
        <row r="21">
          <cell r="E21">
            <v>20</v>
          </cell>
          <cell r="J21">
            <v>3.0000000000000001E-3</v>
          </cell>
        </row>
        <row r="22">
          <cell r="E22">
            <v>21</v>
          </cell>
          <cell r="J22">
            <v>6.0000000000000001E-3</v>
          </cell>
        </row>
        <row r="23">
          <cell r="E23">
            <v>22</v>
          </cell>
          <cell r="J23">
            <v>3.0000000000000001E-3</v>
          </cell>
        </row>
        <row r="24">
          <cell r="E24">
            <v>23</v>
          </cell>
          <cell r="J24">
            <v>5.0000000000000001E-3</v>
          </cell>
        </row>
        <row r="25">
          <cell r="E25">
            <v>24</v>
          </cell>
          <cell r="J25">
            <v>0</v>
          </cell>
        </row>
        <row r="26">
          <cell r="E26">
            <v>25</v>
          </cell>
          <cell r="J26">
            <v>2E-3</v>
          </cell>
        </row>
        <row r="27">
          <cell r="E27">
            <v>26</v>
          </cell>
          <cell r="J27">
            <v>3.0000000000000001E-3</v>
          </cell>
        </row>
        <row r="28">
          <cell r="E28">
            <v>27</v>
          </cell>
          <cell r="J28">
            <v>1E-3</v>
          </cell>
        </row>
        <row r="29">
          <cell r="E29">
            <v>28</v>
          </cell>
          <cell r="J29">
            <v>1E-3</v>
          </cell>
        </row>
        <row r="30">
          <cell r="E30">
            <v>29</v>
          </cell>
          <cell r="J30">
            <v>0</v>
          </cell>
        </row>
        <row r="31">
          <cell r="E31">
            <v>30</v>
          </cell>
          <cell r="J31">
            <v>0</v>
          </cell>
        </row>
        <row r="32">
          <cell r="E32">
            <v>31</v>
          </cell>
          <cell r="J32">
            <v>2E-3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5"/>
  <sheetViews>
    <sheetView topLeftCell="E1" zoomScaleNormal="100" workbookViewId="0">
      <selection activeCell="K30" sqref="K30"/>
    </sheetView>
  </sheetViews>
  <sheetFormatPr baseColWidth="10" defaultRowHeight="15" x14ac:dyDescent="0.25"/>
  <cols>
    <col min="1" max="1" width="8" hidden="1" customWidth="1"/>
    <col min="2" max="4" width="0" hidden="1" customWidth="1"/>
    <col min="7" max="7" width="2.5703125" customWidth="1"/>
    <col min="10" max="10" width="22.140625" customWidth="1"/>
    <col min="257" max="260" width="0" hidden="1" customWidth="1"/>
    <col min="263" max="263" width="2.5703125" customWidth="1"/>
    <col min="266" max="266" width="22.140625" customWidth="1"/>
    <col min="513" max="516" width="0" hidden="1" customWidth="1"/>
    <col min="519" max="519" width="2.5703125" customWidth="1"/>
    <col min="522" max="522" width="22.140625" customWidth="1"/>
    <col min="769" max="772" width="0" hidden="1" customWidth="1"/>
    <col min="775" max="775" width="2.5703125" customWidth="1"/>
    <col min="778" max="778" width="22.140625" customWidth="1"/>
    <col min="1025" max="1028" width="0" hidden="1" customWidth="1"/>
    <col min="1031" max="1031" width="2.5703125" customWidth="1"/>
    <col min="1034" max="1034" width="22.140625" customWidth="1"/>
    <col min="1281" max="1284" width="0" hidden="1" customWidth="1"/>
    <col min="1287" max="1287" width="2.5703125" customWidth="1"/>
    <col min="1290" max="1290" width="22.140625" customWidth="1"/>
    <col min="1537" max="1540" width="0" hidden="1" customWidth="1"/>
    <col min="1543" max="1543" width="2.5703125" customWidth="1"/>
    <col min="1546" max="1546" width="22.140625" customWidth="1"/>
    <col min="1793" max="1796" width="0" hidden="1" customWidth="1"/>
    <col min="1799" max="1799" width="2.5703125" customWidth="1"/>
    <col min="1802" max="1802" width="22.140625" customWidth="1"/>
    <col min="2049" max="2052" width="0" hidden="1" customWidth="1"/>
    <col min="2055" max="2055" width="2.5703125" customWidth="1"/>
    <col min="2058" max="2058" width="22.140625" customWidth="1"/>
    <col min="2305" max="2308" width="0" hidden="1" customWidth="1"/>
    <col min="2311" max="2311" width="2.5703125" customWidth="1"/>
    <col min="2314" max="2314" width="22.140625" customWidth="1"/>
    <col min="2561" max="2564" width="0" hidden="1" customWidth="1"/>
    <col min="2567" max="2567" width="2.5703125" customWidth="1"/>
    <col min="2570" max="2570" width="22.140625" customWidth="1"/>
    <col min="2817" max="2820" width="0" hidden="1" customWidth="1"/>
    <col min="2823" max="2823" width="2.5703125" customWidth="1"/>
    <col min="2826" max="2826" width="22.140625" customWidth="1"/>
    <col min="3073" max="3076" width="0" hidden="1" customWidth="1"/>
    <col min="3079" max="3079" width="2.5703125" customWidth="1"/>
    <col min="3082" max="3082" width="22.140625" customWidth="1"/>
    <col min="3329" max="3332" width="0" hidden="1" customWidth="1"/>
    <col min="3335" max="3335" width="2.5703125" customWidth="1"/>
    <col min="3338" max="3338" width="22.140625" customWidth="1"/>
    <col min="3585" max="3588" width="0" hidden="1" customWidth="1"/>
    <col min="3591" max="3591" width="2.5703125" customWidth="1"/>
    <col min="3594" max="3594" width="22.140625" customWidth="1"/>
    <col min="3841" max="3844" width="0" hidden="1" customWidth="1"/>
    <col min="3847" max="3847" width="2.5703125" customWidth="1"/>
    <col min="3850" max="3850" width="22.140625" customWidth="1"/>
    <col min="4097" max="4100" width="0" hidden="1" customWidth="1"/>
    <col min="4103" max="4103" width="2.5703125" customWidth="1"/>
    <col min="4106" max="4106" width="22.140625" customWidth="1"/>
    <col min="4353" max="4356" width="0" hidden="1" customWidth="1"/>
    <col min="4359" max="4359" width="2.5703125" customWidth="1"/>
    <col min="4362" max="4362" width="22.140625" customWidth="1"/>
    <col min="4609" max="4612" width="0" hidden="1" customWidth="1"/>
    <col min="4615" max="4615" width="2.5703125" customWidth="1"/>
    <col min="4618" max="4618" width="22.140625" customWidth="1"/>
    <col min="4865" max="4868" width="0" hidden="1" customWidth="1"/>
    <col min="4871" max="4871" width="2.5703125" customWidth="1"/>
    <col min="4874" max="4874" width="22.140625" customWidth="1"/>
    <col min="5121" max="5124" width="0" hidden="1" customWidth="1"/>
    <col min="5127" max="5127" width="2.5703125" customWidth="1"/>
    <col min="5130" max="5130" width="22.140625" customWidth="1"/>
    <col min="5377" max="5380" width="0" hidden="1" customWidth="1"/>
    <col min="5383" max="5383" width="2.5703125" customWidth="1"/>
    <col min="5386" max="5386" width="22.140625" customWidth="1"/>
    <col min="5633" max="5636" width="0" hidden="1" customWidth="1"/>
    <col min="5639" max="5639" width="2.5703125" customWidth="1"/>
    <col min="5642" max="5642" width="22.140625" customWidth="1"/>
    <col min="5889" max="5892" width="0" hidden="1" customWidth="1"/>
    <col min="5895" max="5895" width="2.5703125" customWidth="1"/>
    <col min="5898" max="5898" width="22.140625" customWidth="1"/>
    <col min="6145" max="6148" width="0" hidden="1" customWidth="1"/>
    <col min="6151" max="6151" width="2.5703125" customWidth="1"/>
    <col min="6154" max="6154" width="22.140625" customWidth="1"/>
    <col min="6401" max="6404" width="0" hidden="1" customWidth="1"/>
    <col min="6407" max="6407" width="2.5703125" customWidth="1"/>
    <col min="6410" max="6410" width="22.140625" customWidth="1"/>
    <col min="6657" max="6660" width="0" hidden="1" customWidth="1"/>
    <col min="6663" max="6663" width="2.5703125" customWidth="1"/>
    <col min="6666" max="6666" width="22.140625" customWidth="1"/>
    <col min="6913" max="6916" width="0" hidden="1" customWidth="1"/>
    <col min="6919" max="6919" width="2.5703125" customWidth="1"/>
    <col min="6922" max="6922" width="22.140625" customWidth="1"/>
    <col min="7169" max="7172" width="0" hidden="1" customWidth="1"/>
    <col min="7175" max="7175" width="2.5703125" customWidth="1"/>
    <col min="7178" max="7178" width="22.140625" customWidth="1"/>
    <col min="7425" max="7428" width="0" hidden="1" customWidth="1"/>
    <col min="7431" max="7431" width="2.5703125" customWidth="1"/>
    <col min="7434" max="7434" width="22.140625" customWidth="1"/>
    <col min="7681" max="7684" width="0" hidden="1" customWidth="1"/>
    <col min="7687" max="7687" width="2.5703125" customWidth="1"/>
    <col min="7690" max="7690" width="22.140625" customWidth="1"/>
    <col min="7937" max="7940" width="0" hidden="1" customWidth="1"/>
    <col min="7943" max="7943" width="2.5703125" customWidth="1"/>
    <col min="7946" max="7946" width="22.140625" customWidth="1"/>
    <col min="8193" max="8196" width="0" hidden="1" customWidth="1"/>
    <col min="8199" max="8199" width="2.5703125" customWidth="1"/>
    <col min="8202" max="8202" width="22.140625" customWidth="1"/>
    <col min="8449" max="8452" width="0" hidden="1" customWidth="1"/>
    <col min="8455" max="8455" width="2.5703125" customWidth="1"/>
    <col min="8458" max="8458" width="22.140625" customWidth="1"/>
    <col min="8705" max="8708" width="0" hidden="1" customWidth="1"/>
    <col min="8711" max="8711" width="2.5703125" customWidth="1"/>
    <col min="8714" max="8714" width="22.140625" customWidth="1"/>
    <col min="8961" max="8964" width="0" hidden="1" customWidth="1"/>
    <col min="8967" max="8967" width="2.5703125" customWidth="1"/>
    <col min="8970" max="8970" width="22.140625" customWidth="1"/>
    <col min="9217" max="9220" width="0" hidden="1" customWidth="1"/>
    <col min="9223" max="9223" width="2.5703125" customWidth="1"/>
    <col min="9226" max="9226" width="22.140625" customWidth="1"/>
    <col min="9473" max="9476" width="0" hidden="1" customWidth="1"/>
    <col min="9479" max="9479" width="2.5703125" customWidth="1"/>
    <col min="9482" max="9482" width="22.140625" customWidth="1"/>
    <col min="9729" max="9732" width="0" hidden="1" customWidth="1"/>
    <col min="9735" max="9735" width="2.5703125" customWidth="1"/>
    <col min="9738" max="9738" width="22.140625" customWidth="1"/>
    <col min="9985" max="9988" width="0" hidden="1" customWidth="1"/>
    <col min="9991" max="9991" width="2.5703125" customWidth="1"/>
    <col min="9994" max="9994" width="22.140625" customWidth="1"/>
    <col min="10241" max="10244" width="0" hidden="1" customWidth="1"/>
    <col min="10247" max="10247" width="2.5703125" customWidth="1"/>
    <col min="10250" max="10250" width="22.140625" customWidth="1"/>
    <col min="10497" max="10500" width="0" hidden="1" customWidth="1"/>
    <col min="10503" max="10503" width="2.5703125" customWidth="1"/>
    <col min="10506" max="10506" width="22.140625" customWidth="1"/>
    <col min="10753" max="10756" width="0" hidden="1" customWidth="1"/>
    <col min="10759" max="10759" width="2.5703125" customWidth="1"/>
    <col min="10762" max="10762" width="22.140625" customWidth="1"/>
    <col min="11009" max="11012" width="0" hidden="1" customWidth="1"/>
    <col min="11015" max="11015" width="2.5703125" customWidth="1"/>
    <col min="11018" max="11018" width="22.140625" customWidth="1"/>
    <col min="11265" max="11268" width="0" hidden="1" customWidth="1"/>
    <col min="11271" max="11271" width="2.5703125" customWidth="1"/>
    <col min="11274" max="11274" width="22.140625" customWidth="1"/>
    <col min="11521" max="11524" width="0" hidden="1" customWidth="1"/>
    <col min="11527" max="11527" width="2.5703125" customWidth="1"/>
    <col min="11530" max="11530" width="22.140625" customWidth="1"/>
    <col min="11777" max="11780" width="0" hidden="1" customWidth="1"/>
    <col min="11783" max="11783" width="2.5703125" customWidth="1"/>
    <col min="11786" max="11786" width="22.140625" customWidth="1"/>
    <col min="12033" max="12036" width="0" hidden="1" customWidth="1"/>
    <col min="12039" max="12039" width="2.5703125" customWidth="1"/>
    <col min="12042" max="12042" width="22.140625" customWidth="1"/>
    <col min="12289" max="12292" width="0" hidden="1" customWidth="1"/>
    <col min="12295" max="12295" width="2.5703125" customWidth="1"/>
    <col min="12298" max="12298" width="22.140625" customWidth="1"/>
    <col min="12545" max="12548" width="0" hidden="1" customWidth="1"/>
    <col min="12551" max="12551" width="2.5703125" customWidth="1"/>
    <col min="12554" max="12554" width="22.140625" customWidth="1"/>
    <col min="12801" max="12804" width="0" hidden="1" customWidth="1"/>
    <col min="12807" max="12807" width="2.5703125" customWidth="1"/>
    <col min="12810" max="12810" width="22.140625" customWidth="1"/>
    <col min="13057" max="13060" width="0" hidden="1" customWidth="1"/>
    <col min="13063" max="13063" width="2.5703125" customWidth="1"/>
    <col min="13066" max="13066" width="22.140625" customWidth="1"/>
    <col min="13313" max="13316" width="0" hidden="1" customWidth="1"/>
    <col min="13319" max="13319" width="2.5703125" customWidth="1"/>
    <col min="13322" max="13322" width="22.140625" customWidth="1"/>
    <col min="13569" max="13572" width="0" hidden="1" customWidth="1"/>
    <col min="13575" max="13575" width="2.5703125" customWidth="1"/>
    <col min="13578" max="13578" width="22.140625" customWidth="1"/>
    <col min="13825" max="13828" width="0" hidden="1" customWidth="1"/>
    <col min="13831" max="13831" width="2.5703125" customWidth="1"/>
    <col min="13834" max="13834" width="22.140625" customWidth="1"/>
    <col min="14081" max="14084" width="0" hidden="1" customWidth="1"/>
    <col min="14087" max="14087" width="2.5703125" customWidth="1"/>
    <col min="14090" max="14090" width="22.140625" customWidth="1"/>
    <col min="14337" max="14340" width="0" hidden="1" customWidth="1"/>
    <col min="14343" max="14343" width="2.5703125" customWidth="1"/>
    <col min="14346" max="14346" width="22.140625" customWidth="1"/>
    <col min="14593" max="14596" width="0" hidden="1" customWidth="1"/>
    <col min="14599" max="14599" width="2.5703125" customWidth="1"/>
    <col min="14602" max="14602" width="22.140625" customWidth="1"/>
    <col min="14849" max="14852" width="0" hidden="1" customWidth="1"/>
    <col min="14855" max="14855" width="2.5703125" customWidth="1"/>
    <col min="14858" max="14858" width="22.140625" customWidth="1"/>
    <col min="15105" max="15108" width="0" hidden="1" customWidth="1"/>
    <col min="15111" max="15111" width="2.5703125" customWidth="1"/>
    <col min="15114" max="15114" width="22.140625" customWidth="1"/>
    <col min="15361" max="15364" width="0" hidden="1" customWidth="1"/>
    <col min="15367" max="15367" width="2.5703125" customWidth="1"/>
    <col min="15370" max="15370" width="22.140625" customWidth="1"/>
    <col min="15617" max="15620" width="0" hidden="1" customWidth="1"/>
    <col min="15623" max="15623" width="2.5703125" customWidth="1"/>
    <col min="15626" max="15626" width="22.140625" customWidth="1"/>
    <col min="15873" max="15876" width="0" hidden="1" customWidth="1"/>
    <col min="15879" max="15879" width="2.5703125" customWidth="1"/>
    <col min="15882" max="15882" width="22.140625" customWidth="1"/>
    <col min="16129" max="16132" width="0" hidden="1" customWidth="1"/>
    <col min="16135" max="16135" width="2.5703125" customWidth="1"/>
    <col min="16138" max="16138" width="22.140625" customWidth="1"/>
  </cols>
  <sheetData>
    <row r="1" spans="1:20" ht="18.75" x14ac:dyDescent="0.3">
      <c r="E1" s="3" t="s">
        <v>0</v>
      </c>
    </row>
    <row r="2" spans="1:20" ht="15.75" thickBot="1" x14ac:dyDescent="0.3"/>
    <row r="3" spans="1:20" ht="26.25" x14ac:dyDescent="0.25">
      <c r="A3" s="18" t="s">
        <v>4</v>
      </c>
      <c r="E3" s="19" t="s">
        <v>48</v>
      </c>
      <c r="F3" s="50" t="s">
        <v>49</v>
      </c>
      <c r="G3" s="50"/>
      <c r="H3" s="50"/>
      <c r="I3" s="20" t="s">
        <v>50</v>
      </c>
      <c r="J3" s="21" t="s">
        <v>51</v>
      </c>
      <c r="N3" s="22" t="s">
        <v>10</v>
      </c>
    </row>
    <row r="4" spans="1:20" x14ac:dyDescent="0.25">
      <c r="A4">
        <v>0.34</v>
      </c>
      <c r="E4" s="23">
        <v>1</v>
      </c>
      <c r="F4" s="24">
        <v>0</v>
      </c>
      <c r="G4" s="25" t="s">
        <v>52</v>
      </c>
      <c r="H4" s="24">
        <v>1</v>
      </c>
      <c r="I4" s="24">
        <f>FREQUENCY(A4:A1005,0.99)</f>
        <v>191</v>
      </c>
      <c r="J4" s="26">
        <f>I4/1000</f>
        <v>0.191</v>
      </c>
    </row>
    <row r="5" spans="1:20" ht="15.75" thickBot="1" x14ac:dyDescent="0.3">
      <c r="A5">
        <v>0.35</v>
      </c>
      <c r="E5" s="23">
        <v>2</v>
      </c>
      <c r="F5" s="24">
        <v>1</v>
      </c>
      <c r="G5" s="25" t="s">
        <v>52</v>
      </c>
      <c r="H5" s="24">
        <v>2</v>
      </c>
      <c r="I5" s="24">
        <f>FREQUENCY(A4:A1005,1.99)-I4</f>
        <v>156</v>
      </c>
      <c r="J5" s="26">
        <f>I5/1000</f>
        <v>0.156</v>
      </c>
      <c r="N5" s="5" t="s">
        <v>40</v>
      </c>
      <c r="O5" s="27" t="s">
        <v>53</v>
      </c>
    </row>
    <row r="6" spans="1:20" ht="15.75" thickTop="1" x14ac:dyDescent="0.25">
      <c r="A6">
        <v>0.35</v>
      </c>
      <c r="B6" s="28">
        <f>AVERAGE(A4:A1005)</f>
        <v>5.0000499999999963</v>
      </c>
      <c r="E6" s="23">
        <v>3</v>
      </c>
      <c r="F6" s="24">
        <v>2</v>
      </c>
      <c r="G6" s="25" t="s">
        <v>52</v>
      </c>
      <c r="H6" s="24">
        <v>3</v>
      </c>
      <c r="I6" s="24">
        <f>FREQUENCY(A4:A1005,2.99)-I5-I4</f>
        <v>114</v>
      </c>
      <c r="J6" s="26">
        <f t="shared" ref="J6:J34" si="0">I6/1000</f>
        <v>0.114</v>
      </c>
      <c r="O6" s="27" t="s">
        <v>54</v>
      </c>
    </row>
    <row r="7" spans="1:20" ht="15.75" thickBot="1" x14ac:dyDescent="0.3">
      <c r="A7">
        <v>0.35</v>
      </c>
      <c r="E7" s="23">
        <v>4</v>
      </c>
      <c r="F7" s="24">
        <v>3</v>
      </c>
      <c r="G7" s="25" t="s">
        <v>52</v>
      </c>
      <c r="H7" s="24">
        <v>4</v>
      </c>
      <c r="I7" s="24">
        <f>FREQUENCY(A4:A1005,3.99)-I6-I5-I4</f>
        <v>89</v>
      </c>
      <c r="J7" s="26">
        <f t="shared" si="0"/>
        <v>8.8999999999999996E-2</v>
      </c>
      <c r="T7" s="29">
        <f>EXPONDIST(6,1/5.00005,TRUE)-EXPONDIST(0,1/5.00005,TRUE)</f>
        <v>0.69880217377171228</v>
      </c>
    </row>
    <row r="8" spans="1:20" ht="15.75" thickTop="1" x14ac:dyDescent="0.25">
      <c r="A8">
        <v>0.35</v>
      </c>
      <c r="E8" s="23">
        <v>5</v>
      </c>
      <c r="F8" s="24">
        <v>4</v>
      </c>
      <c r="G8" s="25" t="s">
        <v>52</v>
      </c>
      <c r="H8" s="24">
        <v>5</v>
      </c>
      <c r="I8" s="24">
        <f>FREQUENCY(A4:A1005,4.99)-I7-I6-I5-I4</f>
        <v>86</v>
      </c>
      <c r="J8" s="26">
        <f t="shared" si="0"/>
        <v>8.5999999999999993E-2</v>
      </c>
    </row>
    <row r="9" spans="1:20" x14ac:dyDescent="0.25">
      <c r="A9">
        <v>0.36</v>
      </c>
      <c r="E9" s="23">
        <v>6</v>
      </c>
      <c r="F9" s="24">
        <v>5</v>
      </c>
      <c r="G9" s="25" t="s">
        <v>52</v>
      </c>
      <c r="H9" s="24">
        <v>6</v>
      </c>
      <c r="I9" s="24">
        <f>FREQUENCY(A4:A1005,5.99)-I8-I7-I6-I5-I4</f>
        <v>70</v>
      </c>
      <c r="J9" s="26">
        <f t="shared" si="0"/>
        <v>7.0000000000000007E-2</v>
      </c>
      <c r="O9" t="s">
        <v>55</v>
      </c>
    </row>
    <row r="10" spans="1:20" x14ac:dyDescent="0.25">
      <c r="A10">
        <v>0.36</v>
      </c>
      <c r="E10" s="23">
        <v>7</v>
      </c>
      <c r="F10" s="24">
        <v>6</v>
      </c>
      <c r="G10" s="25" t="s">
        <v>52</v>
      </c>
      <c r="H10" s="24">
        <v>7</v>
      </c>
      <c r="I10" s="24">
        <f>FREQUENCY(A4:A1005,6.99)-I9-I8-I7-I6-I5-I4</f>
        <v>50</v>
      </c>
      <c r="J10" s="26">
        <f t="shared" si="0"/>
        <v>0.05</v>
      </c>
      <c r="O10" t="s">
        <v>56</v>
      </c>
    </row>
    <row r="11" spans="1:20" x14ac:dyDescent="0.25">
      <c r="A11">
        <v>0.37</v>
      </c>
      <c r="E11" s="23">
        <v>8</v>
      </c>
      <c r="F11" s="24">
        <v>7</v>
      </c>
      <c r="G11" s="25" t="s">
        <v>52</v>
      </c>
      <c r="H11" s="24">
        <v>8</v>
      </c>
      <c r="I11" s="24">
        <f>FREQUENCY(A4:A1005,7.99)-I10-I9-I8-I7-I6-I5-I4</f>
        <v>42</v>
      </c>
      <c r="J11" s="26">
        <f t="shared" si="0"/>
        <v>4.2000000000000003E-2</v>
      </c>
      <c r="O11" t="s">
        <v>57</v>
      </c>
    </row>
    <row r="12" spans="1:20" x14ac:dyDescent="0.25">
      <c r="A12">
        <v>0.37</v>
      </c>
      <c r="E12" s="23">
        <v>9</v>
      </c>
      <c r="F12" s="24">
        <v>8</v>
      </c>
      <c r="G12" s="25" t="s">
        <v>52</v>
      </c>
      <c r="H12" s="24">
        <v>9</v>
      </c>
      <c r="I12" s="24">
        <f>FREQUENCY(A4:A1005,8.99)-I11-I10-I9-I8-I7-I6-I5-I4</f>
        <v>31</v>
      </c>
      <c r="J12" s="26">
        <f t="shared" si="0"/>
        <v>3.1E-2</v>
      </c>
      <c r="O12" t="s">
        <v>58</v>
      </c>
    </row>
    <row r="13" spans="1:20" x14ac:dyDescent="0.25">
      <c r="A13">
        <v>0.38</v>
      </c>
      <c r="E13" s="23">
        <v>10</v>
      </c>
      <c r="F13" s="24">
        <v>9</v>
      </c>
      <c r="G13" s="25" t="s">
        <v>52</v>
      </c>
      <c r="H13" s="24">
        <v>10</v>
      </c>
      <c r="I13" s="24">
        <f>FREQUENCY(A4:A1005,9.99)-I12-I11-I10-I9-I8-I7-I6-I5-I4</f>
        <v>40</v>
      </c>
      <c r="J13" s="26">
        <f t="shared" si="0"/>
        <v>0.04</v>
      </c>
      <c r="O13" t="s">
        <v>59</v>
      </c>
    </row>
    <row r="14" spans="1:20" x14ac:dyDescent="0.25">
      <c r="A14">
        <v>0.38</v>
      </c>
      <c r="E14" s="23">
        <v>11</v>
      </c>
      <c r="F14" s="24">
        <v>10</v>
      </c>
      <c r="G14" s="25" t="s">
        <v>52</v>
      </c>
      <c r="H14" s="24">
        <v>11</v>
      </c>
      <c r="I14" s="24">
        <f>FREQUENCY(A4:A1005,10.99)-I13-I12-I11-I10-I9-I8-I7-I6-I5-I4</f>
        <v>21</v>
      </c>
      <c r="J14" s="26">
        <f t="shared" si="0"/>
        <v>2.1000000000000001E-2</v>
      </c>
    </row>
    <row r="15" spans="1:20" x14ac:dyDescent="0.25">
      <c r="A15">
        <v>0.38</v>
      </c>
      <c r="E15" s="23">
        <v>12</v>
      </c>
      <c r="F15" s="24">
        <v>11</v>
      </c>
      <c r="G15" s="25" t="s">
        <v>52</v>
      </c>
      <c r="H15" s="24">
        <v>12</v>
      </c>
      <c r="I15" s="24">
        <f>FREQUENCY(A4:A1015,11.99)-I14-I13-I12-I11-I10-I9-I8-I7-I6-I5-I4</f>
        <v>17</v>
      </c>
      <c r="J15" s="26">
        <f t="shared" si="0"/>
        <v>1.7000000000000001E-2</v>
      </c>
    </row>
    <row r="16" spans="1:20" x14ac:dyDescent="0.25">
      <c r="A16">
        <v>0.38</v>
      </c>
      <c r="E16" s="23">
        <v>13</v>
      </c>
      <c r="F16" s="24">
        <v>12</v>
      </c>
      <c r="G16" s="25" t="s">
        <v>52</v>
      </c>
      <c r="H16" s="24">
        <v>13</v>
      </c>
      <c r="I16" s="24">
        <f>FREQUENCY(A4:A1005,12.99)-I15-I14-I13-I12-I11-I10-I9-I8-I7-I6-I5-I4</f>
        <v>9</v>
      </c>
      <c r="J16" s="26">
        <f t="shared" si="0"/>
        <v>8.9999999999999993E-3</v>
      </c>
    </row>
    <row r="17" spans="1:19" ht="15.75" x14ac:dyDescent="0.25">
      <c r="A17">
        <v>0.39</v>
      </c>
      <c r="E17" s="23">
        <v>14</v>
      </c>
      <c r="F17" s="24">
        <v>13</v>
      </c>
      <c r="G17" s="25" t="s">
        <v>52</v>
      </c>
      <c r="H17" s="24">
        <v>14</v>
      </c>
      <c r="I17" s="24">
        <f>FREQUENCY(A4:A1005,13.99)-I16-I15-I14-I13-I12-I11-I10-I9-I8-I7-I6-I5-I4</f>
        <v>20</v>
      </c>
      <c r="J17" s="26">
        <f t="shared" si="0"/>
        <v>0.02</v>
      </c>
      <c r="N17" s="22" t="s">
        <v>16</v>
      </c>
    </row>
    <row r="18" spans="1:19" x14ac:dyDescent="0.25">
      <c r="A18">
        <v>0.39</v>
      </c>
      <c r="E18" s="23">
        <v>15</v>
      </c>
      <c r="F18" s="24">
        <v>14</v>
      </c>
      <c r="G18" s="25" t="s">
        <v>52</v>
      </c>
      <c r="H18" s="24">
        <v>15</v>
      </c>
      <c r="I18" s="24">
        <f>FREQUENCY(A4:A1005,14.99)-I17-I16-I15-I14-I13-I12-I11-I10-I9-I8-I7-I6-I5-I4</f>
        <v>13</v>
      </c>
      <c r="J18" s="26">
        <f t="shared" si="0"/>
        <v>1.2999999999999999E-2</v>
      </c>
    </row>
    <row r="19" spans="1:19" x14ac:dyDescent="0.25">
      <c r="A19">
        <v>0.39</v>
      </c>
      <c r="E19" s="23">
        <v>16</v>
      </c>
      <c r="F19" s="24">
        <v>15</v>
      </c>
      <c r="G19" s="25" t="s">
        <v>52</v>
      </c>
      <c r="H19" s="24">
        <v>16</v>
      </c>
      <c r="I19" s="24">
        <f>FREQUENCY(A4:A1005,15.99)-I18-I17-I16-I15-I14-I13-I12-I11-I10-I9-I8-I7-I6-I5-I4</f>
        <v>10</v>
      </c>
      <c r="J19" s="26">
        <f t="shared" si="0"/>
        <v>0.01</v>
      </c>
      <c r="N19" s="27" t="s">
        <v>60</v>
      </c>
    </row>
    <row r="20" spans="1:19" x14ac:dyDescent="0.25">
      <c r="A20">
        <v>0.39</v>
      </c>
      <c r="E20" s="23">
        <v>17</v>
      </c>
      <c r="F20" s="24">
        <v>16</v>
      </c>
      <c r="G20" s="25" t="s">
        <v>52</v>
      </c>
      <c r="H20" s="24">
        <v>17</v>
      </c>
      <c r="I20" s="24">
        <f>FREQUENCY(A4:A1006,16.99)-I19-I18-I17-I16-I15-I14-I13-I12-I11-I10-I9-I8-I7-I6-I5-I4</f>
        <v>7</v>
      </c>
      <c r="J20" s="26">
        <f t="shared" si="0"/>
        <v>7.0000000000000001E-3</v>
      </c>
    </row>
    <row r="21" spans="1:19" x14ac:dyDescent="0.25">
      <c r="A21">
        <v>0.39</v>
      </c>
      <c r="E21" s="23">
        <v>18</v>
      </c>
      <c r="F21" s="24">
        <v>17</v>
      </c>
      <c r="G21" s="25" t="s">
        <v>52</v>
      </c>
      <c r="H21" s="24">
        <v>18</v>
      </c>
      <c r="I21" s="24">
        <f>FREQUENCY(A4:A1005,17.99)-I20-I19-I18-I17-I16-I15-I14-I13-I12-I11-I10-I9-I8-I7-I6-I5-I4</f>
        <v>3</v>
      </c>
      <c r="J21" s="26">
        <f t="shared" si="0"/>
        <v>3.0000000000000001E-3</v>
      </c>
      <c r="N21" t="s">
        <v>61</v>
      </c>
    </row>
    <row r="22" spans="1:19" x14ac:dyDescent="0.25">
      <c r="A22">
        <v>0.4</v>
      </c>
      <c r="E22" s="23">
        <v>19</v>
      </c>
      <c r="F22" s="24">
        <v>18</v>
      </c>
      <c r="G22" s="25" t="s">
        <v>52</v>
      </c>
      <c r="H22" s="24">
        <v>19</v>
      </c>
      <c r="I22" s="24">
        <f>FREQUENCY(A4:A1005,18.99)-I21-I20-I19-I18-I17-I16-I15-I14-I13-I12-I11-I10-I9-I8-I7-I6-I5-I4</f>
        <v>5</v>
      </c>
      <c r="J22" s="26">
        <f t="shared" si="0"/>
        <v>5.0000000000000001E-3</v>
      </c>
    </row>
    <row r="23" spans="1:19" x14ac:dyDescent="0.25">
      <c r="A23">
        <v>0.4</v>
      </c>
      <c r="E23" s="23">
        <v>20</v>
      </c>
      <c r="F23" s="24">
        <v>19</v>
      </c>
      <c r="G23" s="25" t="s">
        <v>52</v>
      </c>
      <c r="H23" s="24">
        <v>20</v>
      </c>
      <c r="I23" s="24">
        <f>FREQUENCY(A4:A1005,19.99)-I22-I21-I20-I19-I18-I17-I16-I15-I14-I13-I12-I11-I10-I9-I8-I7-I6-I5-I4</f>
        <v>3</v>
      </c>
      <c r="J23" s="26">
        <f t="shared" si="0"/>
        <v>3.0000000000000001E-3</v>
      </c>
      <c r="O23" t="s">
        <v>62</v>
      </c>
      <c r="Q23" t="s">
        <v>63</v>
      </c>
    </row>
    <row r="24" spans="1:19" x14ac:dyDescent="0.25">
      <c r="A24">
        <v>0.4</v>
      </c>
      <c r="E24" s="23">
        <v>21</v>
      </c>
      <c r="F24" s="24">
        <v>20</v>
      </c>
      <c r="G24" s="25" t="s">
        <v>52</v>
      </c>
      <c r="H24" s="24">
        <v>21</v>
      </c>
      <c r="I24" s="24">
        <f>FREQUENCY(A4:A1005,20.99)-I23-I22-I21-I20-I19-I18-I17-I16-I15-I14-I13-I12-I11-I10-I9-I8-I7-I6-I5-I4</f>
        <v>6</v>
      </c>
      <c r="J24" s="26">
        <f t="shared" si="0"/>
        <v>6.0000000000000001E-3</v>
      </c>
      <c r="S24" s="30">
        <f>EXPONDIST(0.53,1/5.00005,TRUE)</f>
        <v>0.10057439854297751</v>
      </c>
    </row>
    <row r="25" spans="1:19" x14ac:dyDescent="0.25">
      <c r="A25">
        <v>0.41</v>
      </c>
      <c r="E25" s="23">
        <v>22</v>
      </c>
      <c r="F25" s="24">
        <v>21</v>
      </c>
      <c r="G25" s="25" t="s">
        <v>52</v>
      </c>
      <c r="H25" s="24">
        <v>22</v>
      </c>
      <c r="I25" s="24">
        <f>FREQUENCY(A4:A1005,21.99)-I24-I23-I22-I21-I20-I19-I18-I17-I16-I15-I14-I13-I12-I11-I10-I9-I8-I7-I6-I5-I4</f>
        <v>3</v>
      </c>
      <c r="J25" s="26">
        <f t="shared" si="0"/>
        <v>3.0000000000000001E-3</v>
      </c>
      <c r="N25" s="27" t="s">
        <v>64</v>
      </c>
    </row>
    <row r="26" spans="1:19" x14ac:dyDescent="0.25">
      <c r="A26">
        <v>0.41</v>
      </c>
      <c r="E26" s="23">
        <v>23</v>
      </c>
      <c r="F26" s="24">
        <v>22</v>
      </c>
      <c r="G26" s="25" t="s">
        <v>52</v>
      </c>
      <c r="H26" s="24">
        <v>23</v>
      </c>
      <c r="I26" s="24">
        <f>FREQUENCY(A4:A1005,22.99)-I25-I24-I23-I22-I21-I20-I19-I18-I17-I16-I15-I14-I13-I12-I11-I10-I9-I8-I7-I6-I5-I4</f>
        <v>5</v>
      </c>
      <c r="J26" s="26">
        <f t="shared" si="0"/>
        <v>5.0000000000000001E-3</v>
      </c>
    </row>
    <row r="27" spans="1:19" x14ac:dyDescent="0.25">
      <c r="A27">
        <v>0.41</v>
      </c>
      <c r="E27" s="23">
        <v>24</v>
      </c>
      <c r="F27" s="24">
        <v>23</v>
      </c>
      <c r="G27" s="25" t="s">
        <v>52</v>
      </c>
      <c r="H27" s="24">
        <v>24</v>
      </c>
      <c r="I27" s="24">
        <f>FREQUENCY(A4:A1005,23.99)-I26-I25-I24-I23-I22-I21-I20-I19-I18-I17-I16-I15-I14-I13-I12-I11-I10-I9-I8-I7-I6-I5-I4</f>
        <v>0</v>
      </c>
      <c r="J27" s="26">
        <f t="shared" si="0"/>
        <v>0</v>
      </c>
      <c r="O27" t="s">
        <v>62</v>
      </c>
      <c r="Q27" s="27" t="s">
        <v>65</v>
      </c>
    </row>
    <row r="28" spans="1:19" x14ac:dyDescent="0.25">
      <c r="A28">
        <v>0.42</v>
      </c>
      <c r="E28" s="23">
        <v>25</v>
      </c>
      <c r="F28" s="24">
        <v>24</v>
      </c>
      <c r="G28" s="25" t="s">
        <v>52</v>
      </c>
      <c r="H28" s="24">
        <v>25</v>
      </c>
      <c r="I28" s="24">
        <f>FREQUENCY(A4:A1005,24.99)-I27-I26-I25-I24-I23-I22-I21-I20-I19-I18-I17-I16-I15-I14-I13-I12-I11-I10-I9-I8-I7-I6-I5-I4</f>
        <v>2</v>
      </c>
      <c r="J28" s="26">
        <f t="shared" si="0"/>
        <v>2E-3</v>
      </c>
      <c r="S28" s="30">
        <f>1-EXPONDIST(9.48,1/5.00005,TRUE)</f>
        <v>0.1501709390310153</v>
      </c>
    </row>
    <row r="29" spans="1:19" x14ac:dyDescent="0.25">
      <c r="A29">
        <v>0.42</v>
      </c>
      <c r="E29" s="23">
        <v>26</v>
      </c>
      <c r="F29" s="24">
        <v>25</v>
      </c>
      <c r="G29" s="25" t="s">
        <v>52</v>
      </c>
      <c r="H29" s="24">
        <v>26</v>
      </c>
      <c r="I29" s="24">
        <f>FREQUENCY(A4:A1005,25.99)-I28-I27-I26-I25-I24-I23-I22-I21-I20-I19-I18-I17-I16-I15-I14-I13-I12-I11-I10-I9-I8-I7-I6-I5-I4</f>
        <v>3</v>
      </c>
      <c r="J29" s="26">
        <f t="shared" si="0"/>
        <v>3.0000000000000001E-3</v>
      </c>
    </row>
    <row r="30" spans="1:19" x14ac:dyDescent="0.25">
      <c r="A30">
        <v>0.42</v>
      </c>
      <c r="E30" s="23">
        <v>27</v>
      </c>
      <c r="F30" s="24">
        <v>26</v>
      </c>
      <c r="G30" s="25" t="s">
        <v>52</v>
      </c>
      <c r="H30" s="24">
        <v>27</v>
      </c>
      <c r="I30" s="24">
        <f>FREQUENCY(A4:A1005,26.99)-I29-I28-I27-I26-I25-I24-I23-I22-I21-I20-I19-I18-I17-I16-I15-I14-I13-I12-I11-I10-I9-I8-I7-I6-I5-I4</f>
        <v>1</v>
      </c>
      <c r="J30" s="26">
        <f t="shared" si="0"/>
        <v>1E-3</v>
      </c>
    </row>
    <row r="31" spans="1:19" x14ac:dyDescent="0.25">
      <c r="A31">
        <v>0.43</v>
      </c>
      <c r="E31" s="23">
        <v>28</v>
      </c>
      <c r="F31" s="24">
        <v>27</v>
      </c>
      <c r="G31" s="25" t="s">
        <v>52</v>
      </c>
      <c r="H31" s="24">
        <v>28</v>
      </c>
      <c r="I31" s="24">
        <f>FREQUENCY(A4:A1005,27.99)-I30-I29-I28-I27-I26-I25-I24-I23-I22-I21-I20-I19-I18-I17-I16-I15-I14-I13-I12-I11-I10-I9-I8-I7-I6-I5-I4</f>
        <v>1</v>
      </c>
      <c r="J31" s="26">
        <f t="shared" si="0"/>
        <v>1E-3</v>
      </c>
    </row>
    <row r="32" spans="1:19" x14ac:dyDescent="0.25">
      <c r="A32">
        <v>0.43</v>
      </c>
      <c r="E32" s="23">
        <v>29</v>
      </c>
      <c r="F32" s="24">
        <v>28</v>
      </c>
      <c r="G32" s="25" t="s">
        <v>52</v>
      </c>
      <c r="H32" s="24">
        <v>29</v>
      </c>
      <c r="I32" s="24">
        <f>FREQUENCY(A4:A1005,28.99)-I31-I30-I29-I28-I27-I26-I25-I24-I23-I22-I21-I20-I19-I18-I17-I16-I15-I14-I13-I12-I11-I10-I9-I8-I7-I6-I5-I4</f>
        <v>0</v>
      </c>
      <c r="J32" s="26">
        <f t="shared" si="0"/>
        <v>0</v>
      </c>
      <c r="K32" s="27"/>
    </row>
    <row r="33" spans="1:19" x14ac:dyDescent="0.25">
      <c r="A33">
        <v>0.43</v>
      </c>
      <c r="E33" s="23">
        <v>30</v>
      </c>
      <c r="F33" s="24">
        <v>29</v>
      </c>
      <c r="G33" s="25" t="s">
        <v>52</v>
      </c>
      <c r="H33" s="24">
        <v>30</v>
      </c>
      <c r="I33" s="24">
        <f>FREQUENCY(A4:A1005,29.99)-I32-I31-I30-I29-I28-I27-I26-I25-I24-I23-I22-I21-I20-I19-I18-I17-I16-I15-I14-I13-I12-I11-I10-I9-I8-I7-I6-I5-I4</f>
        <v>0</v>
      </c>
      <c r="J33" s="26">
        <f t="shared" si="0"/>
        <v>0</v>
      </c>
    </row>
    <row r="34" spans="1:19" ht="15.75" thickBot="1" x14ac:dyDescent="0.3">
      <c r="A34">
        <v>0.44</v>
      </c>
      <c r="E34" s="31">
        <v>31</v>
      </c>
      <c r="F34" s="32">
        <v>30</v>
      </c>
      <c r="G34" s="33" t="s">
        <v>52</v>
      </c>
      <c r="H34" s="32">
        <v>31</v>
      </c>
      <c r="I34" s="32">
        <f>FREQUENCY(A4:A1005,30.99)-I33-I32-I31-I30-I29-I28-I27-I26-I25-I24-I23-I22-I21-I20-I19-I18-I17-I16-I15-I14-I13-I12-I11-I10-I9-I8-I7-I6-I5-I4</f>
        <v>2</v>
      </c>
      <c r="J34" s="34">
        <f t="shared" si="0"/>
        <v>2E-3</v>
      </c>
    </row>
    <row r="35" spans="1:19" x14ac:dyDescent="0.25">
      <c r="A35">
        <v>0.44</v>
      </c>
    </row>
    <row r="36" spans="1:19" x14ac:dyDescent="0.25">
      <c r="A36">
        <v>0.44</v>
      </c>
      <c r="L36" s="13"/>
      <c r="M36" s="13"/>
      <c r="N36" s="13"/>
      <c r="O36" s="13"/>
      <c r="P36" s="13"/>
      <c r="Q36" s="13"/>
      <c r="R36" s="35"/>
      <c r="S36" s="13"/>
    </row>
    <row r="37" spans="1:19" x14ac:dyDescent="0.25">
      <c r="A37">
        <v>0.45</v>
      </c>
      <c r="L37" s="13"/>
      <c r="M37" s="13"/>
      <c r="N37" s="13"/>
      <c r="O37" s="13"/>
      <c r="P37" s="13"/>
      <c r="Q37" s="13"/>
      <c r="R37" s="13"/>
      <c r="S37" s="13"/>
    </row>
    <row r="38" spans="1:19" x14ac:dyDescent="0.25">
      <c r="A38">
        <v>0.45</v>
      </c>
      <c r="L38" s="13"/>
      <c r="M38" s="13"/>
      <c r="N38" s="13"/>
      <c r="O38" s="13"/>
      <c r="P38" s="13"/>
      <c r="Q38" s="13"/>
      <c r="R38" s="13"/>
      <c r="S38" s="13"/>
    </row>
    <row r="39" spans="1:19" x14ac:dyDescent="0.25">
      <c r="A39">
        <v>0.45</v>
      </c>
      <c r="L39" s="13"/>
      <c r="M39" s="13"/>
      <c r="N39" s="13"/>
      <c r="O39" s="13"/>
      <c r="P39" s="13"/>
      <c r="Q39" s="13"/>
      <c r="R39" s="13"/>
      <c r="S39" s="13"/>
    </row>
    <row r="40" spans="1:19" x14ac:dyDescent="0.25">
      <c r="A40">
        <v>0.45</v>
      </c>
      <c r="L40" s="13"/>
      <c r="M40" s="13"/>
      <c r="N40" s="13"/>
      <c r="O40" s="13"/>
      <c r="P40" s="13"/>
      <c r="Q40" s="13"/>
      <c r="R40" s="13"/>
      <c r="S40" s="13"/>
    </row>
    <row r="41" spans="1:19" x14ac:dyDescent="0.25">
      <c r="A41">
        <v>0.46</v>
      </c>
    </row>
    <row r="42" spans="1:19" x14ac:dyDescent="0.25">
      <c r="A42">
        <v>0.46</v>
      </c>
    </row>
    <row r="43" spans="1:19" x14ac:dyDescent="0.25">
      <c r="A43">
        <v>0.47</v>
      </c>
    </row>
    <row r="44" spans="1:19" x14ac:dyDescent="0.25">
      <c r="A44">
        <v>0.47</v>
      </c>
    </row>
    <row r="45" spans="1:19" x14ac:dyDescent="0.25">
      <c r="A45">
        <v>0.48</v>
      </c>
    </row>
    <row r="46" spans="1:19" x14ac:dyDescent="0.25">
      <c r="A46">
        <v>0.48</v>
      </c>
    </row>
    <row r="47" spans="1:19" x14ac:dyDescent="0.25">
      <c r="A47">
        <v>0.49</v>
      </c>
    </row>
    <row r="48" spans="1:19" x14ac:dyDescent="0.25">
      <c r="A48">
        <v>0.49</v>
      </c>
    </row>
    <row r="49" spans="1:20" x14ac:dyDescent="0.25">
      <c r="A49">
        <v>0.49</v>
      </c>
    </row>
    <row r="50" spans="1:20" x14ac:dyDescent="0.25">
      <c r="A50">
        <v>0.5</v>
      </c>
    </row>
    <row r="51" spans="1:20" ht="15.75" x14ac:dyDescent="0.25">
      <c r="A51">
        <v>0.5</v>
      </c>
      <c r="E51" s="36"/>
      <c r="F51" s="13"/>
      <c r="G51" s="13"/>
      <c r="H51" s="13"/>
      <c r="I51" s="13"/>
      <c r="J51" s="13"/>
      <c r="K51" s="13"/>
      <c r="L51" s="36"/>
      <c r="M51" s="13"/>
      <c r="N51" s="13"/>
      <c r="O51" s="13"/>
      <c r="P51" s="13"/>
      <c r="Q51" s="13"/>
      <c r="R51" s="13"/>
      <c r="S51" s="13"/>
      <c r="T51" s="13"/>
    </row>
    <row r="52" spans="1:20" ht="15.75" x14ac:dyDescent="0.25">
      <c r="A52">
        <v>0.5</v>
      </c>
      <c r="E52" s="22" t="s">
        <v>4</v>
      </c>
      <c r="M52" s="13"/>
      <c r="N52" s="13"/>
      <c r="O52" s="13"/>
      <c r="P52" s="13"/>
      <c r="Q52" s="13"/>
      <c r="R52" s="13"/>
      <c r="S52" s="13"/>
      <c r="T52" s="13"/>
    </row>
    <row r="53" spans="1:20" ht="15.75" x14ac:dyDescent="0.25">
      <c r="A53">
        <v>0.5</v>
      </c>
      <c r="E53" s="37"/>
      <c r="M53" s="38"/>
      <c r="N53" s="13"/>
      <c r="O53" s="13"/>
      <c r="P53" s="13"/>
      <c r="Q53" s="13"/>
      <c r="R53" s="13"/>
      <c r="S53" s="13"/>
      <c r="T53" s="13"/>
    </row>
    <row r="54" spans="1:20" ht="15.75" x14ac:dyDescent="0.25">
      <c r="A54">
        <v>0.5</v>
      </c>
      <c r="E54" s="37" t="s">
        <v>66</v>
      </c>
      <c r="M54" s="38"/>
      <c r="N54" s="13"/>
      <c r="O54" s="13"/>
      <c r="P54" s="13"/>
      <c r="Q54" s="13"/>
      <c r="R54" s="13"/>
      <c r="S54" s="13"/>
      <c r="T54" s="13"/>
    </row>
    <row r="55" spans="1:20" ht="15.75" x14ac:dyDescent="0.25">
      <c r="A55">
        <v>0.5</v>
      </c>
      <c r="E55" s="37" t="s">
        <v>67</v>
      </c>
      <c r="M55" s="13"/>
      <c r="N55" s="13"/>
      <c r="O55" s="13"/>
      <c r="P55" s="13"/>
      <c r="Q55" s="13"/>
      <c r="R55" s="35"/>
      <c r="S55" s="13"/>
      <c r="T55" s="13"/>
    </row>
    <row r="56" spans="1:20" ht="15.75" x14ac:dyDescent="0.25">
      <c r="A56">
        <v>0.5</v>
      </c>
      <c r="E56" s="37"/>
      <c r="M56" s="13"/>
      <c r="N56" s="13"/>
      <c r="O56" s="13"/>
      <c r="P56" s="13"/>
      <c r="Q56" s="13"/>
      <c r="R56" s="13"/>
      <c r="S56" s="13"/>
      <c r="T56" s="13"/>
    </row>
    <row r="57" spans="1:20" ht="15.75" x14ac:dyDescent="0.25">
      <c r="A57">
        <v>0.5</v>
      </c>
      <c r="E57" s="39" t="s">
        <v>68</v>
      </c>
      <c r="M57" s="13"/>
      <c r="N57" s="13"/>
      <c r="O57" s="13"/>
      <c r="P57" s="13"/>
      <c r="Q57" s="13"/>
      <c r="R57" s="13"/>
      <c r="S57" s="13"/>
      <c r="T57" s="13"/>
    </row>
    <row r="58" spans="1:20" ht="15.75" x14ac:dyDescent="0.25">
      <c r="A58">
        <v>0.5</v>
      </c>
      <c r="E58" s="37"/>
      <c r="F58" s="27" t="s">
        <v>69</v>
      </c>
      <c r="M58" s="13"/>
      <c r="N58" s="13"/>
      <c r="O58" s="13"/>
      <c r="P58" s="13"/>
      <c r="Q58" s="13"/>
      <c r="R58" s="13"/>
      <c r="S58" s="13"/>
      <c r="T58" s="13"/>
    </row>
    <row r="59" spans="1:20" ht="15.75" x14ac:dyDescent="0.25">
      <c r="A59">
        <v>0.51</v>
      </c>
      <c r="E59" s="37"/>
      <c r="F59" s="27" t="s">
        <v>70</v>
      </c>
      <c r="M59" s="13"/>
      <c r="N59" s="13"/>
      <c r="O59" s="13"/>
      <c r="P59" s="13"/>
      <c r="Q59" s="13"/>
      <c r="R59" s="13"/>
      <c r="S59" s="13"/>
      <c r="T59" s="13"/>
    </row>
    <row r="60" spans="1:20" ht="15.75" x14ac:dyDescent="0.25">
      <c r="A60">
        <v>0.52</v>
      </c>
      <c r="E60" s="37"/>
      <c r="M60" s="13"/>
      <c r="N60" s="13"/>
      <c r="O60" s="13"/>
      <c r="P60" s="13"/>
      <c r="Q60" s="13"/>
      <c r="R60" s="13"/>
      <c r="S60" s="13"/>
      <c r="T60" s="13"/>
    </row>
    <row r="61" spans="1:20" ht="15.75" x14ac:dyDescent="0.25">
      <c r="A61">
        <v>0.52</v>
      </c>
      <c r="E61" s="37"/>
      <c r="M61" s="13"/>
      <c r="N61" s="13"/>
      <c r="O61" s="13"/>
      <c r="P61" s="13"/>
      <c r="Q61" s="13"/>
      <c r="R61" s="13"/>
      <c r="S61" s="13"/>
      <c r="T61" s="13"/>
    </row>
    <row r="62" spans="1:20" ht="15.75" x14ac:dyDescent="0.25">
      <c r="A62">
        <v>0.52</v>
      </c>
      <c r="E62" s="37"/>
      <c r="M62" s="13"/>
      <c r="N62" s="13"/>
      <c r="O62" s="13"/>
      <c r="P62" s="13"/>
      <c r="Q62" s="13"/>
      <c r="R62" s="13"/>
      <c r="S62" s="13"/>
      <c r="T62" s="13"/>
    </row>
    <row r="63" spans="1:20" x14ac:dyDescent="0.25">
      <c r="M63" s="13"/>
      <c r="N63" s="13"/>
      <c r="O63" s="13"/>
      <c r="P63" s="13"/>
      <c r="Q63" s="13"/>
      <c r="R63" s="13"/>
      <c r="S63" s="13"/>
      <c r="T63" s="13"/>
    </row>
    <row r="64" spans="1:20" x14ac:dyDescent="0.25">
      <c r="M64" s="13"/>
      <c r="N64" s="13"/>
      <c r="O64" s="13"/>
      <c r="P64" s="13"/>
      <c r="Q64" s="13"/>
      <c r="R64" s="13"/>
      <c r="S64" s="13"/>
      <c r="T64" s="13"/>
    </row>
    <row r="65" spans="1:20" x14ac:dyDescent="0.25">
      <c r="A65">
        <v>0.52</v>
      </c>
      <c r="M65" s="13"/>
      <c r="N65" s="13"/>
      <c r="O65" s="13"/>
      <c r="P65" s="13"/>
      <c r="Q65" s="13"/>
      <c r="R65" s="13"/>
      <c r="S65" s="13"/>
      <c r="T65" s="13"/>
    </row>
    <row r="66" spans="1:20" x14ac:dyDescent="0.25">
      <c r="A66">
        <v>0.54</v>
      </c>
      <c r="M66" s="13"/>
      <c r="N66" s="13"/>
      <c r="O66" s="13"/>
      <c r="P66" s="13"/>
      <c r="Q66" s="13"/>
      <c r="R66" s="13"/>
      <c r="S66" s="13"/>
      <c r="T66" s="13"/>
    </row>
    <row r="67" spans="1:20" ht="15.75" x14ac:dyDescent="0.25">
      <c r="A67">
        <v>0.55000000000000004</v>
      </c>
      <c r="E67" s="22" t="s">
        <v>5</v>
      </c>
      <c r="M67" s="13"/>
      <c r="N67" s="13"/>
      <c r="O67" s="13"/>
      <c r="P67" s="13"/>
      <c r="Q67" s="13"/>
      <c r="R67" s="13"/>
      <c r="S67" s="13"/>
      <c r="T67" s="13"/>
    </row>
    <row r="68" spans="1:20" ht="15.75" x14ac:dyDescent="0.25">
      <c r="A68">
        <v>0.55000000000000004</v>
      </c>
      <c r="E68" s="37"/>
      <c r="M68" s="13"/>
      <c r="N68" s="13"/>
      <c r="O68" s="13"/>
      <c r="P68" s="13"/>
      <c r="Q68" s="13"/>
      <c r="R68" s="13"/>
      <c r="S68" s="13"/>
      <c r="T68" s="13"/>
    </row>
    <row r="69" spans="1:20" ht="15.75" x14ac:dyDescent="0.25">
      <c r="A69">
        <v>0.55000000000000004</v>
      </c>
      <c r="E69" s="37" t="s">
        <v>71</v>
      </c>
      <c r="M69" s="13"/>
      <c r="N69" s="13"/>
      <c r="O69" s="13"/>
      <c r="P69" s="13"/>
      <c r="Q69" s="13"/>
      <c r="R69" s="13"/>
      <c r="S69" s="13"/>
      <c r="T69" s="13"/>
    </row>
    <row r="70" spans="1:20" ht="15.75" x14ac:dyDescent="0.25">
      <c r="A70">
        <v>0.56000000000000005</v>
      </c>
      <c r="E70" s="37" t="s">
        <v>72</v>
      </c>
      <c r="M70" s="13"/>
      <c r="N70" s="13"/>
      <c r="O70" s="13"/>
      <c r="P70" s="13"/>
      <c r="Q70" s="13"/>
      <c r="R70" s="13"/>
      <c r="S70" s="13"/>
      <c r="T70" s="13"/>
    </row>
    <row r="71" spans="1:20" ht="15.75" x14ac:dyDescent="0.25">
      <c r="A71">
        <v>0.56000000000000005</v>
      </c>
      <c r="E71" s="37" t="s">
        <v>73</v>
      </c>
      <c r="M71" s="13"/>
      <c r="N71" s="13"/>
      <c r="O71" s="13"/>
      <c r="P71" s="13"/>
      <c r="Q71" s="13"/>
      <c r="R71" s="13"/>
      <c r="S71" s="13"/>
      <c r="T71" s="13"/>
    </row>
    <row r="72" spans="1:20" ht="15.75" x14ac:dyDescent="0.25">
      <c r="A72">
        <v>0.56999999999999995</v>
      </c>
      <c r="E72" s="37" t="s">
        <v>74</v>
      </c>
      <c r="M72" s="13"/>
      <c r="N72" s="13"/>
      <c r="O72" s="13"/>
      <c r="P72" s="13"/>
      <c r="Q72" s="40"/>
      <c r="R72" s="13"/>
      <c r="S72" s="13"/>
      <c r="T72" s="13"/>
    </row>
    <row r="73" spans="1:20" ht="15.75" x14ac:dyDescent="0.25">
      <c r="A73">
        <v>0.57999999999999996</v>
      </c>
      <c r="E73" s="37" t="s">
        <v>75</v>
      </c>
      <c r="M73" s="13"/>
      <c r="N73" s="13"/>
      <c r="O73" s="13"/>
      <c r="P73" s="13"/>
      <c r="Q73" s="13"/>
      <c r="R73" s="13"/>
      <c r="S73" s="13"/>
      <c r="T73" s="13"/>
    </row>
    <row r="74" spans="1:20" x14ac:dyDescent="0.25">
      <c r="A74">
        <v>0.57999999999999996</v>
      </c>
      <c r="M74" s="13"/>
      <c r="N74" s="13"/>
      <c r="O74" s="13"/>
      <c r="P74" s="13"/>
      <c r="Q74" s="13"/>
      <c r="R74" s="13"/>
      <c r="S74" s="13"/>
      <c r="T74" s="13"/>
    </row>
    <row r="75" spans="1:20" ht="16.5" thickBot="1" x14ac:dyDescent="0.3">
      <c r="A75">
        <v>0.57999999999999996</v>
      </c>
      <c r="E75" s="41" t="s">
        <v>40</v>
      </c>
      <c r="F75" s="27" t="s">
        <v>76</v>
      </c>
      <c r="M75" s="13"/>
      <c r="N75" s="13"/>
      <c r="O75" s="38"/>
      <c r="P75" s="13"/>
      <c r="Q75" s="13"/>
      <c r="R75" s="13"/>
      <c r="S75" s="13"/>
      <c r="T75" s="13"/>
    </row>
    <row r="76" spans="1:20" ht="15.75" thickTop="1" x14ac:dyDescent="0.25">
      <c r="A76">
        <v>0.59</v>
      </c>
      <c r="M76" s="13"/>
      <c r="N76" s="13"/>
      <c r="O76" s="13"/>
      <c r="P76" s="13"/>
      <c r="Q76" s="40"/>
      <c r="R76" s="13"/>
      <c r="S76" s="13"/>
      <c r="T76" s="13"/>
    </row>
    <row r="77" spans="1:20" ht="15.75" thickBot="1" x14ac:dyDescent="0.3">
      <c r="A77">
        <v>0.59</v>
      </c>
      <c r="K77" s="5">
        <f>EXPONDIST(7,1/5.00005,TRUE)-EXPONDIST(3,1/5.00005,TRUE)</f>
        <v>0.30221451265204857</v>
      </c>
      <c r="M77" s="13"/>
      <c r="N77" s="13"/>
      <c r="O77" s="13"/>
      <c r="P77" s="13"/>
      <c r="Q77" s="13"/>
      <c r="R77" s="13"/>
      <c r="S77" s="13"/>
      <c r="T77" s="13"/>
    </row>
    <row r="78" spans="1:20" ht="15.75" thickTop="1" x14ac:dyDescent="0.25">
      <c r="A78">
        <v>0.59</v>
      </c>
      <c r="M78" s="13"/>
      <c r="N78" s="13"/>
      <c r="O78" s="13"/>
      <c r="P78" s="13"/>
      <c r="Q78" s="13"/>
      <c r="R78" s="13"/>
      <c r="S78" s="13"/>
      <c r="T78" s="13"/>
    </row>
    <row r="79" spans="1:20" x14ac:dyDescent="0.25">
      <c r="A79">
        <v>0.6</v>
      </c>
      <c r="F79" t="s">
        <v>77</v>
      </c>
      <c r="M79" s="13"/>
      <c r="N79" s="13"/>
      <c r="O79" s="35"/>
      <c r="P79" s="13"/>
      <c r="Q79" s="13"/>
      <c r="R79" s="38"/>
      <c r="S79" s="13"/>
      <c r="T79" s="13"/>
    </row>
    <row r="80" spans="1:20" x14ac:dyDescent="0.25">
      <c r="A80">
        <v>0.6</v>
      </c>
      <c r="F80" t="s">
        <v>78</v>
      </c>
    </row>
    <row r="81" spans="1:6" x14ac:dyDescent="0.25">
      <c r="A81">
        <v>0.6</v>
      </c>
      <c r="F81" t="s">
        <v>79</v>
      </c>
    </row>
    <row r="82" spans="1:6" x14ac:dyDescent="0.25">
      <c r="A82">
        <v>0.6</v>
      </c>
      <c r="F82" t="s">
        <v>80</v>
      </c>
    </row>
    <row r="83" spans="1:6" x14ac:dyDescent="0.25">
      <c r="A83">
        <v>0.62</v>
      </c>
    </row>
    <row r="84" spans="1:6" ht="15.75" x14ac:dyDescent="0.25">
      <c r="A84">
        <v>0.62</v>
      </c>
      <c r="E84" s="37"/>
    </row>
    <row r="85" spans="1:6" ht="15.75" x14ac:dyDescent="0.25">
      <c r="A85">
        <v>0.62</v>
      </c>
      <c r="E85" s="37"/>
    </row>
    <row r="86" spans="1:6" ht="15.75" x14ac:dyDescent="0.25">
      <c r="A86">
        <v>0.63</v>
      </c>
      <c r="E86" s="39"/>
    </row>
    <row r="87" spans="1:6" ht="15.75" x14ac:dyDescent="0.25">
      <c r="A87">
        <v>0.63</v>
      </c>
      <c r="E87" s="37"/>
      <c r="F87" s="27"/>
    </row>
    <row r="88" spans="1:6" ht="15.75" x14ac:dyDescent="0.25">
      <c r="A88">
        <v>0.63</v>
      </c>
      <c r="E88" s="37"/>
      <c r="F88" s="27"/>
    </row>
    <row r="89" spans="1:6" ht="15.75" x14ac:dyDescent="0.25">
      <c r="A89">
        <v>0.63</v>
      </c>
      <c r="E89" s="37"/>
    </row>
    <row r="90" spans="1:6" ht="15.75" x14ac:dyDescent="0.25">
      <c r="A90">
        <v>0.63</v>
      </c>
      <c r="E90" s="37"/>
    </row>
    <row r="91" spans="1:6" ht="15.75" x14ac:dyDescent="0.25">
      <c r="A91">
        <v>0.64</v>
      </c>
      <c r="E91" s="37"/>
    </row>
    <row r="92" spans="1:6" x14ac:dyDescent="0.25">
      <c r="A92">
        <v>0.64</v>
      </c>
    </row>
    <row r="93" spans="1:6" x14ac:dyDescent="0.25">
      <c r="A93">
        <v>0.64</v>
      </c>
    </row>
    <row r="94" spans="1:6" x14ac:dyDescent="0.25">
      <c r="A94">
        <v>0.64</v>
      </c>
    </row>
    <row r="95" spans="1:6" x14ac:dyDescent="0.25">
      <c r="A95">
        <v>0.65</v>
      </c>
    </row>
    <row r="96" spans="1:6" ht="15.75" x14ac:dyDescent="0.25">
      <c r="A96">
        <v>0.65</v>
      </c>
      <c r="E96" s="22"/>
    </row>
    <row r="97" spans="1:11" ht="15.75" x14ac:dyDescent="0.25">
      <c r="A97">
        <v>0.65</v>
      </c>
      <c r="E97" s="37"/>
    </row>
    <row r="98" spans="1:11" ht="15.75" x14ac:dyDescent="0.25">
      <c r="A98">
        <v>0.66</v>
      </c>
      <c r="E98" s="37"/>
    </row>
    <row r="99" spans="1:11" ht="15.75" x14ac:dyDescent="0.25">
      <c r="A99">
        <v>0.66</v>
      </c>
      <c r="E99" s="37"/>
    </row>
    <row r="100" spans="1:11" ht="15.75" x14ac:dyDescent="0.25">
      <c r="A100">
        <v>0.66</v>
      </c>
      <c r="E100" s="37"/>
    </row>
    <row r="101" spans="1:11" ht="15.75" x14ac:dyDescent="0.25">
      <c r="A101">
        <v>0.66</v>
      </c>
      <c r="E101" s="37"/>
    </row>
    <row r="102" spans="1:11" ht="15.75" x14ac:dyDescent="0.25">
      <c r="A102">
        <v>0.67</v>
      </c>
      <c r="E102" s="37"/>
    </row>
    <row r="103" spans="1:11" x14ac:dyDescent="0.25">
      <c r="A103">
        <v>0.67</v>
      </c>
    </row>
    <row r="104" spans="1:11" ht="15.75" x14ac:dyDescent="0.25">
      <c r="A104">
        <v>0.67</v>
      </c>
      <c r="E104" s="42"/>
      <c r="F104" s="27"/>
    </row>
    <row r="105" spans="1:11" x14ac:dyDescent="0.25">
      <c r="A105">
        <v>0.67</v>
      </c>
    </row>
    <row r="106" spans="1:11" x14ac:dyDescent="0.25">
      <c r="A106">
        <v>0.67</v>
      </c>
      <c r="K106" s="13"/>
    </row>
    <row r="107" spans="1:11" x14ac:dyDescent="0.25">
      <c r="A107">
        <v>0.67</v>
      </c>
    </row>
    <row r="108" spans="1:11" x14ac:dyDescent="0.25">
      <c r="A108">
        <v>0.67</v>
      </c>
    </row>
    <row r="109" spans="1:11" x14ac:dyDescent="0.25">
      <c r="A109">
        <v>0.68</v>
      </c>
    </row>
    <row r="110" spans="1:11" x14ac:dyDescent="0.25">
      <c r="A110">
        <v>0.68</v>
      </c>
    </row>
    <row r="111" spans="1:11" x14ac:dyDescent="0.25">
      <c r="A111">
        <v>0.68</v>
      </c>
    </row>
    <row r="112" spans="1:11" x14ac:dyDescent="0.25">
      <c r="A112">
        <v>0.69</v>
      </c>
    </row>
    <row r="113" spans="1:12" x14ac:dyDescent="0.25">
      <c r="A113">
        <v>0.69</v>
      </c>
      <c r="E113" s="13"/>
      <c r="F113" s="13"/>
      <c r="G113" s="13"/>
      <c r="H113" s="13"/>
      <c r="I113" s="13"/>
      <c r="J113" s="13"/>
      <c r="K113" s="35"/>
      <c r="L113" s="13"/>
    </row>
    <row r="114" spans="1:12" x14ac:dyDescent="0.25">
      <c r="A114">
        <v>0.69</v>
      </c>
      <c r="E114" s="13"/>
      <c r="F114" s="13"/>
      <c r="G114" s="13"/>
      <c r="H114" s="13"/>
      <c r="I114" s="13"/>
      <c r="J114" s="13"/>
      <c r="K114" s="13"/>
      <c r="L114" s="13"/>
    </row>
    <row r="115" spans="1:12" x14ac:dyDescent="0.25">
      <c r="A115">
        <v>0.69</v>
      </c>
      <c r="E115" s="13"/>
      <c r="F115" s="13"/>
      <c r="G115" s="13"/>
      <c r="H115" s="13"/>
      <c r="I115" s="13"/>
      <c r="J115" s="13"/>
      <c r="K115" s="13"/>
      <c r="L115" s="13"/>
    </row>
    <row r="116" spans="1:12" x14ac:dyDescent="0.25">
      <c r="A116">
        <v>0.69</v>
      </c>
      <c r="E116" s="13"/>
      <c r="F116" s="13"/>
      <c r="G116" s="13"/>
      <c r="H116" s="13"/>
      <c r="I116" s="13"/>
      <c r="J116" s="13"/>
      <c r="K116" s="13"/>
      <c r="L116" s="13"/>
    </row>
    <row r="117" spans="1:12" x14ac:dyDescent="0.25">
      <c r="A117">
        <v>0.7</v>
      </c>
      <c r="E117" s="13"/>
      <c r="F117" s="13"/>
      <c r="G117" s="13"/>
      <c r="H117" s="13"/>
      <c r="I117" s="13"/>
      <c r="J117" s="13"/>
      <c r="K117" s="13"/>
      <c r="L117" s="13"/>
    </row>
    <row r="118" spans="1:12" x14ac:dyDescent="0.25">
      <c r="A118">
        <v>0.7</v>
      </c>
    </row>
    <row r="119" spans="1:12" x14ac:dyDescent="0.25">
      <c r="A119">
        <v>0.71</v>
      </c>
    </row>
    <row r="120" spans="1:12" x14ac:dyDescent="0.25">
      <c r="A120">
        <v>0.72</v>
      </c>
    </row>
    <row r="121" spans="1:12" x14ac:dyDescent="0.25">
      <c r="A121">
        <v>0.74</v>
      </c>
    </row>
    <row r="122" spans="1:12" x14ac:dyDescent="0.25">
      <c r="A122">
        <v>0.74</v>
      </c>
    </row>
    <row r="123" spans="1:12" x14ac:dyDescent="0.25">
      <c r="A123">
        <v>0.74</v>
      </c>
    </row>
    <row r="124" spans="1:12" x14ac:dyDescent="0.25">
      <c r="A124">
        <v>0.74</v>
      </c>
    </row>
    <row r="125" spans="1:12" x14ac:dyDescent="0.25">
      <c r="A125">
        <v>0.74</v>
      </c>
    </row>
    <row r="126" spans="1:12" x14ac:dyDescent="0.25">
      <c r="A126">
        <v>0.74</v>
      </c>
    </row>
    <row r="127" spans="1:12" x14ac:dyDescent="0.25">
      <c r="A127">
        <v>0.75</v>
      </c>
    </row>
    <row r="128" spans="1:12" x14ac:dyDescent="0.25">
      <c r="A128">
        <v>0.76</v>
      </c>
    </row>
    <row r="129" spans="1:1" x14ac:dyDescent="0.25">
      <c r="A129">
        <v>0.77</v>
      </c>
    </row>
    <row r="130" spans="1:1" x14ac:dyDescent="0.25">
      <c r="A130">
        <v>0.77</v>
      </c>
    </row>
    <row r="131" spans="1:1" x14ac:dyDescent="0.25">
      <c r="A131">
        <v>0.77</v>
      </c>
    </row>
    <row r="132" spans="1:1" x14ac:dyDescent="0.25">
      <c r="A132">
        <v>0.78</v>
      </c>
    </row>
    <row r="133" spans="1:1" x14ac:dyDescent="0.25">
      <c r="A133">
        <v>0.78</v>
      </c>
    </row>
    <row r="134" spans="1:1" x14ac:dyDescent="0.25">
      <c r="A134">
        <v>0.78</v>
      </c>
    </row>
    <row r="135" spans="1:1" x14ac:dyDescent="0.25">
      <c r="A135">
        <v>0.78</v>
      </c>
    </row>
    <row r="136" spans="1:1" x14ac:dyDescent="0.25">
      <c r="A136">
        <v>0.78</v>
      </c>
    </row>
    <row r="137" spans="1:1" x14ac:dyDescent="0.25">
      <c r="A137">
        <v>0.78</v>
      </c>
    </row>
    <row r="138" spans="1:1" x14ac:dyDescent="0.25">
      <c r="A138">
        <v>0.79</v>
      </c>
    </row>
    <row r="139" spans="1:1" x14ac:dyDescent="0.25">
      <c r="A139">
        <v>0.79</v>
      </c>
    </row>
    <row r="140" spans="1:1" x14ac:dyDescent="0.25">
      <c r="A140">
        <v>0.79</v>
      </c>
    </row>
    <row r="141" spans="1:1" x14ac:dyDescent="0.25">
      <c r="A141">
        <v>0.8</v>
      </c>
    </row>
    <row r="142" spans="1:1" x14ac:dyDescent="0.25">
      <c r="A142">
        <v>0.81</v>
      </c>
    </row>
    <row r="143" spans="1:1" x14ac:dyDescent="0.25">
      <c r="A143">
        <v>0.81</v>
      </c>
    </row>
    <row r="144" spans="1:1" x14ac:dyDescent="0.25">
      <c r="A144">
        <v>0.81</v>
      </c>
    </row>
    <row r="145" spans="1:1" x14ac:dyDescent="0.25">
      <c r="A145">
        <v>0.81</v>
      </c>
    </row>
    <row r="146" spans="1:1" x14ac:dyDescent="0.25">
      <c r="A146">
        <v>0.81</v>
      </c>
    </row>
    <row r="147" spans="1:1" x14ac:dyDescent="0.25">
      <c r="A147">
        <v>0.81</v>
      </c>
    </row>
    <row r="148" spans="1:1" x14ac:dyDescent="0.25">
      <c r="A148">
        <v>0.82</v>
      </c>
    </row>
    <row r="149" spans="1:1" x14ac:dyDescent="0.25">
      <c r="A149">
        <v>0.82</v>
      </c>
    </row>
    <row r="150" spans="1:1" x14ac:dyDescent="0.25">
      <c r="A150">
        <v>0.82</v>
      </c>
    </row>
    <row r="151" spans="1:1" x14ac:dyDescent="0.25">
      <c r="A151">
        <v>0.83</v>
      </c>
    </row>
    <row r="152" spans="1:1" x14ac:dyDescent="0.25">
      <c r="A152">
        <v>0.83</v>
      </c>
    </row>
    <row r="153" spans="1:1" x14ac:dyDescent="0.25">
      <c r="A153">
        <v>0.83</v>
      </c>
    </row>
    <row r="154" spans="1:1" x14ac:dyDescent="0.25">
      <c r="A154">
        <v>0.84</v>
      </c>
    </row>
    <row r="155" spans="1:1" x14ac:dyDescent="0.25">
      <c r="A155">
        <v>0.84</v>
      </c>
    </row>
    <row r="156" spans="1:1" x14ac:dyDescent="0.25">
      <c r="A156">
        <v>0.86</v>
      </c>
    </row>
    <row r="157" spans="1:1" x14ac:dyDescent="0.25">
      <c r="A157">
        <v>0.86</v>
      </c>
    </row>
    <row r="158" spans="1:1" x14ac:dyDescent="0.25">
      <c r="A158">
        <v>0.87</v>
      </c>
    </row>
    <row r="159" spans="1:1" x14ac:dyDescent="0.25">
      <c r="A159">
        <v>0.87</v>
      </c>
    </row>
    <row r="160" spans="1:1" x14ac:dyDescent="0.25">
      <c r="A160">
        <v>0.87</v>
      </c>
    </row>
    <row r="161" spans="1:1" x14ac:dyDescent="0.25">
      <c r="A161">
        <v>0.87</v>
      </c>
    </row>
    <row r="162" spans="1:1" x14ac:dyDescent="0.25">
      <c r="A162">
        <v>0.87</v>
      </c>
    </row>
    <row r="163" spans="1:1" x14ac:dyDescent="0.25">
      <c r="A163">
        <v>0.87</v>
      </c>
    </row>
    <row r="164" spans="1:1" x14ac:dyDescent="0.25">
      <c r="A164">
        <v>0.88</v>
      </c>
    </row>
    <row r="165" spans="1:1" x14ac:dyDescent="0.25">
      <c r="A165">
        <v>0.88</v>
      </c>
    </row>
    <row r="166" spans="1:1" x14ac:dyDescent="0.25">
      <c r="A166">
        <v>0.89</v>
      </c>
    </row>
    <row r="167" spans="1:1" x14ac:dyDescent="0.25">
      <c r="A167">
        <v>0.89</v>
      </c>
    </row>
    <row r="168" spans="1:1" x14ac:dyDescent="0.25">
      <c r="A168">
        <v>0.89</v>
      </c>
    </row>
    <row r="169" spans="1:1" x14ac:dyDescent="0.25">
      <c r="A169">
        <v>0.89</v>
      </c>
    </row>
    <row r="170" spans="1:1" x14ac:dyDescent="0.25">
      <c r="A170">
        <v>0.89</v>
      </c>
    </row>
    <row r="171" spans="1:1" x14ac:dyDescent="0.25">
      <c r="A171">
        <v>0.9</v>
      </c>
    </row>
    <row r="172" spans="1:1" x14ac:dyDescent="0.25">
      <c r="A172">
        <v>0.9</v>
      </c>
    </row>
    <row r="173" spans="1:1" x14ac:dyDescent="0.25">
      <c r="A173">
        <v>0.91</v>
      </c>
    </row>
    <row r="174" spans="1:1" x14ac:dyDescent="0.25">
      <c r="A174">
        <v>0.91</v>
      </c>
    </row>
    <row r="175" spans="1:1" x14ac:dyDescent="0.25">
      <c r="A175">
        <v>0.91</v>
      </c>
    </row>
    <row r="176" spans="1:1" x14ac:dyDescent="0.25">
      <c r="A176">
        <v>0.91</v>
      </c>
    </row>
    <row r="177" spans="1:1" x14ac:dyDescent="0.25">
      <c r="A177">
        <v>0.93</v>
      </c>
    </row>
    <row r="178" spans="1:1" x14ac:dyDescent="0.25">
      <c r="A178">
        <v>0.94</v>
      </c>
    </row>
    <row r="179" spans="1:1" x14ac:dyDescent="0.25">
      <c r="A179">
        <v>0.94</v>
      </c>
    </row>
    <row r="180" spans="1:1" x14ac:dyDescent="0.25">
      <c r="A180">
        <v>0.95</v>
      </c>
    </row>
    <row r="181" spans="1:1" x14ac:dyDescent="0.25">
      <c r="A181">
        <v>0.95</v>
      </c>
    </row>
    <row r="182" spans="1:1" x14ac:dyDescent="0.25">
      <c r="A182">
        <v>0.95</v>
      </c>
    </row>
    <row r="183" spans="1:1" x14ac:dyDescent="0.25">
      <c r="A183">
        <v>0.96</v>
      </c>
    </row>
    <row r="184" spans="1:1" x14ac:dyDescent="0.25">
      <c r="A184">
        <v>0.97</v>
      </c>
    </row>
    <row r="185" spans="1:1" x14ac:dyDescent="0.25">
      <c r="A185">
        <v>0.97</v>
      </c>
    </row>
    <row r="186" spans="1:1" x14ac:dyDescent="0.25">
      <c r="A186">
        <v>0.97</v>
      </c>
    </row>
    <row r="187" spans="1:1" x14ac:dyDescent="0.25">
      <c r="A187">
        <v>0.97</v>
      </c>
    </row>
    <row r="188" spans="1:1" x14ac:dyDescent="0.25">
      <c r="A188">
        <v>0.97</v>
      </c>
    </row>
    <row r="189" spans="1:1" x14ac:dyDescent="0.25">
      <c r="A189">
        <v>0.97</v>
      </c>
    </row>
    <row r="190" spans="1:1" x14ac:dyDescent="0.25">
      <c r="A190">
        <v>0.98</v>
      </c>
    </row>
    <row r="191" spans="1:1" x14ac:dyDescent="0.25">
      <c r="A191">
        <v>0.98</v>
      </c>
    </row>
    <row r="192" spans="1:1" x14ac:dyDescent="0.25">
      <c r="A192">
        <v>0.98</v>
      </c>
    </row>
    <row r="193" spans="1:1" x14ac:dyDescent="0.25">
      <c r="A193">
        <v>0.99</v>
      </c>
    </row>
    <row r="194" spans="1:1" x14ac:dyDescent="0.25">
      <c r="A194">
        <v>0.99</v>
      </c>
    </row>
    <row r="195" spans="1:1" x14ac:dyDescent="0.25">
      <c r="A195">
        <v>0.99</v>
      </c>
    </row>
    <row r="196" spans="1:1" x14ac:dyDescent="0.25">
      <c r="A196">
        <v>0.99</v>
      </c>
    </row>
    <row r="197" spans="1:1" x14ac:dyDescent="0.25">
      <c r="A197">
        <v>1</v>
      </c>
    </row>
    <row r="198" spans="1:1" x14ac:dyDescent="0.25">
      <c r="A198">
        <v>1</v>
      </c>
    </row>
    <row r="199" spans="1:1" x14ac:dyDescent="0.25">
      <c r="A199">
        <v>1.01</v>
      </c>
    </row>
    <row r="200" spans="1:1" x14ac:dyDescent="0.25">
      <c r="A200">
        <v>1.01</v>
      </c>
    </row>
    <row r="201" spans="1:1" x14ac:dyDescent="0.25">
      <c r="A201">
        <v>1.01</v>
      </c>
    </row>
    <row r="202" spans="1:1" x14ac:dyDescent="0.25">
      <c r="A202">
        <v>1.01</v>
      </c>
    </row>
    <row r="203" spans="1:1" x14ac:dyDescent="0.25">
      <c r="A203">
        <v>1.01</v>
      </c>
    </row>
    <row r="204" spans="1:1" x14ac:dyDescent="0.25">
      <c r="A204">
        <v>1.02</v>
      </c>
    </row>
    <row r="205" spans="1:1" x14ac:dyDescent="0.25">
      <c r="A205">
        <v>1.02</v>
      </c>
    </row>
    <row r="206" spans="1:1" x14ac:dyDescent="0.25">
      <c r="A206">
        <v>1.02</v>
      </c>
    </row>
    <row r="207" spans="1:1" x14ac:dyDescent="0.25">
      <c r="A207">
        <v>1.03</v>
      </c>
    </row>
    <row r="208" spans="1:1" x14ac:dyDescent="0.25">
      <c r="A208">
        <v>1.03</v>
      </c>
    </row>
    <row r="209" spans="1:1" x14ac:dyDescent="0.25">
      <c r="A209">
        <v>1.03</v>
      </c>
    </row>
    <row r="210" spans="1:1" x14ac:dyDescent="0.25">
      <c r="A210">
        <v>1.04</v>
      </c>
    </row>
    <row r="211" spans="1:1" x14ac:dyDescent="0.25">
      <c r="A211">
        <v>1.04</v>
      </c>
    </row>
    <row r="212" spans="1:1" x14ac:dyDescent="0.25">
      <c r="A212">
        <v>1.05</v>
      </c>
    </row>
    <row r="213" spans="1:1" x14ac:dyDescent="0.25">
      <c r="A213">
        <v>1.06</v>
      </c>
    </row>
    <row r="214" spans="1:1" x14ac:dyDescent="0.25">
      <c r="A214">
        <v>1.06</v>
      </c>
    </row>
    <row r="215" spans="1:1" x14ac:dyDescent="0.25">
      <c r="A215">
        <v>1.07</v>
      </c>
    </row>
    <row r="216" spans="1:1" x14ac:dyDescent="0.25">
      <c r="A216">
        <v>1.07</v>
      </c>
    </row>
    <row r="217" spans="1:1" x14ac:dyDescent="0.25">
      <c r="A217">
        <v>1.07</v>
      </c>
    </row>
    <row r="218" spans="1:1" x14ac:dyDescent="0.25">
      <c r="A218">
        <v>1.07</v>
      </c>
    </row>
    <row r="219" spans="1:1" x14ac:dyDescent="0.25">
      <c r="A219">
        <v>1.1000000000000001</v>
      </c>
    </row>
    <row r="220" spans="1:1" x14ac:dyDescent="0.25">
      <c r="A220">
        <v>1.1000000000000001</v>
      </c>
    </row>
    <row r="221" spans="1:1" x14ac:dyDescent="0.25">
      <c r="A221">
        <v>1.1100000000000001</v>
      </c>
    </row>
    <row r="222" spans="1:1" x14ac:dyDescent="0.25">
      <c r="A222">
        <v>1.1100000000000001</v>
      </c>
    </row>
    <row r="223" spans="1:1" x14ac:dyDescent="0.25">
      <c r="A223">
        <v>1.1100000000000001</v>
      </c>
    </row>
    <row r="224" spans="1:1" x14ac:dyDescent="0.25">
      <c r="A224">
        <v>1.1100000000000001</v>
      </c>
    </row>
    <row r="225" spans="1:1" x14ac:dyDescent="0.25">
      <c r="A225">
        <v>1.1200000000000001</v>
      </c>
    </row>
    <row r="226" spans="1:1" x14ac:dyDescent="0.25">
      <c r="A226">
        <v>1.1299999999999999</v>
      </c>
    </row>
    <row r="227" spans="1:1" x14ac:dyDescent="0.25">
      <c r="A227">
        <v>1.1299999999999999</v>
      </c>
    </row>
    <row r="228" spans="1:1" x14ac:dyDescent="0.25">
      <c r="A228">
        <v>1.1399999999999999</v>
      </c>
    </row>
    <row r="229" spans="1:1" x14ac:dyDescent="0.25">
      <c r="A229">
        <v>1.1499999999999999</v>
      </c>
    </row>
    <row r="230" spans="1:1" x14ac:dyDescent="0.25">
      <c r="A230">
        <v>1.17</v>
      </c>
    </row>
    <row r="231" spans="1:1" x14ac:dyDescent="0.25">
      <c r="A231">
        <v>1.17</v>
      </c>
    </row>
    <row r="232" spans="1:1" x14ac:dyDescent="0.25">
      <c r="A232">
        <v>1.19</v>
      </c>
    </row>
    <row r="233" spans="1:1" x14ac:dyDescent="0.25">
      <c r="A233">
        <v>1.19</v>
      </c>
    </row>
    <row r="234" spans="1:1" x14ac:dyDescent="0.25">
      <c r="A234">
        <v>1.19</v>
      </c>
    </row>
    <row r="235" spans="1:1" x14ac:dyDescent="0.25">
      <c r="A235">
        <v>1.19</v>
      </c>
    </row>
    <row r="236" spans="1:1" x14ac:dyDescent="0.25">
      <c r="A236">
        <v>1.2</v>
      </c>
    </row>
    <row r="237" spans="1:1" x14ac:dyDescent="0.25">
      <c r="A237">
        <v>1.2</v>
      </c>
    </row>
    <row r="238" spans="1:1" x14ac:dyDescent="0.25">
      <c r="A238">
        <v>1.22</v>
      </c>
    </row>
    <row r="239" spans="1:1" x14ac:dyDescent="0.25">
      <c r="A239">
        <v>1.22</v>
      </c>
    </row>
    <row r="240" spans="1:1" x14ac:dyDescent="0.25">
      <c r="A240">
        <v>1.22</v>
      </c>
    </row>
    <row r="241" spans="1:1" x14ac:dyDescent="0.25">
      <c r="A241">
        <v>1.23</v>
      </c>
    </row>
    <row r="242" spans="1:1" x14ac:dyDescent="0.25">
      <c r="A242">
        <v>1.23</v>
      </c>
    </row>
    <row r="243" spans="1:1" x14ac:dyDescent="0.25">
      <c r="A243">
        <v>1.23</v>
      </c>
    </row>
    <row r="244" spans="1:1" x14ac:dyDescent="0.25">
      <c r="A244">
        <v>1.24</v>
      </c>
    </row>
    <row r="245" spans="1:1" x14ac:dyDescent="0.25">
      <c r="A245">
        <v>1.24</v>
      </c>
    </row>
    <row r="246" spans="1:1" x14ac:dyDescent="0.25">
      <c r="A246">
        <v>1.25</v>
      </c>
    </row>
    <row r="247" spans="1:1" x14ac:dyDescent="0.25">
      <c r="A247">
        <v>1.25</v>
      </c>
    </row>
    <row r="248" spans="1:1" x14ac:dyDescent="0.25">
      <c r="A248">
        <v>1.25</v>
      </c>
    </row>
    <row r="249" spans="1:1" x14ac:dyDescent="0.25">
      <c r="A249">
        <v>1.26</v>
      </c>
    </row>
    <row r="250" spans="1:1" x14ac:dyDescent="0.25">
      <c r="A250">
        <v>1.27</v>
      </c>
    </row>
    <row r="251" spans="1:1" x14ac:dyDescent="0.25">
      <c r="A251">
        <v>1.28</v>
      </c>
    </row>
    <row r="252" spans="1:1" x14ac:dyDescent="0.25">
      <c r="A252">
        <v>1.28</v>
      </c>
    </row>
    <row r="253" spans="1:1" x14ac:dyDescent="0.25">
      <c r="A253">
        <v>1.28</v>
      </c>
    </row>
    <row r="254" spans="1:1" x14ac:dyDescent="0.25">
      <c r="A254">
        <v>1.3</v>
      </c>
    </row>
    <row r="255" spans="1:1" x14ac:dyDescent="0.25">
      <c r="A255">
        <v>1.3</v>
      </c>
    </row>
    <row r="256" spans="1:1" x14ac:dyDescent="0.25">
      <c r="A256">
        <v>1.31</v>
      </c>
    </row>
    <row r="257" spans="1:1" x14ac:dyDescent="0.25">
      <c r="A257">
        <v>1.32</v>
      </c>
    </row>
    <row r="258" spans="1:1" x14ac:dyDescent="0.25">
      <c r="A258">
        <v>1.32</v>
      </c>
    </row>
    <row r="259" spans="1:1" x14ac:dyDescent="0.25">
      <c r="A259">
        <v>1.32</v>
      </c>
    </row>
    <row r="260" spans="1:1" x14ac:dyDescent="0.25">
      <c r="A260">
        <v>1.32</v>
      </c>
    </row>
    <row r="261" spans="1:1" x14ac:dyDescent="0.25">
      <c r="A261">
        <v>1.33</v>
      </c>
    </row>
    <row r="262" spans="1:1" x14ac:dyDescent="0.25">
      <c r="A262">
        <v>1.33</v>
      </c>
    </row>
    <row r="263" spans="1:1" x14ac:dyDescent="0.25">
      <c r="A263">
        <v>1.34</v>
      </c>
    </row>
    <row r="264" spans="1:1" x14ac:dyDescent="0.25">
      <c r="A264">
        <v>1.34</v>
      </c>
    </row>
    <row r="265" spans="1:1" x14ac:dyDescent="0.25">
      <c r="A265">
        <v>1.35</v>
      </c>
    </row>
    <row r="266" spans="1:1" x14ac:dyDescent="0.25">
      <c r="A266">
        <v>1.35</v>
      </c>
    </row>
    <row r="267" spans="1:1" x14ac:dyDescent="0.25">
      <c r="A267">
        <v>1.38</v>
      </c>
    </row>
    <row r="268" spans="1:1" x14ac:dyDescent="0.25">
      <c r="A268">
        <v>1.38</v>
      </c>
    </row>
    <row r="269" spans="1:1" x14ac:dyDescent="0.25">
      <c r="A269">
        <v>1.38</v>
      </c>
    </row>
    <row r="270" spans="1:1" x14ac:dyDescent="0.25">
      <c r="A270">
        <v>1.39</v>
      </c>
    </row>
    <row r="271" spans="1:1" x14ac:dyDescent="0.25">
      <c r="A271">
        <v>1.39</v>
      </c>
    </row>
    <row r="272" spans="1:1" x14ac:dyDescent="0.25">
      <c r="A272">
        <v>1.42</v>
      </c>
    </row>
    <row r="273" spans="1:1" x14ac:dyDescent="0.25">
      <c r="A273">
        <v>1.43</v>
      </c>
    </row>
    <row r="274" spans="1:1" x14ac:dyDescent="0.25">
      <c r="A274">
        <v>1.44</v>
      </c>
    </row>
    <row r="275" spans="1:1" x14ac:dyDescent="0.25">
      <c r="A275">
        <v>1.45</v>
      </c>
    </row>
    <row r="276" spans="1:1" x14ac:dyDescent="0.25">
      <c r="A276">
        <v>1.45</v>
      </c>
    </row>
    <row r="277" spans="1:1" x14ac:dyDescent="0.25">
      <c r="A277">
        <v>1.45</v>
      </c>
    </row>
    <row r="278" spans="1:1" x14ac:dyDescent="0.25">
      <c r="A278">
        <v>1.45</v>
      </c>
    </row>
    <row r="279" spans="1:1" x14ac:dyDescent="0.25">
      <c r="A279">
        <v>1.46</v>
      </c>
    </row>
    <row r="280" spans="1:1" x14ac:dyDescent="0.25">
      <c r="A280">
        <v>1.47</v>
      </c>
    </row>
    <row r="281" spans="1:1" x14ac:dyDescent="0.25">
      <c r="A281">
        <v>1.47</v>
      </c>
    </row>
    <row r="282" spans="1:1" x14ac:dyDescent="0.25">
      <c r="A282">
        <v>1.48</v>
      </c>
    </row>
    <row r="283" spans="1:1" x14ac:dyDescent="0.25">
      <c r="A283">
        <v>1.49</v>
      </c>
    </row>
    <row r="284" spans="1:1" x14ac:dyDescent="0.25">
      <c r="A284">
        <v>1.49</v>
      </c>
    </row>
    <row r="285" spans="1:1" x14ac:dyDescent="0.25">
      <c r="A285">
        <v>1.49</v>
      </c>
    </row>
    <row r="286" spans="1:1" x14ac:dyDescent="0.25">
      <c r="A286">
        <v>1.49</v>
      </c>
    </row>
    <row r="287" spans="1:1" x14ac:dyDescent="0.25">
      <c r="A287">
        <v>1.5</v>
      </c>
    </row>
    <row r="288" spans="1:1" x14ac:dyDescent="0.25">
      <c r="A288">
        <v>1.51</v>
      </c>
    </row>
    <row r="289" spans="1:1" x14ac:dyDescent="0.25">
      <c r="A289">
        <v>1.51</v>
      </c>
    </row>
    <row r="290" spans="1:1" x14ac:dyDescent="0.25">
      <c r="A290">
        <v>1.51</v>
      </c>
    </row>
    <row r="291" spans="1:1" x14ac:dyDescent="0.25">
      <c r="A291">
        <v>1.52</v>
      </c>
    </row>
    <row r="292" spans="1:1" x14ac:dyDescent="0.25">
      <c r="A292">
        <v>1.52</v>
      </c>
    </row>
    <row r="293" spans="1:1" x14ac:dyDescent="0.25">
      <c r="A293">
        <v>1.52</v>
      </c>
    </row>
    <row r="294" spans="1:1" x14ac:dyDescent="0.25">
      <c r="A294">
        <v>1.53</v>
      </c>
    </row>
    <row r="295" spans="1:1" x14ac:dyDescent="0.25">
      <c r="A295">
        <v>1.54</v>
      </c>
    </row>
    <row r="296" spans="1:1" x14ac:dyDescent="0.25">
      <c r="A296">
        <v>1.55</v>
      </c>
    </row>
    <row r="297" spans="1:1" x14ac:dyDescent="0.25">
      <c r="A297">
        <v>1.56</v>
      </c>
    </row>
    <row r="298" spans="1:1" x14ac:dyDescent="0.25">
      <c r="A298">
        <v>1.56</v>
      </c>
    </row>
    <row r="299" spans="1:1" x14ac:dyDescent="0.25">
      <c r="A299">
        <v>1.57</v>
      </c>
    </row>
    <row r="300" spans="1:1" x14ac:dyDescent="0.25">
      <c r="A300">
        <v>1.57</v>
      </c>
    </row>
    <row r="301" spans="1:1" x14ac:dyDescent="0.25">
      <c r="A301">
        <v>1.57</v>
      </c>
    </row>
    <row r="302" spans="1:1" x14ac:dyDescent="0.25">
      <c r="A302">
        <v>1.58</v>
      </c>
    </row>
    <row r="303" spans="1:1" x14ac:dyDescent="0.25">
      <c r="A303">
        <v>1.59</v>
      </c>
    </row>
    <row r="304" spans="1:1" x14ac:dyDescent="0.25">
      <c r="A304">
        <v>1.59</v>
      </c>
    </row>
    <row r="305" spans="1:1" x14ac:dyDescent="0.25">
      <c r="A305">
        <v>1.6</v>
      </c>
    </row>
    <row r="306" spans="1:1" x14ac:dyDescent="0.25">
      <c r="A306">
        <v>1.62</v>
      </c>
    </row>
    <row r="307" spans="1:1" x14ac:dyDescent="0.25">
      <c r="A307">
        <v>1.63</v>
      </c>
    </row>
    <row r="308" spans="1:1" x14ac:dyDescent="0.25">
      <c r="A308">
        <v>1.64</v>
      </c>
    </row>
    <row r="309" spans="1:1" x14ac:dyDescent="0.25">
      <c r="A309">
        <v>1.64</v>
      </c>
    </row>
    <row r="310" spans="1:1" x14ac:dyDescent="0.25">
      <c r="A310">
        <v>1.65</v>
      </c>
    </row>
    <row r="311" spans="1:1" x14ac:dyDescent="0.25">
      <c r="A311">
        <v>1.66</v>
      </c>
    </row>
    <row r="312" spans="1:1" x14ac:dyDescent="0.25">
      <c r="A312">
        <v>1.67</v>
      </c>
    </row>
    <row r="313" spans="1:1" x14ac:dyDescent="0.25">
      <c r="A313">
        <v>1.68</v>
      </c>
    </row>
    <row r="314" spans="1:1" x14ac:dyDescent="0.25">
      <c r="A314">
        <v>1.69</v>
      </c>
    </row>
    <row r="315" spans="1:1" x14ac:dyDescent="0.25">
      <c r="A315">
        <v>1.7</v>
      </c>
    </row>
    <row r="316" spans="1:1" x14ac:dyDescent="0.25">
      <c r="A316">
        <v>1.71</v>
      </c>
    </row>
    <row r="317" spans="1:1" x14ac:dyDescent="0.25">
      <c r="A317">
        <v>1.72</v>
      </c>
    </row>
    <row r="318" spans="1:1" x14ac:dyDescent="0.25">
      <c r="A318">
        <v>1.72</v>
      </c>
    </row>
    <row r="319" spans="1:1" x14ac:dyDescent="0.25">
      <c r="A319">
        <v>1.73</v>
      </c>
    </row>
    <row r="320" spans="1:1" x14ac:dyDescent="0.25">
      <c r="A320">
        <v>1.73</v>
      </c>
    </row>
    <row r="321" spans="1:1" x14ac:dyDescent="0.25">
      <c r="A321">
        <v>1.73</v>
      </c>
    </row>
    <row r="322" spans="1:1" x14ac:dyDescent="0.25">
      <c r="A322">
        <v>1.73</v>
      </c>
    </row>
    <row r="323" spans="1:1" x14ac:dyDescent="0.25">
      <c r="A323">
        <v>1.74</v>
      </c>
    </row>
    <row r="324" spans="1:1" x14ac:dyDescent="0.25">
      <c r="A324">
        <v>1.75</v>
      </c>
    </row>
    <row r="325" spans="1:1" x14ac:dyDescent="0.25">
      <c r="A325">
        <v>1.76</v>
      </c>
    </row>
    <row r="326" spans="1:1" x14ac:dyDescent="0.25">
      <c r="A326">
        <v>1.77</v>
      </c>
    </row>
    <row r="327" spans="1:1" x14ac:dyDescent="0.25">
      <c r="A327">
        <v>1.78</v>
      </c>
    </row>
    <row r="328" spans="1:1" x14ac:dyDescent="0.25">
      <c r="A328">
        <v>1.79</v>
      </c>
    </row>
    <row r="329" spans="1:1" x14ac:dyDescent="0.25">
      <c r="A329">
        <v>1.79</v>
      </c>
    </row>
    <row r="330" spans="1:1" x14ac:dyDescent="0.25">
      <c r="A330">
        <v>1.79</v>
      </c>
    </row>
    <row r="331" spans="1:1" x14ac:dyDescent="0.25">
      <c r="A331">
        <v>1.81</v>
      </c>
    </row>
    <row r="332" spans="1:1" x14ac:dyDescent="0.25">
      <c r="A332">
        <v>1.82</v>
      </c>
    </row>
    <row r="333" spans="1:1" x14ac:dyDescent="0.25">
      <c r="A333">
        <v>1.82</v>
      </c>
    </row>
    <row r="334" spans="1:1" x14ac:dyDescent="0.25">
      <c r="A334">
        <v>1.82</v>
      </c>
    </row>
    <row r="335" spans="1:1" x14ac:dyDescent="0.25">
      <c r="A335">
        <v>1.83</v>
      </c>
    </row>
    <row r="336" spans="1:1" x14ac:dyDescent="0.25">
      <c r="A336">
        <v>1.84</v>
      </c>
    </row>
    <row r="337" spans="1:1" x14ac:dyDescent="0.25">
      <c r="A337">
        <v>1.85</v>
      </c>
    </row>
    <row r="338" spans="1:1" x14ac:dyDescent="0.25">
      <c r="A338">
        <v>1.85</v>
      </c>
    </row>
    <row r="339" spans="1:1" x14ac:dyDescent="0.25">
      <c r="A339">
        <v>1.86</v>
      </c>
    </row>
    <row r="340" spans="1:1" x14ac:dyDescent="0.25">
      <c r="A340">
        <v>1.87</v>
      </c>
    </row>
    <row r="341" spans="1:1" x14ac:dyDescent="0.25">
      <c r="A341">
        <v>1.87</v>
      </c>
    </row>
    <row r="342" spans="1:1" x14ac:dyDescent="0.25">
      <c r="A342">
        <v>1.9</v>
      </c>
    </row>
    <row r="343" spans="1:1" x14ac:dyDescent="0.25">
      <c r="A343">
        <v>1.9</v>
      </c>
    </row>
    <row r="344" spans="1:1" x14ac:dyDescent="0.25">
      <c r="A344">
        <v>1.91</v>
      </c>
    </row>
    <row r="345" spans="1:1" x14ac:dyDescent="0.25">
      <c r="A345">
        <v>1.91</v>
      </c>
    </row>
    <row r="346" spans="1:1" x14ac:dyDescent="0.25">
      <c r="A346">
        <v>1.92</v>
      </c>
    </row>
    <row r="347" spans="1:1" x14ac:dyDescent="0.25">
      <c r="A347">
        <v>1.92</v>
      </c>
    </row>
    <row r="348" spans="1:1" x14ac:dyDescent="0.25">
      <c r="A348">
        <v>1.92</v>
      </c>
    </row>
    <row r="349" spans="1:1" x14ac:dyDescent="0.25">
      <c r="A349">
        <v>1.93</v>
      </c>
    </row>
    <row r="350" spans="1:1" x14ac:dyDescent="0.25">
      <c r="A350">
        <v>1.98</v>
      </c>
    </row>
    <row r="351" spans="1:1" x14ac:dyDescent="0.25">
      <c r="A351">
        <v>1.98</v>
      </c>
    </row>
    <row r="352" spans="1:1" x14ac:dyDescent="0.25">
      <c r="A352">
        <v>1.98</v>
      </c>
    </row>
    <row r="353" spans="1:1" x14ac:dyDescent="0.25">
      <c r="A353">
        <v>2</v>
      </c>
    </row>
    <row r="354" spans="1:1" x14ac:dyDescent="0.25">
      <c r="A354">
        <v>2.02</v>
      </c>
    </row>
    <row r="355" spans="1:1" x14ac:dyDescent="0.25">
      <c r="A355">
        <v>2.0299999999999998</v>
      </c>
    </row>
    <row r="356" spans="1:1" x14ac:dyDescent="0.25">
      <c r="A356">
        <v>2.04</v>
      </c>
    </row>
    <row r="357" spans="1:1" x14ac:dyDescent="0.25">
      <c r="A357">
        <v>2.0499999999999998</v>
      </c>
    </row>
    <row r="358" spans="1:1" x14ac:dyDescent="0.25">
      <c r="A358">
        <v>2.0699999999999998</v>
      </c>
    </row>
    <row r="359" spans="1:1" x14ac:dyDescent="0.25">
      <c r="A359">
        <v>2.12</v>
      </c>
    </row>
    <row r="360" spans="1:1" x14ac:dyDescent="0.25">
      <c r="A360">
        <v>2.15</v>
      </c>
    </row>
    <row r="361" spans="1:1" x14ac:dyDescent="0.25">
      <c r="A361">
        <v>2.16</v>
      </c>
    </row>
    <row r="362" spans="1:1" x14ac:dyDescent="0.25">
      <c r="A362">
        <v>2.1800000000000002</v>
      </c>
    </row>
    <row r="363" spans="1:1" x14ac:dyDescent="0.25">
      <c r="A363">
        <v>2.1800000000000002</v>
      </c>
    </row>
    <row r="364" spans="1:1" x14ac:dyDescent="0.25">
      <c r="A364">
        <v>2.19</v>
      </c>
    </row>
    <row r="365" spans="1:1" x14ac:dyDescent="0.25">
      <c r="A365">
        <v>2.2000000000000002</v>
      </c>
    </row>
    <row r="366" spans="1:1" x14ac:dyDescent="0.25">
      <c r="A366">
        <v>2.2000000000000002</v>
      </c>
    </row>
    <row r="367" spans="1:1" x14ac:dyDescent="0.25">
      <c r="A367">
        <v>2.2000000000000002</v>
      </c>
    </row>
    <row r="368" spans="1:1" x14ac:dyDescent="0.25">
      <c r="A368">
        <v>2.2000000000000002</v>
      </c>
    </row>
    <row r="369" spans="1:1" x14ac:dyDescent="0.25">
      <c r="A369">
        <v>2.21</v>
      </c>
    </row>
    <row r="370" spans="1:1" x14ac:dyDescent="0.25">
      <c r="A370">
        <v>2.2200000000000002</v>
      </c>
    </row>
    <row r="371" spans="1:1" x14ac:dyDescent="0.25">
      <c r="A371">
        <v>2.23</v>
      </c>
    </row>
    <row r="372" spans="1:1" x14ac:dyDescent="0.25">
      <c r="A372">
        <v>2.25</v>
      </c>
    </row>
    <row r="373" spans="1:1" x14ac:dyDescent="0.25">
      <c r="A373">
        <v>2.25</v>
      </c>
    </row>
    <row r="374" spans="1:1" x14ac:dyDescent="0.25">
      <c r="A374">
        <v>2.25</v>
      </c>
    </row>
    <row r="375" spans="1:1" x14ac:dyDescent="0.25">
      <c r="A375">
        <v>2.25</v>
      </c>
    </row>
    <row r="376" spans="1:1" x14ac:dyDescent="0.25">
      <c r="A376">
        <v>2.2599999999999998</v>
      </c>
    </row>
    <row r="377" spans="1:1" x14ac:dyDescent="0.25">
      <c r="A377">
        <v>2.2599999999999998</v>
      </c>
    </row>
    <row r="378" spans="1:1" x14ac:dyDescent="0.25">
      <c r="A378">
        <v>2.2799999999999998</v>
      </c>
    </row>
    <row r="379" spans="1:1" x14ac:dyDescent="0.25">
      <c r="A379">
        <v>2.2799999999999998</v>
      </c>
    </row>
    <row r="380" spans="1:1" x14ac:dyDescent="0.25">
      <c r="A380">
        <v>2.29</v>
      </c>
    </row>
    <row r="381" spans="1:1" x14ac:dyDescent="0.25">
      <c r="A381">
        <v>2.2999999999999998</v>
      </c>
    </row>
    <row r="382" spans="1:1" x14ac:dyDescent="0.25">
      <c r="A382">
        <v>2.2999999999999998</v>
      </c>
    </row>
    <row r="383" spans="1:1" x14ac:dyDescent="0.25">
      <c r="A383">
        <v>2.2999999999999998</v>
      </c>
    </row>
    <row r="384" spans="1:1" x14ac:dyDescent="0.25">
      <c r="A384">
        <v>2.2999999999999998</v>
      </c>
    </row>
    <row r="385" spans="1:1" x14ac:dyDescent="0.25">
      <c r="A385">
        <v>2.31</v>
      </c>
    </row>
    <row r="386" spans="1:1" x14ac:dyDescent="0.25">
      <c r="A386">
        <v>2.3199999999999998</v>
      </c>
    </row>
    <row r="387" spans="1:1" x14ac:dyDescent="0.25">
      <c r="A387">
        <v>2.33</v>
      </c>
    </row>
    <row r="388" spans="1:1" x14ac:dyDescent="0.25">
      <c r="A388">
        <v>2.34</v>
      </c>
    </row>
    <row r="389" spans="1:1" x14ac:dyDescent="0.25">
      <c r="A389">
        <v>2.36</v>
      </c>
    </row>
    <row r="390" spans="1:1" x14ac:dyDescent="0.25">
      <c r="A390">
        <v>2.36</v>
      </c>
    </row>
    <row r="391" spans="1:1" x14ac:dyDescent="0.25">
      <c r="A391">
        <v>2.37</v>
      </c>
    </row>
    <row r="392" spans="1:1" x14ac:dyDescent="0.25">
      <c r="A392">
        <v>2.38</v>
      </c>
    </row>
    <row r="393" spans="1:1" x14ac:dyDescent="0.25">
      <c r="A393">
        <v>2.4</v>
      </c>
    </row>
    <row r="394" spans="1:1" x14ac:dyDescent="0.25">
      <c r="A394">
        <v>2.42</v>
      </c>
    </row>
    <row r="395" spans="1:1" x14ac:dyDescent="0.25">
      <c r="A395">
        <v>2.4300000000000002</v>
      </c>
    </row>
    <row r="396" spans="1:1" x14ac:dyDescent="0.25">
      <c r="A396">
        <v>2.4300000000000002</v>
      </c>
    </row>
    <row r="397" spans="1:1" x14ac:dyDescent="0.25">
      <c r="A397">
        <v>2.44</v>
      </c>
    </row>
    <row r="398" spans="1:1" x14ac:dyDescent="0.25">
      <c r="A398">
        <v>2.44</v>
      </c>
    </row>
    <row r="399" spans="1:1" x14ac:dyDescent="0.25">
      <c r="A399">
        <v>2.44</v>
      </c>
    </row>
    <row r="400" spans="1:1" x14ac:dyDescent="0.25">
      <c r="A400">
        <v>2.4500000000000002</v>
      </c>
    </row>
    <row r="401" spans="1:1" x14ac:dyDescent="0.25">
      <c r="A401">
        <v>2.4500000000000002</v>
      </c>
    </row>
    <row r="402" spans="1:1" x14ac:dyDescent="0.25">
      <c r="A402">
        <v>2.4500000000000002</v>
      </c>
    </row>
    <row r="403" spans="1:1" x14ac:dyDescent="0.25">
      <c r="A403">
        <v>2.46</v>
      </c>
    </row>
    <row r="404" spans="1:1" x14ac:dyDescent="0.25">
      <c r="A404">
        <v>2.4700000000000002</v>
      </c>
    </row>
    <row r="405" spans="1:1" x14ac:dyDescent="0.25">
      <c r="A405">
        <v>2.48</v>
      </c>
    </row>
    <row r="406" spans="1:1" x14ac:dyDescent="0.25">
      <c r="A406">
        <v>2.48</v>
      </c>
    </row>
    <row r="407" spans="1:1" x14ac:dyDescent="0.25">
      <c r="A407">
        <v>2.4900000000000002</v>
      </c>
    </row>
    <row r="408" spans="1:1" x14ac:dyDescent="0.25">
      <c r="A408">
        <v>2.5</v>
      </c>
    </row>
    <row r="409" spans="1:1" x14ac:dyDescent="0.25">
      <c r="A409">
        <v>2.5099999999999998</v>
      </c>
    </row>
    <row r="410" spans="1:1" x14ac:dyDescent="0.25">
      <c r="A410">
        <v>2.5099999999999998</v>
      </c>
    </row>
    <row r="411" spans="1:1" x14ac:dyDescent="0.25">
      <c r="A411">
        <v>2.52</v>
      </c>
    </row>
    <row r="412" spans="1:1" x14ac:dyDescent="0.25">
      <c r="A412">
        <v>2.52</v>
      </c>
    </row>
    <row r="413" spans="1:1" x14ac:dyDescent="0.25">
      <c r="A413">
        <v>2.5499999999999998</v>
      </c>
    </row>
    <row r="414" spans="1:1" x14ac:dyDescent="0.25">
      <c r="A414">
        <v>2.56</v>
      </c>
    </row>
    <row r="415" spans="1:1" x14ac:dyDescent="0.25">
      <c r="A415">
        <v>2.58</v>
      </c>
    </row>
    <row r="416" spans="1:1" x14ac:dyDescent="0.25">
      <c r="A416">
        <v>2.59</v>
      </c>
    </row>
    <row r="417" spans="1:1" x14ac:dyDescent="0.25">
      <c r="A417">
        <v>2.62</v>
      </c>
    </row>
    <row r="418" spans="1:1" x14ac:dyDescent="0.25">
      <c r="A418">
        <v>2.63</v>
      </c>
    </row>
    <row r="419" spans="1:1" x14ac:dyDescent="0.25">
      <c r="A419">
        <v>2.64</v>
      </c>
    </row>
    <row r="420" spans="1:1" x14ac:dyDescent="0.25">
      <c r="A420">
        <v>2.65</v>
      </c>
    </row>
    <row r="421" spans="1:1" x14ac:dyDescent="0.25">
      <c r="A421">
        <v>2.65</v>
      </c>
    </row>
    <row r="422" spans="1:1" x14ac:dyDescent="0.25">
      <c r="A422">
        <v>2.66</v>
      </c>
    </row>
    <row r="423" spans="1:1" x14ac:dyDescent="0.25">
      <c r="A423">
        <v>2.68</v>
      </c>
    </row>
    <row r="424" spans="1:1" x14ac:dyDescent="0.25">
      <c r="A424">
        <v>2.68</v>
      </c>
    </row>
    <row r="425" spans="1:1" x14ac:dyDescent="0.25">
      <c r="A425">
        <v>2.69</v>
      </c>
    </row>
    <row r="426" spans="1:1" x14ac:dyDescent="0.25">
      <c r="A426">
        <v>2.69</v>
      </c>
    </row>
    <row r="427" spans="1:1" x14ac:dyDescent="0.25">
      <c r="A427">
        <v>2.71</v>
      </c>
    </row>
    <row r="428" spans="1:1" x14ac:dyDescent="0.25">
      <c r="A428">
        <v>2.71</v>
      </c>
    </row>
    <row r="429" spans="1:1" x14ac:dyDescent="0.25">
      <c r="A429">
        <v>2.72</v>
      </c>
    </row>
    <row r="430" spans="1:1" x14ac:dyDescent="0.25">
      <c r="A430">
        <v>2.72</v>
      </c>
    </row>
    <row r="431" spans="1:1" x14ac:dyDescent="0.25">
      <c r="A431">
        <v>2.73</v>
      </c>
    </row>
    <row r="432" spans="1:1" x14ac:dyDescent="0.25">
      <c r="A432">
        <v>2.74</v>
      </c>
    </row>
    <row r="433" spans="1:1" x14ac:dyDescent="0.25">
      <c r="A433">
        <v>2.75</v>
      </c>
    </row>
    <row r="434" spans="1:1" x14ac:dyDescent="0.25">
      <c r="A434">
        <v>2.75</v>
      </c>
    </row>
    <row r="435" spans="1:1" x14ac:dyDescent="0.25">
      <c r="A435">
        <v>2.75</v>
      </c>
    </row>
    <row r="436" spans="1:1" x14ac:dyDescent="0.25">
      <c r="A436">
        <v>2.76</v>
      </c>
    </row>
    <row r="437" spans="1:1" x14ac:dyDescent="0.25">
      <c r="A437">
        <v>2.77</v>
      </c>
    </row>
    <row r="438" spans="1:1" x14ac:dyDescent="0.25">
      <c r="A438">
        <v>2.78</v>
      </c>
    </row>
    <row r="439" spans="1:1" x14ac:dyDescent="0.25">
      <c r="A439">
        <v>2.79</v>
      </c>
    </row>
    <row r="440" spans="1:1" x14ac:dyDescent="0.25">
      <c r="A440">
        <v>2.79</v>
      </c>
    </row>
    <row r="441" spans="1:1" x14ac:dyDescent="0.25">
      <c r="A441">
        <v>2.79</v>
      </c>
    </row>
    <row r="442" spans="1:1" x14ac:dyDescent="0.25">
      <c r="A442">
        <v>2.8</v>
      </c>
    </row>
    <row r="443" spans="1:1" x14ac:dyDescent="0.25">
      <c r="A443">
        <v>2.81</v>
      </c>
    </row>
    <row r="444" spans="1:1" x14ac:dyDescent="0.25">
      <c r="A444">
        <v>2.81</v>
      </c>
    </row>
    <row r="445" spans="1:1" x14ac:dyDescent="0.25">
      <c r="A445">
        <v>2.82</v>
      </c>
    </row>
    <row r="446" spans="1:1" x14ac:dyDescent="0.25">
      <c r="A446">
        <v>2.82</v>
      </c>
    </row>
    <row r="447" spans="1:1" x14ac:dyDescent="0.25">
      <c r="A447">
        <v>2.82</v>
      </c>
    </row>
    <row r="448" spans="1:1" x14ac:dyDescent="0.25">
      <c r="A448">
        <v>2.83</v>
      </c>
    </row>
    <row r="449" spans="1:1" x14ac:dyDescent="0.25">
      <c r="A449">
        <v>2.83</v>
      </c>
    </row>
    <row r="450" spans="1:1" x14ac:dyDescent="0.25">
      <c r="A450">
        <v>2.83</v>
      </c>
    </row>
    <row r="451" spans="1:1" x14ac:dyDescent="0.25">
      <c r="A451">
        <v>2.84</v>
      </c>
    </row>
    <row r="452" spans="1:1" x14ac:dyDescent="0.25">
      <c r="A452">
        <v>2.87</v>
      </c>
    </row>
    <row r="453" spans="1:1" x14ac:dyDescent="0.25">
      <c r="A453">
        <v>2.87</v>
      </c>
    </row>
    <row r="454" spans="1:1" x14ac:dyDescent="0.25">
      <c r="A454">
        <v>2.87</v>
      </c>
    </row>
    <row r="455" spans="1:1" x14ac:dyDescent="0.25">
      <c r="A455">
        <v>2.88</v>
      </c>
    </row>
    <row r="456" spans="1:1" x14ac:dyDescent="0.25">
      <c r="A456">
        <v>2.88</v>
      </c>
    </row>
    <row r="457" spans="1:1" x14ac:dyDescent="0.25">
      <c r="A457">
        <v>2.89</v>
      </c>
    </row>
    <row r="458" spans="1:1" x14ac:dyDescent="0.25">
      <c r="A458">
        <v>2.89</v>
      </c>
    </row>
    <row r="459" spans="1:1" x14ac:dyDescent="0.25">
      <c r="A459">
        <v>2.93</v>
      </c>
    </row>
    <row r="460" spans="1:1" x14ac:dyDescent="0.25">
      <c r="A460">
        <v>2.93</v>
      </c>
    </row>
    <row r="461" spans="1:1" x14ac:dyDescent="0.25">
      <c r="A461">
        <v>2.94</v>
      </c>
    </row>
    <row r="462" spans="1:1" x14ac:dyDescent="0.25">
      <c r="A462">
        <v>2.96</v>
      </c>
    </row>
    <row r="463" spans="1:1" x14ac:dyDescent="0.25">
      <c r="A463">
        <v>2.97</v>
      </c>
    </row>
    <row r="464" spans="1:1" x14ac:dyDescent="0.25">
      <c r="A464">
        <v>2.98</v>
      </c>
    </row>
    <row r="465" spans="1:1" x14ac:dyDescent="0.25">
      <c r="A465">
        <v>2.99</v>
      </c>
    </row>
    <row r="466" spans="1:1" x14ac:dyDescent="0.25">
      <c r="A466">
        <v>2.99</v>
      </c>
    </row>
    <row r="467" spans="1:1" x14ac:dyDescent="0.25">
      <c r="A467">
        <v>3</v>
      </c>
    </row>
    <row r="468" spans="1:1" x14ac:dyDescent="0.25">
      <c r="A468">
        <v>3.01</v>
      </c>
    </row>
    <row r="469" spans="1:1" x14ac:dyDescent="0.25">
      <c r="A469">
        <v>3.03</v>
      </c>
    </row>
    <row r="470" spans="1:1" x14ac:dyDescent="0.25">
      <c r="A470">
        <v>3.03</v>
      </c>
    </row>
    <row r="471" spans="1:1" x14ac:dyDescent="0.25">
      <c r="A471">
        <v>3.04</v>
      </c>
    </row>
    <row r="472" spans="1:1" x14ac:dyDescent="0.25">
      <c r="A472">
        <v>3.06</v>
      </c>
    </row>
    <row r="473" spans="1:1" x14ac:dyDescent="0.25">
      <c r="A473">
        <v>3.09</v>
      </c>
    </row>
    <row r="474" spans="1:1" x14ac:dyDescent="0.25">
      <c r="A474">
        <v>3.09</v>
      </c>
    </row>
    <row r="475" spans="1:1" x14ac:dyDescent="0.25">
      <c r="A475">
        <v>3.13</v>
      </c>
    </row>
    <row r="476" spans="1:1" x14ac:dyDescent="0.25">
      <c r="A476">
        <v>3.14</v>
      </c>
    </row>
    <row r="477" spans="1:1" x14ac:dyDescent="0.25">
      <c r="A477">
        <v>3.14</v>
      </c>
    </row>
    <row r="478" spans="1:1" x14ac:dyDescent="0.25">
      <c r="A478">
        <v>3.14</v>
      </c>
    </row>
    <row r="479" spans="1:1" x14ac:dyDescent="0.25">
      <c r="A479">
        <v>3.15</v>
      </c>
    </row>
    <row r="480" spans="1:1" x14ac:dyDescent="0.25">
      <c r="A480">
        <v>3.16</v>
      </c>
    </row>
    <row r="481" spans="1:1" x14ac:dyDescent="0.25">
      <c r="A481">
        <v>3.17</v>
      </c>
    </row>
    <row r="482" spans="1:1" x14ac:dyDescent="0.25">
      <c r="A482">
        <v>3.18</v>
      </c>
    </row>
    <row r="483" spans="1:1" x14ac:dyDescent="0.25">
      <c r="A483">
        <v>3.23</v>
      </c>
    </row>
    <row r="484" spans="1:1" x14ac:dyDescent="0.25">
      <c r="A484">
        <v>3.26</v>
      </c>
    </row>
    <row r="485" spans="1:1" x14ac:dyDescent="0.25">
      <c r="A485">
        <v>3.27</v>
      </c>
    </row>
    <row r="486" spans="1:1" x14ac:dyDescent="0.25">
      <c r="A486">
        <v>3.28</v>
      </c>
    </row>
    <row r="487" spans="1:1" x14ac:dyDescent="0.25">
      <c r="A487">
        <v>3.28</v>
      </c>
    </row>
    <row r="488" spans="1:1" x14ac:dyDescent="0.25">
      <c r="A488">
        <v>3.29</v>
      </c>
    </row>
    <row r="489" spans="1:1" x14ac:dyDescent="0.25">
      <c r="A489">
        <v>3.31</v>
      </c>
    </row>
    <row r="490" spans="1:1" x14ac:dyDescent="0.25">
      <c r="A490">
        <v>3.32</v>
      </c>
    </row>
    <row r="491" spans="1:1" x14ac:dyDescent="0.25">
      <c r="A491">
        <v>3.32</v>
      </c>
    </row>
    <row r="492" spans="1:1" x14ac:dyDescent="0.25">
      <c r="A492">
        <v>3.37</v>
      </c>
    </row>
    <row r="493" spans="1:1" x14ac:dyDescent="0.25">
      <c r="A493">
        <v>3.37</v>
      </c>
    </row>
    <row r="494" spans="1:1" x14ac:dyDescent="0.25">
      <c r="A494">
        <v>3.38</v>
      </c>
    </row>
    <row r="495" spans="1:1" x14ac:dyDescent="0.25">
      <c r="A495">
        <v>3.39</v>
      </c>
    </row>
    <row r="496" spans="1:1" x14ac:dyDescent="0.25">
      <c r="A496">
        <v>3.39</v>
      </c>
    </row>
    <row r="497" spans="1:1" x14ac:dyDescent="0.25">
      <c r="A497">
        <v>3.41</v>
      </c>
    </row>
    <row r="498" spans="1:1" x14ac:dyDescent="0.25">
      <c r="A498">
        <v>3.44</v>
      </c>
    </row>
    <row r="499" spans="1:1" x14ac:dyDescent="0.25">
      <c r="A499">
        <v>3.47</v>
      </c>
    </row>
    <row r="500" spans="1:1" x14ac:dyDescent="0.25">
      <c r="A500">
        <v>3.47</v>
      </c>
    </row>
    <row r="501" spans="1:1" x14ac:dyDescent="0.25">
      <c r="A501">
        <v>3.47</v>
      </c>
    </row>
    <row r="502" spans="1:1" x14ac:dyDescent="0.25">
      <c r="A502">
        <v>3.48</v>
      </c>
    </row>
    <row r="503" spans="1:1" x14ac:dyDescent="0.25">
      <c r="A503">
        <v>3.49</v>
      </c>
    </row>
    <row r="504" spans="1:1" x14ac:dyDescent="0.25">
      <c r="A504">
        <v>3.53</v>
      </c>
    </row>
    <row r="505" spans="1:1" x14ac:dyDescent="0.25">
      <c r="A505">
        <v>3.55</v>
      </c>
    </row>
    <row r="506" spans="1:1" x14ac:dyDescent="0.25">
      <c r="A506">
        <v>3.55</v>
      </c>
    </row>
    <row r="507" spans="1:1" x14ac:dyDescent="0.25">
      <c r="A507">
        <v>3.56</v>
      </c>
    </row>
    <row r="508" spans="1:1" x14ac:dyDescent="0.25">
      <c r="A508">
        <v>3.56</v>
      </c>
    </row>
    <row r="509" spans="1:1" x14ac:dyDescent="0.25">
      <c r="A509">
        <v>3.59</v>
      </c>
    </row>
    <row r="510" spans="1:1" x14ac:dyDescent="0.25">
      <c r="A510">
        <v>3.6</v>
      </c>
    </row>
    <row r="511" spans="1:1" x14ac:dyDescent="0.25">
      <c r="A511">
        <v>3.61</v>
      </c>
    </row>
    <row r="512" spans="1:1" x14ac:dyDescent="0.25">
      <c r="A512">
        <v>3.61</v>
      </c>
    </row>
    <row r="513" spans="1:1" x14ac:dyDescent="0.25">
      <c r="A513">
        <v>3.61</v>
      </c>
    </row>
    <row r="514" spans="1:1" x14ac:dyDescent="0.25">
      <c r="A514">
        <v>3.62</v>
      </c>
    </row>
    <row r="515" spans="1:1" x14ac:dyDescent="0.25">
      <c r="A515">
        <v>3.62</v>
      </c>
    </row>
    <row r="516" spans="1:1" x14ac:dyDescent="0.25">
      <c r="A516">
        <v>3.62</v>
      </c>
    </row>
    <row r="517" spans="1:1" x14ac:dyDescent="0.25">
      <c r="A517">
        <v>3.62</v>
      </c>
    </row>
    <row r="518" spans="1:1" x14ac:dyDescent="0.25">
      <c r="A518">
        <v>3.62</v>
      </c>
    </row>
    <row r="519" spans="1:1" x14ac:dyDescent="0.25">
      <c r="A519">
        <v>3.63</v>
      </c>
    </row>
    <row r="520" spans="1:1" x14ac:dyDescent="0.25">
      <c r="A520">
        <v>3.64</v>
      </c>
    </row>
    <row r="521" spans="1:1" x14ac:dyDescent="0.25">
      <c r="A521">
        <v>3.64</v>
      </c>
    </row>
    <row r="522" spans="1:1" x14ac:dyDescent="0.25">
      <c r="A522">
        <v>3.66</v>
      </c>
    </row>
    <row r="523" spans="1:1" x14ac:dyDescent="0.25">
      <c r="A523">
        <v>3.66</v>
      </c>
    </row>
    <row r="524" spans="1:1" x14ac:dyDescent="0.25">
      <c r="A524">
        <v>3.67</v>
      </c>
    </row>
    <row r="525" spans="1:1" x14ac:dyDescent="0.25">
      <c r="A525">
        <v>3.68</v>
      </c>
    </row>
    <row r="526" spans="1:1" x14ac:dyDescent="0.25">
      <c r="A526">
        <v>3.68</v>
      </c>
    </row>
    <row r="527" spans="1:1" x14ac:dyDescent="0.25">
      <c r="A527">
        <v>3.68</v>
      </c>
    </row>
    <row r="528" spans="1:1" x14ac:dyDescent="0.25">
      <c r="A528">
        <v>3.68</v>
      </c>
    </row>
    <row r="529" spans="1:1" x14ac:dyDescent="0.25">
      <c r="A529">
        <v>3.69</v>
      </c>
    </row>
    <row r="530" spans="1:1" x14ac:dyDescent="0.25">
      <c r="A530">
        <v>3.69</v>
      </c>
    </row>
    <row r="531" spans="1:1" x14ac:dyDescent="0.25">
      <c r="A531">
        <v>3.69</v>
      </c>
    </row>
    <row r="532" spans="1:1" x14ac:dyDescent="0.25">
      <c r="A532">
        <v>3.7</v>
      </c>
    </row>
    <row r="533" spans="1:1" x14ac:dyDescent="0.25">
      <c r="A533">
        <v>3.7</v>
      </c>
    </row>
    <row r="534" spans="1:1" x14ac:dyDescent="0.25">
      <c r="A534">
        <v>3.71</v>
      </c>
    </row>
    <row r="535" spans="1:1" x14ac:dyDescent="0.25">
      <c r="A535">
        <v>3.72</v>
      </c>
    </row>
    <row r="536" spans="1:1" x14ac:dyDescent="0.25">
      <c r="A536">
        <v>3.74</v>
      </c>
    </row>
    <row r="537" spans="1:1" x14ac:dyDescent="0.25">
      <c r="A537">
        <v>3.76</v>
      </c>
    </row>
    <row r="538" spans="1:1" x14ac:dyDescent="0.25">
      <c r="A538">
        <v>3.76</v>
      </c>
    </row>
    <row r="539" spans="1:1" x14ac:dyDescent="0.25">
      <c r="A539">
        <v>3.78</v>
      </c>
    </row>
    <row r="540" spans="1:1" x14ac:dyDescent="0.25">
      <c r="A540">
        <v>3.78</v>
      </c>
    </row>
    <row r="541" spans="1:1" x14ac:dyDescent="0.25">
      <c r="A541">
        <v>3.79</v>
      </c>
    </row>
    <row r="542" spans="1:1" x14ac:dyDescent="0.25">
      <c r="A542">
        <v>3.79</v>
      </c>
    </row>
    <row r="543" spans="1:1" x14ac:dyDescent="0.25">
      <c r="A543">
        <v>3.86</v>
      </c>
    </row>
    <row r="544" spans="1:1" x14ac:dyDescent="0.25">
      <c r="A544">
        <v>3.86</v>
      </c>
    </row>
    <row r="545" spans="1:1" x14ac:dyDescent="0.25">
      <c r="A545">
        <v>3.89</v>
      </c>
    </row>
    <row r="546" spans="1:1" x14ac:dyDescent="0.25">
      <c r="A546">
        <v>3.89</v>
      </c>
    </row>
    <row r="547" spans="1:1" x14ac:dyDescent="0.25">
      <c r="A547">
        <v>3.91</v>
      </c>
    </row>
    <row r="548" spans="1:1" x14ac:dyDescent="0.25">
      <c r="A548">
        <v>3.94</v>
      </c>
    </row>
    <row r="549" spans="1:1" x14ac:dyDescent="0.25">
      <c r="A549">
        <v>3.94</v>
      </c>
    </row>
    <row r="550" spans="1:1" x14ac:dyDescent="0.25">
      <c r="A550">
        <v>3.96</v>
      </c>
    </row>
    <row r="551" spans="1:1" x14ac:dyDescent="0.25">
      <c r="A551">
        <v>3.97</v>
      </c>
    </row>
    <row r="552" spans="1:1" x14ac:dyDescent="0.25">
      <c r="A552">
        <v>3.98</v>
      </c>
    </row>
    <row r="553" spans="1:1" x14ac:dyDescent="0.25">
      <c r="A553">
        <v>3.98</v>
      </c>
    </row>
    <row r="554" spans="1:1" x14ac:dyDescent="0.25">
      <c r="A554">
        <v>3.99</v>
      </c>
    </row>
    <row r="555" spans="1:1" x14ac:dyDescent="0.25">
      <c r="A555">
        <v>3.99</v>
      </c>
    </row>
    <row r="556" spans="1:1" x14ac:dyDescent="0.25">
      <c r="A556">
        <v>4.01</v>
      </c>
    </row>
    <row r="557" spans="1:1" x14ac:dyDescent="0.25">
      <c r="A557">
        <v>4.03</v>
      </c>
    </row>
    <row r="558" spans="1:1" x14ac:dyDescent="0.25">
      <c r="A558">
        <v>4.04</v>
      </c>
    </row>
    <row r="559" spans="1:1" x14ac:dyDescent="0.25">
      <c r="A559">
        <v>4.0599999999999996</v>
      </c>
    </row>
    <row r="560" spans="1:1" x14ac:dyDescent="0.25">
      <c r="A560">
        <v>4.07</v>
      </c>
    </row>
    <row r="561" spans="1:1" x14ac:dyDescent="0.25">
      <c r="A561">
        <v>4.08</v>
      </c>
    </row>
    <row r="562" spans="1:1" x14ac:dyDescent="0.25">
      <c r="A562">
        <v>4.0999999999999996</v>
      </c>
    </row>
    <row r="563" spans="1:1" x14ac:dyDescent="0.25">
      <c r="A563">
        <v>4.12</v>
      </c>
    </row>
    <row r="564" spans="1:1" x14ac:dyDescent="0.25">
      <c r="A564">
        <v>4.12</v>
      </c>
    </row>
    <row r="565" spans="1:1" x14ac:dyDescent="0.25">
      <c r="A565">
        <v>4.12</v>
      </c>
    </row>
    <row r="566" spans="1:1" x14ac:dyDescent="0.25">
      <c r="A566">
        <v>4.13</v>
      </c>
    </row>
    <row r="567" spans="1:1" x14ac:dyDescent="0.25">
      <c r="A567">
        <v>4.13</v>
      </c>
    </row>
    <row r="568" spans="1:1" x14ac:dyDescent="0.25">
      <c r="A568">
        <v>4.13</v>
      </c>
    </row>
    <row r="569" spans="1:1" x14ac:dyDescent="0.25">
      <c r="A569">
        <v>4.1399999999999997</v>
      </c>
    </row>
    <row r="570" spans="1:1" x14ac:dyDescent="0.25">
      <c r="A570">
        <v>4.1500000000000004</v>
      </c>
    </row>
    <row r="571" spans="1:1" x14ac:dyDescent="0.25">
      <c r="A571">
        <v>4.16</v>
      </c>
    </row>
    <row r="572" spans="1:1" x14ac:dyDescent="0.25">
      <c r="A572">
        <v>4.16</v>
      </c>
    </row>
    <row r="573" spans="1:1" x14ac:dyDescent="0.25">
      <c r="A573">
        <v>4.18</v>
      </c>
    </row>
    <row r="574" spans="1:1" x14ac:dyDescent="0.25">
      <c r="A574">
        <v>4.2</v>
      </c>
    </row>
    <row r="575" spans="1:1" x14ac:dyDescent="0.25">
      <c r="A575">
        <v>4.21</v>
      </c>
    </row>
    <row r="576" spans="1:1" x14ac:dyDescent="0.25">
      <c r="A576">
        <v>4.21</v>
      </c>
    </row>
    <row r="577" spans="1:1" x14ac:dyDescent="0.25">
      <c r="A577">
        <v>4.22</v>
      </c>
    </row>
    <row r="578" spans="1:1" x14ac:dyDescent="0.25">
      <c r="A578">
        <v>4.22</v>
      </c>
    </row>
    <row r="579" spans="1:1" x14ac:dyDescent="0.25">
      <c r="A579">
        <v>4.24</v>
      </c>
    </row>
    <row r="580" spans="1:1" x14ac:dyDescent="0.25">
      <c r="A580">
        <v>4.24</v>
      </c>
    </row>
    <row r="581" spans="1:1" x14ac:dyDescent="0.25">
      <c r="A581">
        <v>4.24</v>
      </c>
    </row>
    <row r="582" spans="1:1" x14ac:dyDescent="0.25">
      <c r="A582">
        <v>4.25</v>
      </c>
    </row>
    <row r="583" spans="1:1" x14ac:dyDescent="0.25">
      <c r="A583">
        <v>4.25</v>
      </c>
    </row>
    <row r="584" spans="1:1" x14ac:dyDescent="0.25">
      <c r="A584">
        <v>4.3</v>
      </c>
    </row>
    <row r="585" spans="1:1" x14ac:dyDescent="0.25">
      <c r="A585">
        <v>4.3099999999999996</v>
      </c>
    </row>
    <row r="586" spans="1:1" x14ac:dyDescent="0.25">
      <c r="A586">
        <v>4.32</v>
      </c>
    </row>
    <row r="587" spans="1:1" x14ac:dyDescent="0.25">
      <c r="A587">
        <v>4.32</v>
      </c>
    </row>
    <row r="588" spans="1:1" x14ac:dyDescent="0.25">
      <c r="A588">
        <v>4.32</v>
      </c>
    </row>
    <row r="589" spans="1:1" x14ac:dyDescent="0.25">
      <c r="A589">
        <v>4.34</v>
      </c>
    </row>
    <row r="590" spans="1:1" x14ac:dyDescent="0.25">
      <c r="A590">
        <v>4.3600000000000003</v>
      </c>
    </row>
    <row r="591" spans="1:1" x14ac:dyDescent="0.25">
      <c r="A591">
        <v>4.38</v>
      </c>
    </row>
    <row r="592" spans="1:1" x14ac:dyDescent="0.25">
      <c r="A592">
        <v>4.38</v>
      </c>
    </row>
    <row r="593" spans="1:1" x14ac:dyDescent="0.25">
      <c r="A593">
        <v>4.3899999999999997</v>
      </c>
    </row>
    <row r="594" spans="1:1" x14ac:dyDescent="0.25">
      <c r="A594">
        <v>4.4000000000000004</v>
      </c>
    </row>
    <row r="595" spans="1:1" x14ac:dyDescent="0.25">
      <c r="A595">
        <v>4.42</v>
      </c>
    </row>
    <row r="596" spans="1:1" x14ac:dyDescent="0.25">
      <c r="A596">
        <v>4.42</v>
      </c>
    </row>
    <row r="597" spans="1:1" x14ac:dyDescent="0.25">
      <c r="A597">
        <v>4.45</v>
      </c>
    </row>
    <row r="598" spans="1:1" x14ac:dyDescent="0.25">
      <c r="A598">
        <v>4.47</v>
      </c>
    </row>
    <row r="599" spans="1:1" x14ac:dyDescent="0.25">
      <c r="A599">
        <v>4.4800000000000004</v>
      </c>
    </row>
    <row r="600" spans="1:1" x14ac:dyDescent="0.25">
      <c r="A600">
        <v>4.4800000000000004</v>
      </c>
    </row>
    <row r="601" spans="1:1" x14ac:dyDescent="0.25">
      <c r="A601">
        <v>4.49</v>
      </c>
    </row>
    <row r="602" spans="1:1" x14ac:dyDescent="0.25">
      <c r="A602">
        <v>4.49</v>
      </c>
    </row>
    <row r="603" spans="1:1" x14ac:dyDescent="0.25">
      <c r="A603">
        <v>4.5</v>
      </c>
    </row>
    <row r="604" spans="1:1" x14ac:dyDescent="0.25">
      <c r="A604">
        <v>4.5199999999999996</v>
      </c>
    </row>
    <row r="605" spans="1:1" x14ac:dyDescent="0.25">
      <c r="A605">
        <v>4.53</v>
      </c>
    </row>
    <row r="606" spans="1:1" x14ac:dyDescent="0.25">
      <c r="A606">
        <v>4.55</v>
      </c>
    </row>
    <row r="607" spans="1:1" x14ac:dyDescent="0.25">
      <c r="A607">
        <v>4.5599999999999996</v>
      </c>
    </row>
    <row r="608" spans="1:1" x14ac:dyDescent="0.25">
      <c r="A608">
        <v>4.5599999999999996</v>
      </c>
    </row>
    <row r="609" spans="1:1" x14ac:dyDescent="0.25">
      <c r="A609">
        <v>4.57</v>
      </c>
    </row>
    <row r="610" spans="1:1" x14ac:dyDescent="0.25">
      <c r="A610">
        <v>4.57</v>
      </c>
    </row>
    <row r="611" spans="1:1" x14ac:dyDescent="0.25">
      <c r="A611">
        <v>4.5999999999999996</v>
      </c>
    </row>
    <row r="612" spans="1:1" x14ac:dyDescent="0.25">
      <c r="A612">
        <v>4.6100000000000003</v>
      </c>
    </row>
    <row r="613" spans="1:1" x14ac:dyDescent="0.25">
      <c r="A613">
        <v>4.6100000000000003</v>
      </c>
    </row>
    <row r="614" spans="1:1" x14ac:dyDescent="0.25">
      <c r="A614">
        <v>4.6100000000000003</v>
      </c>
    </row>
    <row r="615" spans="1:1" x14ac:dyDescent="0.25">
      <c r="A615">
        <v>4.62</v>
      </c>
    </row>
    <row r="616" spans="1:1" x14ac:dyDescent="0.25">
      <c r="A616">
        <v>4.63</v>
      </c>
    </row>
    <row r="617" spans="1:1" x14ac:dyDescent="0.25">
      <c r="A617">
        <v>4.63</v>
      </c>
    </row>
    <row r="618" spans="1:1" x14ac:dyDescent="0.25">
      <c r="A618">
        <v>4.6500000000000004</v>
      </c>
    </row>
    <row r="619" spans="1:1" x14ac:dyDescent="0.25">
      <c r="A619">
        <v>4.66</v>
      </c>
    </row>
    <row r="620" spans="1:1" x14ac:dyDescent="0.25">
      <c r="A620">
        <v>4.67</v>
      </c>
    </row>
    <row r="621" spans="1:1" x14ac:dyDescent="0.25">
      <c r="A621">
        <v>4.68</v>
      </c>
    </row>
    <row r="622" spans="1:1" x14ac:dyDescent="0.25">
      <c r="A622">
        <v>4.68</v>
      </c>
    </row>
    <row r="623" spans="1:1" x14ac:dyDescent="0.25">
      <c r="A623">
        <v>4.71</v>
      </c>
    </row>
    <row r="624" spans="1:1" x14ac:dyDescent="0.25">
      <c r="A624">
        <v>4.7300000000000004</v>
      </c>
    </row>
    <row r="625" spans="1:1" x14ac:dyDescent="0.25">
      <c r="A625">
        <v>4.75</v>
      </c>
    </row>
    <row r="626" spans="1:1" x14ac:dyDescent="0.25">
      <c r="A626">
        <v>4.7699999999999996</v>
      </c>
    </row>
    <row r="627" spans="1:1" x14ac:dyDescent="0.25">
      <c r="A627">
        <v>4.8</v>
      </c>
    </row>
    <row r="628" spans="1:1" x14ac:dyDescent="0.25">
      <c r="A628">
        <v>4.8</v>
      </c>
    </row>
    <row r="629" spans="1:1" x14ac:dyDescent="0.25">
      <c r="A629">
        <v>4.8099999999999996</v>
      </c>
    </row>
    <row r="630" spans="1:1" x14ac:dyDescent="0.25">
      <c r="A630">
        <v>4.83</v>
      </c>
    </row>
    <row r="631" spans="1:1" x14ac:dyDescent="0.25">
      <c r="A631">
        <v>4.8600000000000003</v>
      </c>
    </row>
    <row r="632" spans="1:1" x14ac:dyDescent="0.25">
      <c r="A632">
        <v>4.8600000000000003</v>
      </c>
    </row>
    <row r="633" spans="1:1" x14ac:dyDescent="0.25">
      <c r="A633">
        <v>4.87</v>
      </c>
    </row>
    <row r="634" spans="1:1" x14ac:dyDescent="0.25">
      <c r="A634">
        <v>4.88</v>
      </c>
    </row>
    <row r="635" spans="1:1" x14ac:dyDescent="0.25">
      <c r="A635">
        <v>4.91</v>
      </c>
    </row>
    <row r="636" spans="1:1" x14ac:dyDescent="0.25">
      <c r="A636">
        <v>4.91</v>
      </c>
    </row>
    <row r="637" spans="1:1" x14ac:dyDescent="0.25">
      <c r="A637">
        <v>4.92</v>
      </c>
    </row>
    <row r="638" spans="1:1" x14ac:dyDescent="0.25">
      <c r="A638">
        <v>4.93</v>
      </c>
    </row>
    <row r="639" spans="1:1" x14ac:dyDescent="0.25">
      <c r="A639">
        <v>4.9400000000000004</v>
      </c>
    </row>
    <row r="640" spans="1:1" x14ac:dyDescent="0.25">
      <c r="A640">
        <v>4.9800000000000004</v>
      </c>
    </row>
    <row r="641" spans="1:1" x14ac:dyDescent="0.25">
      <c r="A641">
        <v>4.9800000000000004</v>
      </c>
    </row>
    <row r="642" spans="1:1" x14ac:dyDescent="0.25">
      <c r="A642">
        <v>5</v>
      </c>
    </row>
    <row r="643" spans="1:1" x14ac:dyDescent="0.25">
      <c r="A643">
        <v>5.01</v>
      </c>
    </row>
    <row r="644" spans="1:1" x14ac:dyDescent="0.25">
      <c r="A644">
        <v>5.0199999999999996</v>
      </c>
    </row>
    <row r="645" spans="1:1" x14ac:dyDescent="0.25">
      <c r="A645">
        <v>5.03</v>
      </c>
    </row>
    <row r="646" spans="1:1" x14ac:dyDescent="0.25">
      <c r="A646">
        <v>5.05</v>
      </c>
    </row>
    <row r="647" spans="1:1" x14ac:dyDescent="0.25">
      <c r="A647">
        <v>5.05</v>
      </c>
    </row>
    <row r="648" spans="1:1" x14ac:dyDescent="0.25">
      <c r="A648">
        <v>5.0599999999999996</v>
      </c>
    </row>
    <row r="649" spans="1:1" x14ac:dyDescent="0.25">
      <c r="A649">
        <v>5.09</v>
      </c>
    </row>
    <row r="650" spans="1:1" x14ac:dyDescent="0.25">
      <c r="A650">
        <v>5.09</v>
      </c>
    </row>
    <row r="651" spans="1:1" x14ac:dyDescent="0.25">
      <c r="A651">
        <v>5.1100000000000003</v>
      </c>
    </row>
    <row r="652" spans="1:1" x14ac:dyDescent="0.25">
      <c r="A652">
        <v>5.12</v>
      </c>
    </row>
    <row r="653" spans="1:1" x14ac:dyDescent="0.25">
      <c r="A653">
        <v>5.14</v>
      </c>
    </row>
    <row r="654" spans="1:1" x14ac:dyDescent="0.25">
      <c r="A654">
        <v>5.16</v>
      </c>
    </row>
    <row r="655" spans="1:1" x14ac:dyDescent="0.25">
      <c r="A655">
        <v>5.21</v>
      </c>
    </row>
    <row r="656" spans="1:1" x14ac:dyDescent="0.25">
      <c r="A656">
        <v>5.22</v>
      </c>
    </row>
    <row r="657" spans="1:1" x14ac:dyDescent="0.25">
      <c r="A657">
        <v>5.23</v>
      </c>
    </row>
    <row r="658" spans="1:1" x14ac:dyDescent="0.25">
      <c r="A658">
        <v>5.23</v>
      </c>
    </row>
    <row r="659" spans="1:1" x14ac:dyDescent="0.25">
      <c r="A659">
        <v>5.23</v>
      </c>
    </row>
    <row r="660" spans="1:1" x14ac:dyDescent="0.25">
      <c r="A660">
        <v>5.24</v>
      </c>
    </row>
    <row r="661" spans="1:1" x14ac:dyDescent="0.25">
      <c r="A661">
        <v>5.24</v>
      </c>
    </row>
    <row r="662" spans="1:1" x14ac:dyDescent="0.25">
      <c r="A662">
        <v>5.25</v>
      </c>
    </row>
    <row r="663" spans="1:1" x14ac:dyDescent="0.25">
      <c r="A663">
        <v>5.26</v>
      </c>
    </row>
    <row r="664" spans="1:1" x14ac:dyDescent="0.25">
      <c r="A664">
        <v>5.27</v>
      </c>
    </row>
    <row r="665" spans="1:1" x14ac:dyDescent="0.25">
      <c r="A665">
        <v>5.29</v>
      </c>
    </row>
    <row r="666" spans="1:1" x14ac:dyDescent="0.25">
      <c r="A666">
        <v>5.32</v>
      </c>
    </row>
    <row r="667" spans="1:1" x14ac:dyDescent="0.25">
      <c r="A667">
        <v>5.32</v>
      </c>
    </row>
    <row r="668" spans="1:1" x14ac:dyDescent="0.25">
      <c r="A668">
        <v>5.32</v>
      </c>
    </row>
    <row r="669" spans="1:1" x14ac:dyDescent="0.25">
      <c r="A669">
        <v>5.35</v>
      </c>
    </row>
    <row r="670" spans="1:1" x14ac:dyDescent="0.25">
      <c r="A670">
        <v>5.37</v>
      </c>
    </row>
    <row r="671" spans="1:1" x14ac:dyDescent="0.25">
      <c r="A671">
        <v>5.39</v>
      </c>
    </row>
    <row r="672" spans="1:1" x14ac:dyDescent="0.25">
      <c r="A672">
        <v>5.41</v>
      </c>
    </row>
    <row r="673" spans="1:1" x14ac:dyDescent="0.25">
      <c r="A673">
        <v>5.41</v>
      </c>
    </row>
    <row r="674" spans="1:1" x14ac:dyDescent="0.25">
      <c r="A674">
        <v>5.42</v>
      </c>
    </row>
    <row r="675" spans="1:1" x14ac:dyDescent="0.25">
      <c r="A675">
        <v>5.43</v>
      </c>
    </row>
    <row r="676" spans="1:1" x14ac:dyDescent="0.25">
      <c r="A676">
        <v>5.45</v>
      </c>
    </row>
    <row r="677" spans="1:1" x14ac:dyDescent="0.25">
      <c r="A677">
        <v>5.45</v>
      </c>
    </row>
    <row r="678" spans="1:1" x14ac:dyDescent="0.25">
      <c r="A678">
        <v>5.46</v>
      </c>
    </row>
    <row r="679" spans="1:1" x14ac:dyDescent="0.25">
      <c r="A679">
        <v>5.47</v>
      </c>
    </row>
    <row r="680" spans="1:1" x14ac:dyDescent="0.25">
      <c r="A680">
        <v>5.47</v>
      </c>
    </row>
    <row r="681" spans="1:1" x14ac:dyDescent="0.25">
      <c r="A681">
        <v>5.53</v>
      </c>
    </row>
    <row r="682" spans="1:1" x14ac:dyDescent="0.25">
      <c r="A682">
        <v>5.56</v>
      </c>
    </row>
    <row r="683" spans="1:1" x14ac:dyDescent="0.25">
      <c r="A683">
        <v>5.57</v>
      </c>
    </row>
    <row r="684" spans="1:1" x14ac:dyDescent="0.25">
      <c r="A684">
        <v>5.58</v>
      </c>
    </row>
    <row r="685" spans="1:1" x14ac:dyDescent="0.25">
      <c r="A685">
        <v>5.58</v>
      </c>
    </row>
    <row r="686" spans="1:1" x14ac:dyDescent="0.25">
      <c r="A686">
        <v>5.6</v>
      </c>
    </row>
    <row r="687" spans="1:1" x14ac:dyDescent="0.25">
      <c r="A687">
        <v>5.61</v>
      </c>
    </row>
    <row r="688" spans="1:1" x14ac:dyDescent="0.25">
      <c r="A688">
        <v>5.64</v>
      </c>
    </row>
    <row r="689" spans="1:1" x14ac:dyDescent="0.25">
      <c r="A689">
        <v>5.66</v>
      </c>
    </row>
    <row r="690" spans="1:1" x14ac:dyDescent="0.25">
      <c r="A690">
        <v>5.67</v>
      </c>
    </row>
    <row r="691" spans="1:1" x14ac:dyDescent="0.25">
      <c r="A691">
        <v>5.69</v>
      </c>
    </row>
    <row r="692" spans="1:1" x14ac:dyDescent="0.25">
      <c r="A692">
        <v>5.69</v>
      </c>
    </row>
    <row r="693" spans="1:1" x14ac:dyDescent="0.25">
      <c r="A693">
        <v>5.71</v>
      </c>
    </row>
    <row r="694" spans="1:1" x14ac:dyDescent="0.25">
      <c r="A694">
        <v>5.72</v>
      </c>
    </row>
    <row r="695" spans="1:1" x14ac:dyDescent="0.25">
      <c r="A695">
        <v>5.75</v>
      </c>
    </row>
    <row r="696" spans="1:1" x14ac:dyDescent="0.25">
      <c r="A696">
        <v>5.76</v>
      </c>
    </row>
    <row r="697" spans="1:1" x14ac:dyDescent="0.25">
      <c r="A697">
        <v>5.76</v>
      </c>
    </row>
    <row r="698" spans="1:1" x14ac:dyDescent="0.25">
      <c r="A698">
        <v>5.76</v>
      </c>
    </row>
    <row r="699" spans="1:1" x14ac:dyDescent="0.25">
      <c r="A699">
        <v>5.77</v>
      </c>
    </row>
    <row r="700" spans="1:1" x14ac:dyDescent="0.25">
      <c r="A700">
        <v>5.78</v>
      </c>
    </row>
    <row r="701" spans="1:1" x14ac:dyDescent="0.25">
      <c r="A701">
        <v>5.8</v>
      </c>
    </row>
    <row r="702" spans="1:1" x14ac:dyDescent="0.25">
      <c r="A702">
        <v>5.81</v>
      </c>
    </row>
    <row r="703" spans="1:1" x14ac:dyDescent="0.25">
      <c r="A703">
        <v>5.82</v>
      </c>
    </row>
    <row r="704" spans="1:1" x14ac:dyDescent="0.25">
      <c r="A704">
        <v>5.84</v>
      </c>
    </row>
    <row r="705" spans="1:1" x14ac:dyDescent="0.25">
      <c r="A705">
        <v>5.84</v>
      </c>
    </row>
    <row r="706" spans="1:1" x14ac:dyDescent="0.25">
      <c r="A706">
        <v>5.86</v>
      </c>
    </row>
    <row r="707" spans="1:1" x14ac:dyDescent="0.25">
      <c r="A707">
        <v>5.93</v>
      </c>
    </row>
    <row r="708" spans="1:1" x14ac:dyDescent="0.25">
      <c r="A708">
        <v>5.94</v>
      </c>
    </row>
    <row r="709" spans="1:1" x14ac:dyDescent="0.25">
      <c r="A709">
        <v>5.95</v>
      </c>
    </row>
    <row r="710" spans="1:1" x14ac:dyDescent="0.25">
      <c r="A710">
        <v>5.97</v>
      </c>
    </row>
    <row r="711" spans="1:1" x14ac:dyDescent="0.25">
      <c r="A711">
        <v>5.98</v>
      </c>
    </row>
    <row r="712" spans="1:1" x14ac:dyDescent="0.25">
      <c r="A712">
        <v>6.03</v>
      </c>
    </row>
    <row r="713" spans="1:1" x14ac:dyDescent="0.25">
      <c r="A713">
        <v>6.04</v>
      </c>
    </row>
    <row r="714" spans="1:1" x14ac:dyDescent="0.25">
      <c r="A714">
        <v>6.05</v>
      </c>
    </row>
    <row r="715" spans="1:1" x14ac:dyDescent="0.25">
      <c r="A715">
        <v>6.06</v>
      </c>
    </row>
    <row r="716" spans="1:1" x14ac:dyDescent="0.25">
      <c r="A716">
        <v>6.11</v>
      </c>
    </row>
    <row r="717" spans="1:1" x14ac:dyDescent="0.25">
      <c r="A717">
        <v>6.13</v>
      </c>
    </row>
    <row r="718" spans="1:1" x14ac:dyDescent="0.25">
      <c r="A718">
        <v>6.13</v>
      </c>
    </row>
    <row r="719" spans="1:1" x14ac:dyDescent="0.25">
      <c r="A719">
        <v>6.17</v>
      </c>
    </row>
    <row r="720" spans="1:1" x14ac:dyDescent="0.25">
      <c r="A720">
        <v>6.21</v>
      </c>
    </row>
    <row r="721" spans="1:1" x14ac:dyDescent="0.25">
      <c r="A721">
        <v>6.24</v>
      </c>
    </row>
    <row r="722" spans="1:1" x14ac:dyDescent="0.25">
      <c r="A722">
        <v>6.27</v>
      </c>
    </row>
    <row r="723" spans="1:1" x14ac:dyDescent="0.25">
      <c r="A723">
        <v>6.31</v>
      </c>
    </row>
    <row r="724" spans="1:1" x14ac:dyDescent="0.25">
      <c r="A724">
        <v>6.32</v>
      </c>
    </row>
    <row r="725" spans="1:1" x14ac:dyDescent="0.25">
      <c r="A725">
        <v>6.33</v>
      </c>
    </row>
    <row r="726" spans="1:1" x14ac:dyDescent="0.25">
      <c r="A726">
        <v>6.33</v>
      </c>
    </row>
    <row r="727" spans="1:1" x14ac:dyDescent="0.25">
      <c r="A727">
        <v>6.33</v>
      </c>
    </row>
    <row r="728" spans="1:1" x14ac:dyDescent="0.25">
      <c r="A728">
        <v>6.35</v>
      </c>
    </row>
    <row r="729" spans="1:1" x14ac:dyDescent="0.25">
      <c r="A729">
        <v>6.35</v>
      </c>
    </row>
    <row r="730" spans="1:1" x14ac:dyDescent="0.25">
      <c r="A730">
        <v>6.37</v>
      </c>
    </row>
    <row r="731" spans="1:1" x14ac:dyDescent="0.25">
      <c r="A731">
        <v>6.44</v>
      </c>
    </row>
    <row r="732" spans="1:1" x14ac:dyDescent="0.25">
      <c r="A732">
        <v>6.46</v>
      </c>
    </row>
    <row r="733" spans="1:1" x14ac:dyDescent="0.25">
      <c r="A733">
        <v>6.48</v>
      </c>
    </row>
    <row r="734" spans="1:1" x14ac:dyDescent="0.25">
      <c r="A734">
        <v>6.5</v>
      </c>
    </row>
    <row r="735" spans="1:1" x14ac:dyDescent="0.25">
      <c r="A735">
        <v>6.51</v>
      </c>
    </row>
    <row r="736" spans="1:1" x14ac:dyDescent="0.25">
      <c r="A736">
        <v>6.52</v>
      </c>
    </row>
    <row r="737" spans="1:1" x14ac:dyDescent="0.25">
      <c r="A737">
        <v>6.52</v>
      </c>
    </row>
    <row r="738" spans="1:1" x14ac:dyDescent="0.25">
      <c r="A738">
        <v>6.52</v>
      </c>
    </row>
    <row r="739" spans="1:1" x14ac:dyDescent="0.25">
      <c r="A739">
        <v>6.53</v>
      </c>
    </row>
    <row r="740" spans="1:1" x14ac:dyDescent="0.25">
      <c r="A740">
        <v>6.53</v>
      </c>
    </row>
    <row r="741" spans="1:1" x14ac:dyDescent="0.25">
      <c r="A741">
        <v>6.54</v>
      </c>
    </row>
    <row r="742" spans="1:1" x14ac:dyDescent="0.25">
      <c r="A742">
        <v>6.55</v>
      </c>
    </row>
    <row r="743" spans="1:1" x14ac:dyDescent="0.25">
      <c r="A743">
        <v>6.61</v>
      </c>
    </row>
    <row r="744" spans="1:1" x14ac:dyDescent="0.25">
      <c r="A744">
        <v>6.66</v>
      </c>
    </row>
    <row r="745" spans="1:1" x14ac:dyDescent="0.25">
      <c r="A745">
        <v>6.7</v>
      </c>
    </row>
    <row r="746" spans="1:1" x14ac:dyDescent="0.25">
      <c r="A746">
        <v>6.73</v>
      </c>
    </row>
    <row r="747" spans="1:1" x14ac:dyDescent="0.25">
      <c r="A747">
        <v>6.73</v>
      </c>
    </row>
    <row r="748" spans="1:1" x14ac:dyDescent="0.25">
      <c r="A748">
        <v>6.73</v>
      </c>
    </row>
    <row r="749" spans="1:1" x14ac:dyDescent="0.25">
      <c r="A749">
        <v>6.77</v>
      </c>
    </row>
    <row r="750" spans="1:1" x14ac:dyDescent="0.25">
      <c r="A750">
        <v>6.79</v>
      </c>
    </row>
    <row r="751" spans="1:1" x14ac:dyDescent="0.25">
      <c r="A751">
        <v>6.8</v>
      </c>
    </row>
    <row r="752" spans="1:1" x14ac:dyDescent="0.25">
      <c r="A752">
        <v>6.81</v>
      </c>
    </row>
    <row r="753" spans="1:1" x14ac:dyDescent="0.25">
      <c r="A753">
        <v>6.82</v>
      </c>
    </row>
    <row r="754" spans="1:1" x14ac:dyDescent="0.25">
      <c r="A754">
        <v>6.83</v>
      </c>
    </row>
    <row r="755" spans="1:1" x14ac:dyDescent="0.25">
      <c r="A755">
        <v>6.87</v>
      </c>
    </row>
    <row r="756" spans="1:1" x14ac:dyDescent="0.25">
      <c r="A756">
        <v>6.87</v>
      </c>
    </row>
    <row r="757" spans="1:1" x14ac:dyDescent="0.25">
      <c r="A757">
        <v>6.89</v>
      </c>
    </row>
    <row r="758" spans="1:1" x14ac:dyDescent="0.25">
      <c r="A758">
        <v>6.93</v>
      </c>
    </row>
    <row r="759" spans="1:1" x14ac:dyDescent="0.25">
      <c r="A759">
        <v>6.96</v>
      </c>
    </row>
    <row r="760" spans="1:1" x14ac:dyDescent="0.25">
      <c r="A760">
        <v>6.98</v>
      </c>
    </row>
    <row r="761" spans="1:1" x14ac:dyDescent="0.25">
      <c r="A761">
        <v>6.99</v>
      </c>
    </row>
    <row r="762" spans="1:1" x14ac:dyDescent="0.25">
      <c r="A762">
        <v>7</v>
      </c>
    </row>
    <row r="763" spans="1:1" x14ac:dyDescent="0.25">
      <c r="A763">
        <v>7.02</v>
      </c>
    </row>
    <row r="764" spans="1:1" x14ac:dyDescent="0.25">
      <c r="A764">
        <v>7.02</v>
      </c>
    </row>
    <row r="765" spans="1:1" x14ac:dyDescent="0.25">
      <c r="A765">
        <v>7.03</v>
      </c>
    </row>
    <row r="766" spans="1:1" x14ac:dyDescent="0.25">
      <c r="A766">
        <v>7.05</v>
      </c>
    </row>
    <row r="767" spans="1:1" x14ac:dyDescent="0.25">
      <c r="A767">
        <v>7.1</v>
      </c>
    </row>
    <row r="768" spans="1:1" x14ac:dyDescent="0.25">
      <c r="A768">
        <v>7.11</v>
      </c>
    </row>
    <row r="769" spans="1:1" x14ac:dyDescent="0.25">
      <c r="A769">
        <v>7.13</v>
      </c>
    </row>
    <row r="770" spans="1:1" x14ac:dyDescent="0.25">
      <c r="A770">
        <v>7.16</v>
      </c>
    </row>
    <row r="771" spans="1:1" x14ac:dyDescent="0.25">
      <c r="A771">
        <v>7.16</v>
      </c>
    </row>
    <row r="772" spans="1:1" x14ac:dyDescent="0.25">
      <c r="A772">
        <v>7.16</v>
      </c>
    </row>
    <row r="773" spans="1:1" x14ac:dyDescent="0.25">
      <c r="A773">
        <v>7.16</v>
      </c>
    </row>
    <row r="774" spans="1:1" x14ac:dyDescent="0.25">
      <c r="A774">
        <v>7.2</v>
      </c>
    </row>
    <row r="775" spans="1:1" x14ac:dyDescent="0.25">
      <c r="A775">
        <v>7.22</v>
      </c>
    </row>
    <row r="776" spans="1:1" x14ac:dyDescent="0.25">
      <c r="A776">
        <v>7.24</v>
      </c>
    </row>
    <row r="777" spans="1:1" x14ac:dyDescent="0.25">
      <c r="A777">
        <v>7.25</v>
      </c>
    </row>
    <row r="778" spans="1:1" x14ac:dyDescent="0.25">
      <c r="A778">
        <v>7.26</v>
      </c>
    </row>
    <row r="779" spans="1:1" x14ac:dyDescent="0.25">
      <c r="A779">
        <v>7.28</v>
      </c>
    </row>
    <row r="780" spans="1:1" x14ac:dyDescent="0.25">
      <c r="A780">
        <v>7.3</v>
      </c>
    </row>
    <row r="781" spans="1:1" x14ac:dyDescent="0.25">
      <c r="A781">
        <v>7.3</v>
      </c>
    </row>
    <row r="782" spans="1:1" x14ac:dyDescent="0.25">
      <c r="A782">
        <v>7.4</v>
      </c>
    </row>
    <row r="783" spans="1:1" x14ac:dyDescent="0.25">
      <c r="A783">
        <v>7.4</v>
      </c>
    </row>
    <row r="784" spans="1:1" x14ac:dyDescent="0.25">
      <c r="A784">
        <v>7.42</v>
      </c>
    </row>
    <row r="785" spans="1:1" x14ac:dyDescent="0.25">
      <c r="A785">
        <v>7.47</v>
      </c>
    </row>
    <row r="786" spans="1:1" x14ac:dyDescent="0.25">
      <c r="A786">
        <v>7.55</v>
      </c>
    </row>
    <row r="787" spans="1:1" x14ac:dyDescent="0.25">
      <c r="A787">
        <v>7.61</v>
      </c>
    </row>
    <row r="788" spans="1:1" x14ac:dyDescent="0.25">
      <c r="A788">
        <v>7.63</v>
      </c>
    </row>
    <row r="789" spans="1:1" x14ac:dyDescent="0.25">
      <c r="A789">
        <v>7.64</v>
      </c>
    </row>
    <row r="790" spans="1:1" x14ac:dyDescent="0.25">
      <c r="A790">
        <v>7.64</v>
      </c>
    </row>
    <row r="791" spans="1:1" x14ac:dyDescent="0.25">
      <c r="A791">
        <v>7.71</v>
      </c>
    </row>
    <row r="792" spans="1:1" x14ac:dyDescent="0.25">
      <c r="A792">
        <v>7.72</v>
      </c>
    </row>
    <row r="793" spans="1:1" x14ac:dyDescent="0.25">
      <c r="A793">
        <v>7.74</v>
      </c>
    </row>
    <row r="794" spans="1:1" x14ac:dyDescent="0.25">
      <c r="A794">
        <v>7.75</v>
      </c>
    </row>
    <row r="795" spans="1:1" x14ac:dyDescent="0.25">
      <c r="A795">
        <v>7.76</v>
      </c>
    </row>
    <row r="796" spans="1:1" x14ac:dyDescent="0.25">
      <c r="A796">
        <v>7.77</v>
      </c>
    </row>
    <row r="797" spans="1:1" x14ac:dyDescent="0.25">
      <c r="A797">
        <v>7.8</v>
      </c>
    </row>
    <row r="798" spans="1:1" x14ac:dyDescent="0.25">
      <c r="A798">
        <v>7.8</v>
      </c>
    </row>
    <row r="799" spans="1:1" x14ac:dyDescent="0.25">
      <c r="A799">
        <v>7.87</v>
      </c>
    </row>
    <row r="800" spans="1:1" x14ac:dyDescent="0.25">
      <c r="A800">
        <v>7.91</v>
      </c>
    </row>
    <row r="801" spans="1:1" x14ac:dyDescent="0.25">
      <c r="A801">
        <v>7.92</v>
      </c>
    </row>
    <row r="802" spans="1:1" x14ac:dyDescent="0.25">
      <c r="A802">
        <v>7.94</v>
      </c>
    </row>
    <row r="803" spans="1:1" x14ac:dyDescent="0.25">
      <c r="A803">
        <v>7.99</v>
      </c>
    </row>
    <row r="804" spans="1:1" x14ac:dyDescent="0.25">
      <c r="A804">
        <v>8.02</v>
      </c>
    </row>
    <row r="805" spans="1:1" x14ac:dyDescent="0.25">
      <c r="A805">
        <v>8.0299999999999994</v>
      </c>
    </row>
    <row r="806" spans="1:1" x14ac:dyDescent="0.25">
      <c r="A806">
        <v>8.1300000000000008</v>
      </c>
    </row>
    <row r="807" spans="1:1" x14ac:dyDescent="0.25">
      <c r="A807">
        <v>8.14</v>
      </c>
    </row>
    <row r="808" spans="1:1" x14ac:dyDescent="0.25">
      <c r="A808">
        <v>8.16</v>
      </c>
    </row>
    <row r="809" spans="1:1" x14ac:dyDescent="0.25">
      <c r="A809">
        <v>8.17</v>
      </c>
    </row>
    <row r="810" spans="1:1" x14ac:dyDescent="0.25">
      <c r="A810">
        <v>8.17</v>
      </c>
    </row>
    <row r="811" spans="1:1" x14ac:dyDescent="0.25">
      <c r="A811">
        <v>8.24</v>
      </c>
    </row>
    <row r="812" spans="1:1" x14ac:dyDescent="0.25">
      <c r="A812">
        <v>8.26</v>
      </c>
    </row>
    <row r="813" spans="1:1" x14ac:dyDescent="0.25">
      <c r="A813">
        <v>8.27</v>
      </c>
    </row>
    <row r="814" spans="1:1" x14ac:dyDescent="0.25">
      <c r="A814">
        <v>8.2799999999999994</v>
      </c>
    </row>
    <row r="815" spans="1:1" x14ac:dyDescent="0.25">
      <c r="A815">
        <v>8.32</v>
      </c>
    </row>
    <row r="816" spans="1:1" x14ac:dyDescent="0.25">
      <c r="A816">
        <v>8.3800000000000008</v>
      </c>
    </row>
    <row r="817" spans="1:1" x14ac:dyDescent="0.25">
      <c r="A817">
        <v>8.3800000000000008</v>
      </c>
    </row>
    <row r="818" spans="1:1" x14ac:dyDescent="0.25">
      <c r="A818">
        <v>8.39</v>
      </c>
    </row>
    <row r="819" spans="1:1" x14ac:dyDescent="0.25">
      <c r="A819">
        <v>8.43</v>
      </c>
    </row>
    <row r="820" spans="1:1" x14ac:dyDescent="0.25">
      <c r="A820">
        <v>8.4600000000000009</v>
      </c>
    </row>
    <row r="821" spans="1:1" x14ac:dyDescent="0.25">
      <c r="A821">
        <v>8.4700000000000006</v>
      </c>
    </row>
    <row r="822" spans="1:1" x14ac:dyDescent="0.25">
      <c r="A822">
        <v>8.4700000000000006</v>
      </c>
    </row>
    <row r="823" spans="1:1" x14ac:dyDescent="0.25">
      <c r="A823">
        <v>8.48</v>
      </c>
    </row>
    <row r="824" spans="1:1" x14ac:dyDescent="0.25">
      <c r="A824">
        <v>8.49</v>
      </c>
    </row>
    <row r="825" spans="1:1" x14ac:dyDescent="0.25">
      <c r="A825">
        <v>8.5299999999999994</v>
      </c>
    </row>
    <row r="826" spans="1:1" x14ac:dyDescent="0.25">
      <c r="A826">
        <v>8.56</v>
      </c>
    </row>
    <row r="827" spans="1:1" x14ac:dyDescent="0.25">
      <c r="A827">
        <v>8.6199999999999992</v>
      </c>
    </row>
    <row r="828" spans="1:1" x14ac:dyDescent="0.25">
      <c r="A828">
        <v>8.68</v>
      </c>
    </row>
    <row r="829" spans="1:1" x14ac:dyDescent="0.25">
      <c r="A829">
        <v>8.6999999999999993</v>
      </c>
    </row>
    <row r="830" spans="1:1" x14ac:dyDescent="0.25">
      <c r="A830">
        <v>8.81</v>
      </c>
    </row>
    <row r="831" spans="1:1" x14ac:dyDescent="0.25">
      <c r="A831">
        <v>8.9</v>
      </c>
    </row>
    <row r="832" spans="1:1" x14ac:dyDescent="0.25">
      <c r="A832">
        <v>8.92</v>
      </c>
    </row>
    <row r="833" spans="1:1" x14ac:dyDescent="0.25">
      <c r="A833">
        <v>8.9600000000000009</v>
      </c>
    </row>
    <row r="834" spans="1:1" x14ac:dyDescent="0.25">
      <c r="A834">
        <v>8.98</v>
      </c>
    </row>
    <row r="835" spans="1:1" x14ac:dyDescent="0.25">
      <c r="A835">
        <v>9.0399999999999991</v>
      </c>
    </row>
    <row r="836" spans="1:1" x14ac:dyDescent="0.25">
      <c r="A836">
        <v>9.07</v>
      </c>
    </row>
    <row r="837" spans="1:1" x14ac:dyDescent="0.25">
      <c r="A837">
        <v>9.1199999999999992</v>
      </c>
    </row>
    <row r="838" spans="1:1" x14ac:dyDescent="0.25">
      <c r="A838">
        <v>9.1199999999999992</v>
      </c>
    </row>
    <row r="839" spans="1:1" x14ac:dyDescent="0.25">
      <c r="A839">
        <v>9.14</v>
      </c>
    </row>
    <row r="840" spans="1:1" x14ac:dyDescent="0.25">
      <c r="A840">
        <v>9.16</v>
      </c>
    </row>
    <row r="841" spans="1:1" x14ac:dyDescent="0.25">
      <c r="A841">
        <v>9.17</v>
      </c>
    </row>
    <row r="842" spans="1:1" x14ac:dyDescent="0.25">
      <c r="A842">
        <v>9.18</v>
      </c>
    </row>
    <row r="843" spans="1:1" x14ac:dyDescent="0.25">
      <c r="A843">
        <v>9.19</v>
      </c>
    </row>
    <row r="844" spans="1:1" x14ac:dyDescent="0.25">
      <c r="A844">
        <v>9.24</v>
      </c>
    </row>
    <row r="845" spans="1:1" x14ac:dyDescent="0.25">
      <c r="A845">
        <v>9.27</v>
      </c>
    </row>
    <row r="846" spans="1:1" x14ac:dyDescent="0.25">
      <c r="A846">
        <v>9.27</v>
      </c>
    </row>
    <row r="847" spans="1:1" x14ac:dyDescent="0.25">
      <c r="A847">
        <v>9.3000000000000007</v>
      </c>
    </row>
    <row r="848" spans="1:1" x14ac:dyDescent="0.25">
      <c r="A848">
        <v>9.31</v>
      </c>
    </row>
    <row r="849" spans="1:1" x14ac:dyDescent="0.25">
      <c r="A849">
        <v>9.3800000000000008</v>
      </c>
    </row>
    <row r="850" spans="1:1" x14ac:dyDescent="0.25">
      <c r="A850">
        <v>9.3800000000000008</v>
      </c>
    </row>
    <row r="851" spans="1:1" x14ac:dyDescent="0.25">
      <c r="A851">
        <v>9.3800000000000008</v>
      </c>
    </row>
    <row r="852" spans="1:1" x14ac:dyDescent="0.25">
      <c r="A852">
        <v>9.44</v>
      </c>
    </row>
    <row r="853" spans="1:1" x14ac:dyDescent="0.25">
      <c r="A853">
        <v>9.52</v>
      </c>
    </row>
    <row r="854" spans="1:1" x14ac:dyDescent="0.25">
      <c r="A854">
        <v>9.5500000000000007</v>
      </c>
    </row>
    <row r="855" spans="1:1" x14ac:dyDescent="0.25">
      <c r="A855">
        <v>9.57</v>
      </c>
    </row>
    <row r="856" spans="1:1" x14ac:dyDescent="0.25">
      <c r="A856">
        <v>9.59</v>
      </c>
    </row>
    <row r="857" spans="1:1" x14ac:dyDescent="0.25">
      <c r="A857">
        <v>9.59</v>
      </c>
    </row>
    <row r="858" spans="1:1" x14ac:dyDescent="0.25">
      <c r="A858">
        <v>9.6199999999999992</v>
      </c>
    </row>
    <row r="859" spans="1:1" x14ac:dyDescent="0.25">
      <c r="A859">
        <v>9.6300000000000008</v>
      </c>
    </row>
    <row r="860" spans="1:1" x14ac:dyDescent="0.25">
      <c r="A860">
        <v>9.65</v>
      </c>
    </row>
    <row r="861" spans="1:1" x14ac:dyDescent="0.25">
      <c r="A861">
        <v>9.66</v>
      </c>
    </row>
    <row r="862" spans="1:1" x14ac:dyDescent="0.25">
      <c r="A862">
        <v>9.67</v>
      </c>
    </row>
    <row r="863" spans="1:1" x14ac:dyDescent="0.25">
      <c r="A863">
        <v>9.7200000000000006</v>
      </c>
    </row>
    <row r="864" spans="1:1" x14ac:dyDescent="0.25">
      <c r="A864">
        <v>9.74</v>
      </c>
    </row>
    <row r="865" spans="1:1" x14ac:dyDescent="0.25">
      <c r="A865">
        <v>9.7799999999999994</v>
      </c>
    </row>
    <row r="866" spans="1:1" x14ac:dyDescent="0.25">
      <c r="A866">
        <v>9.7899999999999991</v>
      </c>
    </row>
    <row r="867" spans="1:1" x14ac:dyDescent="0.25">
      <c r="A867">
        <v>9.83</v>
      </c>
    </row>
    <row r="868" spans="1:1" x14ac:dyDescent="0.25">
      <c r="A868">
        <v>9.84</v>
      </c>
    </row>
    <row r="869" spans="1:1" x14ac:dyDescent="0.25">
      <c r="A869">
        <v>9.85</v>
      </c>
    </row>
    <row r="870" spans="1:1" x14ac:dyDescent="0.25">
      <c r="A870">
        <v>9.8699999999999992</v>
      </c>
    </row>
    <row r="871" spans="1:1" x14ac:dyDescent="0.25">
      <c r="A871">
        <v>9.8699999999999992</v>
      </c>
    </row>
    <row r="872" spans="1:1" x14ac:dyDescent="0.25">
      <c r="A872">
        <v>9.92</v>
      </c>
    </row>
    <row r="873" spans="1:1" x14ac:dyDescent="0.25">
      <c r="A873">
        <v>9.9700000000000006</v>
      </c>
    </row>
    <row r="874" spans="1:1" x14ac:dyDescent="0.25">
      <c r="A874">
        <v>9.9700000000000006</v>
      </c>
    </row>
    <row r="875" spans="1:1" x14ac:dyDescent="0.25">
      <c r="A875">
        <v>10.01</v>
      </c>
    </row>
    <row r="876" spans="1:1" x14ac:dyDescent="0.25">
      <c r="A876">
        <v>10.029999999999999</v>
      </c>
    </row>
    <row r="877" spans="1:1" x14ac:dyDescent="0.25">
      <c r="A877">
        <v>10.1</v>
      </c>
    </row>
    <row r="878" spans="1:1" x14ac:dyDescent="0.25">
      <c r="A878">
        <v>10.1</v>
      </c>
    </row>
    <row r="879" spans="1:1" x14ac:dyDescent="0.25">
      <c r="A879">
        <v>10.119999999999999</v>
      </c>
    </row>
    <row r="880" spans="1:1" x14ac:dyDescent="0.25">
      <c r="A880">
        <v>10.14</v>
      </c>
    </row>
    <row r="881" spans="1:1" x14ac:dyDescent="0.25">
      <c r="A881">
        <v>10.16</v>
      </c>
    </row>
    <row r="882" spans="1:1" x14ac:dyDescent="0.25">
      <c r="A882">
        <v>10.17</v>
      </c>
    </row>
    <row r="883" spans="1:1" x14ac:dyDescent="0.25">
      <c r="A883">
        <v>10.3</v>
      </c>
    </row>
    <row r="884" spans="1:1" x14ac:dyDescent="0.25">
      <c r="A884">
        <v>10.35</v>
      </c>
    </row>
    <row r="885" spans="1:1" x14ac:dyDescent="0.25">
      <c r="A885">
        <v>10.36</v>
      </c>
    </row>
    <row r="886" spans="1:1" x14ac:dyDescent="0.25">
      <c r="A886">
        <v>10.49</v>
      </c>
    </row>
    <row r="887" spans="1:1" x14ac:dyDescent="0.25">
      <c r="A887">
        <v>10.61</v>
      </c>
    </row>
    <row r="888" spans="1:1" x14ac:dyDescent="0.25">
      <c r="A888">
        <v>10.64</v>
      </c>
    </row>
    <row r="889" spans="1:1" x14ac:dyDescent="0.25">
      <c r="A889">
        <v>10.69</v>
      </c>
    </row>
    <row r="890" spans="1:1" x14ac:dyDescent="0.25">
      <c r="A890">
        <v>10.76</v>
      </c>
    </row>
    <row r="891" spans="1:1" x14ac:dyDescent="0.25">
      <c r="A891">
        <v>10.79</v>
      </c>
    </row>
    <row r="892" spans="1:1" x14ac:dyDescent="0.25">
      <c r="A892">
        <v>10.86</v>
      </c>
    </row>
    <row r="893" spans="1:1" x14ac:dyDescent="0.25">
      <c r="A893">
        <v>10.87</v>
      </c>
    </row>
    <row r="894" spans="1:1" x14ac:dyDescent="0.25">
      <c r="A894">
        <v>10.89</v>
      </c>
    </row>
    <row r="895" spans="1:1" x14ac:dyDescent="0.25">
      <c r="A895">
        <v>10.94</v>
      </c>
    </row>
    <row r="896" spans="1:1" x14ac:dyDescent="0.25">
      <c r="A896">
        <v>11.01</v>
      </c>
    </row>
    <row r="897" spans="1:1" x14ac:dyDescent="0.25">
      <c r="A897">
        <v>11.05</v>
      </c>
    </row>
    <row r="898" spans="1:1" x14ac:dyDescent="0.25">
      <c r="A898">
        <v>11.14</v>
      </c>
    </row>
    <row r="899" spans="1:1" x14ac:dyDescent="0.25">
      <c r="A899">
        <v>11.21</v>
      </c>
    </row>
    <row r="900" spans="1:1" x14ac:dyDescent="0.25">
      <c r="A900">
        <v>11.29</v>
      </c>
    </row>
    <row r="901" spans="1:1" x14ac:dyDescent="0.25">
      <c r="A901">
        <v>11.38</v>
      </c>
    </row>
    <row r="902" spans="1:1" x14ac:dyDescent="0.25">
      <c r="A902">
        <v>11.41</v>
      </c>
    </row>
    <row r="903" spans="1:1" x14ac:dyDescent="0.25">
      <c r="A903">
        <v>11.49</v>
      </c>
    </row>
    <row r="904" spans="1:1" x14ac:dyDescent="0.25">
      <c r="A904">
        <v>11.56</v>
      </c>
    </row>
    <row r="905" spans="1:1" x14ac:dyDescent="0.25">
      <c r="A905">
        <v>11.6</v>
      </c>
    </row>
    <row r="906" spans="1:1" x14ac:dyDescent="0.25">
      <c r="A906">
        <v>11.62</v>
      </c>
    </row>
    <row r="907" spans="1:1" x14ac:dyDescent="0.25">
      <c r="A907">
        <v>11.64</v>
      </c>
    </row>
    <row r="908" spans="1:1" x14ac:dyDescent="0.25">
      <c r="A908">
        <v>11.68</v>
      </c>
    </row>
    <row r="909" spans="1:1" x14ac:dyDescent="0.25">
      <c r="A909">
        <v>11.68</v>
      </c>
    </row>
    <row r="910" spans="1:1" x14ac:dyDescent="0.25">
      <c r="A910">
        <v>11.79</v>
      </c>
    </row>
    <row r="911" spans="1:1" x14ac:dyDescent="0.25">
      <c r="A911">
        <v>11.97</v>
      </c>
    </row>
    <row r="912" spans="1:1" x14ac:dyDescent="0.25">
      <c r="A912">
        <v>11.99</v>
      </c>
    </row>
    <row r="913" spans="1:1" x14ac:dyDescent="0.25">
      <c r="A913">
        <v>12.06</v>
      </c>
    </row>
    <row r="914" spans="1:1" x14ac:dyDescent="0.25">
      <c r="A914">
        <v>12.07</v>
      </c>
    </row>
    <row r="915" spans="1:1" x14ac:dyDescent="0.25">
      <c r="A915">
        <v>12.07</v>
      </c>
    </row>
    <row r="916" spans="1:1" x14ac:dyDescent="0.25">
      <c r="A916">
        <v>12.11</v>
      </c>
    </row>
    <row r="917" spans="1:1" x14ac:dyDescent="0.25">
      <c r="A917">
        <v>12.18</v>
      </c>
    </row>
    <row r="918" spans="1:1" x14ac:dyDescent="0.25">
      <c r="A918">
        <v>12.28</v>
      </c>
    </row>
    <row r="919" spans="1:1" x14ac:dyDescent="0.25">
      <c r="A919">
        <v>12.47</v>
      </c>
    </row>
    <row r="920" spans="1:1" x14ac:dyDescent="0.25">
      <c r="A920">
        <v>12.5</v>
      </c>
    </row>
    <row r="921" spans="1:1" x14ac:dyDescent="0.25">
      <c r="A921">
        <v>12.97</v>
      </c>
    </row>
    <row r="922" spans="1:1" x14ac:dyDescent="0.25">
      <c r="A922">
        <v>13.05</v>
      </c>
    </row>
    <row r="923" spans="1:1" x14ac:dyDescent="0.25">
      <c r="A923">
        <v>13.08</v>
      </c>
    </row>
    <row r="924" spans="1:1" x14ac:dyDescent="0.25">
      <c r="A924">
        <v>13.13</v>
      </c>
    </row>
    <row r="925" spans="1:1" x14ac:dyDescent="0.25">
      <c r="A925">
        <v>13.13</v>
      </c>
    </row>
    <row r="926" spans="1:1" x14ac:dyDescent="0.25">
      <c r="A926">
        <v>13.23</v>
      </c>
    </row>
    <row r="927" spans="1:1" x14ac:dyDescent="0.25">
      <c r="A927">
        <v>13.24</v>
      </c>
    </row>
    <row r="928" spans="1:1" x14ac:dyDescent="0.25">
      <c r="A928">
        <v>13.29</v>
      </c>
    </row>
    <row r="929" spans="1:1" x14ac:dyDescent="0.25">
      <c r="A929">
        <v>13.29</v>
      </c>
    </row>
    <row r="930" spans="1:1" x14ac:dyDescent="0.25">
      <c r="A930">
        <v>13.31</v>
      </c>
    </row>
    <row r="931" spans="1:1" x14ac:dyDescent="0.25">
      <c r="A931">
        <v>13.32</v>
      </c>
    </row>
    <row r="932" spans="1:1" x14ac:dyDescent="0.25">
      <c r="A932">
        <v>13.38</v>
      </c>
    </row>
    <row r="933" spans="1:1" x14ac:dyDescent="0.25">
      <c r="A933">
        <v>13.4</v>
      </c>
    </row>
    <row r="934" spans="1:1" x14ac:dyDescent="0.25">
      <c r="A934">
        <v>13.43</v>
      </c>
    </row>
    <row r="935" spans="1:1" x14ac:dyDescent="0.25">
      <c r="A935">
        <v>13.71</v>
      </c>
    </row>
    <row r="936" spans="1:1" x14ac:dyDescent="0.25">
      <c r="A936">
        <v>13.79</v>
      </c>
    </row>
    <row r="937" spans="1:1" x14ac:dyDescent="0.25">
      <c r="A937">
        <v>13.9</v>
      </c>
    </row>
    <row r="938" spans="1:1" x14ac:dyDescent="0.25">
      <c r="A938">
        <v>13.91</v>
      </c>
    </row>
    <row r="939" spans="1:1" x14ac:dyDescent="0.25">
      <c r="A939">
        <v>13.94</v>
      </c>
    </row>
    <row r="940" spans="1:1" x14ac:dyDescent="0.25">
      <c r="A940">
        <v>13.96</v>
      </c>
    </row>
    <row r="941" spans="1:1" x14ac:dyDescent="0.25">
      <c r="A941">
        <v>13.98</v>
      </c>
    </row>
    <row r="942" spans="1:1" x14ac:dyDescent="0.25">
      <c r="A942">
        <v>14.01</v>
      </c>
    </row>
    <row r="943" spans="1:1" x14ac:dyDescent="0.25">
      <c r="A943">
        <v>14.05</v>
      </c>
    </row>
    <row r="944" spans="1:1" x14ac:dyDescent="0.25">
      <c r="A944">
        <v>14.17</v>
      </c>
    </row>
    <row r="945" spans="1:1" x14ac:dyDescent="0.25">
      <c r="A945">
        <v>14.2</v>
      </c>
    </row>
    <row r="946" spans="1:1" x14ac:dyDescent="0.25">
      <c r="A946">
        <v>14.54</v>
      </c>
    </row>
    <row r="947" spans="1:1" x14ac:dyDescent="0.25">
      <c r="A947">
        <v>14.57</v>
      </c>
    </row>
    <row r="948" spans="1:1" x14ac:dyDescent="0.25">
      <c r="A948">
        <v>14.57</v>
      </c>
    </row>
    <row r="949" spans="1:1" x14ac:dyDescent="0.25">
      <c r="A949">
        <v>14.64</v>
      </c>
    </row>
    <row r="950" spans="1:1" x14ac:dyDescent="0.25">
      <c r="A950">
        <v>14.66</v>
      </c>
    </row>
    <row r="951" spans="1:1" x14ac:dyDescent="0.25">
      <c r="A951">
        <v>14.7</v>
      </c>
    </row>
    <row r="952" spans="1:1" x14ac:dyDescent="0.25">
      <c r="A952">
        <v>14.7</v>
      </c>
    </row>
    <row r="953" spans="1:1" x14ac:dyDescent="0.25">
      <c r="A953">
        <v>14.71</v>
      </c>
    </row>
    <row r="954" spans="1:1" x14ac:dyDescent="0.25">
      <c r="A954">
        <v>14.79</v>
      </c>
    </row>
    <row r="955" spans="1:1" x14ac:dyDescent="0.25">
      <c r="A955">
        <v>15.12</v>
      </c>
    </row>
    <row r="956" spans="1:1" x14ac:dyDescent="0.25">
      <c r="A956">
        <v>15.12</v>
      </c>
    </row>
    <row r="957" spans="1:1" x14ac:dyDescent="0.25">
      <c r="A957">
        <v>15.14</v>
      </c>
    </row>
    <row r="958" spans="1:1" x14ac:dyDescent="0.25">
      <c r="A958">
        <v>15.29</v>
      </c>
    </row>
    <row r="959" spans="1:1" x14ac:dyDescent="0.25">
      <c r="A959">
        <v>15.48</v>
      </c>
    </row>
    <row r="960" spans="1:1" x14ac:dyDescent="0.25">
      <c r="A960">
        <v>15.59</v>
      </c>
    </row>
    <row r="961" spans="1:1" x14ac:dyDescent="0.25">
      <c r="A961">
        <v>15.83</v>
      </c>
    </row>
    <row r="962" spans="1:1" x14ac:dyDescent="0.25">
      <c r="A962">
        <v>15.89</v>
      </c>
    </row>
    <row r="963" spans="1:1" x14ac:dyDescent="0.25">
      <c r="A963">
        <v>15.95</v>
      </c>
    </row>
    <row r="964" spans="1:1" x14ac:dyDescent="0.25">
      <c r="A964">
        <v>15.99</v>
      </c>
    </row>
    <row r="965" spans="1:1" x14ac:dyDescent="0.25">
      <c r="A965">
        <v>16.25</v>
      </c>
    </row>
    <row r="966" spans="1:1" x14ac:dyDescent="0.25">
      <c r="A966">
        <v>16.329999999999998</v>
      </c>
    </row>
    <row r="967" spans="1:1" x14ac:dyDescent="0.25">
      <c r="A967">
        <v>16.57</v>
      </c>
    </row>
    <row r="968" spans="1:1" x14ac:dyDescent="0.25">
      <c r="A968">
        <v>16.649999999999999</v>
      </c>
    </row>
    <row r="969" spans="1:1" x14ac:dyDescent="0.25">
      <c r="A969">
        <v>16.66</v>
      </c>
    </row>
    <row r="970" spans="1:1" x14ac:dyDescent="0.25">
      <c r="A970">
        <v>16.77</v>
      </c>
    </row>
    <row r="971" spans="1:1" x14ac:dyDescent="0.25">
      <c r="A971">
        <v>16.829999999999998</v>
      </c>
    </row>
    <row r="972" spans="1:1" x14ac:dyDescent="0.25">
      <c r="A972">
        <v>17.12</v>
      </c>
    </row>
    <row r="973" spans="1:1" x14ac:dyDescent="0.25">
      <c r="A973">
        <v>17.14</v>
      </c>
    </row>
    <row r="974" spans="1:1" x14ac:dyDescent="0.25">
      <c r="A974">
        <v>17.79</v>
      </c>
    </row>
    <row r="975" spans="1:1" x14ac:dyDescent="0.25">
      <c r="A975">
        <v>18.100000000000001</v>
      </c>
    </row>
    <row r="976" spans="1:1" x14ac:dyDescent="0.25">
      <c r="A976">
        <v>18.29</v>
      </c>
    </row>
    <row r="977" spans="1:1" x14ac:dyDescent="0.25">
      <c r="A977">
        <v>18.489999999999998</v>
      </c>
    </row>
    <row r="978" spans="1:1" x14ac:dyDescent="0.25">
      <c r="A978">
        <v>18.559999999999999</v>
      </c>
    </row>
    <row r="979" spans="1:1" x14ac:dyDescent="0.25">
      <c r="A979">
        <v>18.59</v>
      </c>
    </row>
    <row r="980" spans="1:1" x14ac:dyDescent="0.25">
      <c r="A980">
        <v>19.239999999999998</v>
      </c>
    </row>
    <row r="981" spans="1:1" x14ac:dyDescent="0.25">
      <c r="A981">
        <v>19.95</v>
      </c>
    </row>
    <row r="982" spans="1:1" x14ac:dyDescent="0.25">
      <c r="A982">
        <v>19.98</v>
      </c>
    </row>
    <row r="983" spans="1:1" x14ac:dyDescent="0.25">
      <c r="A983">
        <v>20.190000000000001</v>
      </c>
    </row>
    <row r="984" spans="1:1" x14ac:dyDescent="0.25">
      <c r="A984">
        <v>20.2</v>
      </c>
    </row>
    <row r="985" spans="1:1" x14ac:dyDescent="0.25">
      <c r="A985">
        <v>20.23</v>
      </c>
    </row>
    <row r="986" spans="1:1" x14ac:dyDescent="0.25">
      <c r="A986">
        <v>20.350000000000001</v>
      </c>
    </row>
    <row r="987" spans="1:1" x14ac:dyDescent="0.25">
      <c r="A987">
        <v>20.56</v>
      </c>
    </row>
    <row r="988" spans="1:1" x14ac:dyDescent="0.25">
      <c r="A988">
        <v>20.74</v>
      </c>
    </row>
    <row r="989" spans="1:1" x14ac:dyDescent="0.25">
      <c r="A989">
        <v>21.28</v>
      </c>
    </row>
    <row r="990" spans="1:1" x14ac:dyDescent="0.25">
      <c r="A990">
        <v>21.66</v>
      </c>
    </row>
    <row r="991" spans="1:1" x14ac:dyDescent="0.25">
      <c r="A991">
        <v>21.87</v>
      </c>
    </row>
    <row r="992" spans="1:1" x14ac:dyDescent="0.25">
      <c r="A992">
        <v>22.35</v>
      </c>
    </row>
    <row r="993" spans="1:1" x14ac:dyDescent="0.25">
      <c r="A993">
        <v>22.46</v>
      </c>
    </row>
    <row r="994" spans="1:1" x14ac:dyDescent="0.25">
      <c r="A994">
        <v>22.56</v>
      </c>
    </row>
    <row r="995" spans="1:1" x14ac:dyDescent="0.25">
      <c r="A995">
        <v>22.6</v>
      </c>
    </row>
    <row r="996" spans="1:1" x14ac:dyDescent="0.25">
      <c r="A996">
        <v>22.97</v>
      </c>
    </row>
    <row r="997" spans="1:1" x14ac:dyDescent="0.25">
      <c r="A997">
        <v>24.53</v>
      </c>
    </row>
    <row r="998" spans="1:1" x14ac:dyDescent="0.25">
      <c r="A998">
        <v>24.58</v>
      </c>
    </row>
    <row r="999" spans="1:1" x14ac:dyDescent="0.25">
      <c r="A999">
        <v>25.05</v>
      </c>
    </row>
    <row r="1000" spans="1:1" x14ac:dyDescent="0.25">
      <c r="A1000">
        <v>25.52</v>
      </c>
    </row>
    <row r="1001" spans="1:1" x14ac:dyDescent="0.25">
      <c r="A1001">
        <v>25.95</v>
      </c>
    </row>
    <row r="1002" spans="1:1" x14ac:dyDescent="0.25">
      <c r="A1002">
        <v>26.82</v>
      </c>
    </row>
    <row r="1003" spans="1:1" x14ac:dyDescent="0.25">
      <c r="A1003">
        <v>27.95</v>
      </c>
    </row>
    <row r="1004" spans="1:1" x14ac:dyDescent="0.25">
      <c r="A1004">
        <v>30.3</v>
      </c>
    </row>
    <row r="1005" spans="1:1" x14ac:dyDescent="0.25">
      <c r="A1005">
        <v>30.46</v>
      </c>
    </row>
  </sheetData>
  <mergeCells count="1">
    <mergeCell ref="F3:H3"/>
  </mergeCells>
  <pageMargins left="0.7" right="0.7" top="0.75" bottom="0.75" header="0.3" footer="0.3"/>
  <pageSetup scale="86" orientation="portrait" r:id="rId1"/>
  <rowBreaks count="1" manualBreakCount="1">
    <brk id="50" max="16383" man="1"/>
  </rowBreaks>
  <colBreaks count="1" manualBreakCount="1">
    <brk id="13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9"/>
  <sheetViews>
    <sheetView tabSelected="1" zoomScaleNormal="100" workbookViewId="0">
      <selection activeCell="B1" sqref="B1"/>
    </sheetView>
  </sheetViews>
  <sheetFormatPr baseColWidth="10" defaultRowHeight="15" x14ac:dyDescent="0.25"/>
  <cols>
    <col min="6" max="6" width="14.42578125" bestFit="1" customWidth="1"/>
    <col min="14" max="14" width="17.140625" customWidth="1"/>
  </cols>
  <sheetData>
    <row r="1" spans="1:12" ht="18.75" x14ac:dyDescent="0.3">
      <c r="A1" s="3" t="s">
        <v>0</v>
      </c>
    </row>
    <row r="3" spans="1:12" x14ac:dyDescent="0.25">
      <c r="A3" s="7" t="s">
        <v>4</v>
      </c>
      <c r="I3" s="7" t="s">
        <v>10</v>
      </c>
    </row>
    <row r="5" spans="1:12" ht="15.75" x14ac:dyDescent="0.25">
      <c r="A5" s="2" t="s">
        <v>1</v>
      </c>
      <c r="I5" s="2" t="s">
        <v>11</v>
      </c>
    </row>
    <row r="6" spans="1:12" ht="15.75" x14ac:dyDescent="0.25">
      <c r="A6" s="2" t="s">
        <v>2</v>
      </c>
      <c r="I6" s="2" t="s">
        <v>12</v>
      </c>
    </row>
    <row r="7" spans="1:12" ht="15.75" x14ac:dyDescent="0.25">
      <c r="A7" s="2"/>
      <c r="I7" s="2" t="s">
        <v>13</v>
      </c>
    </row>
    <row r="8" spans="1:12" ht="16.5" thickBot="1" x14ac:dyDescent="0.3">
      <c r="A8" s="4" t="s">
        <v>35</v>
      </c>
      <c r="B8" s="5"/>
      <c r="C8" s="5"/>
      <c r="D8" s="5"/>
      <c r="E8" s="5"/>
      <c r="F8" s="5"/>
      <c r="G8" s="5"/>
      <c r="H8" s="5"/>
    </row>
    <row r="9" spans="1:12" ht="17.25" thickTop="1" thickBot="1" x14ac:dyDescent="0.3">
      <c r="I9" s="4" t="s">
        <v>15</v>
      </c>
      <c r="J9" s="4"/>
      <c r="K9" s="4"/>
      <c r="L9" s="4"/>
    </row>
    <row r="10" spans="1:12" ht="15.75" thickTop="1" x14ac:dyDescent="0.25">
      <c r="A10" s="1"/>
    </row>
    <row r="11" spans="1:12" ht="15.75" x14ac:dyDescent="0.25">
      <c r="I11" s="2" t="s">
        <v>14</v>
      </c>
    </row>
    <row r="15" spans="1:12" x14ac:dyDescent="0.25">
      <c r="I15" s="7" t="s">
        <v>16</v>
      </c>
    </row>
    <row r="17" spans="2:13" ht="15.75" x14ac:dyDescent="0.25">
      <c r="I17" s="2" t="s">
        <v>17</v>
      </c>
    </row>
    <row r="18" spans="2:13" ht="15.75" x14ac:dyDescent="0.25">
      <c r="I18" s="2" t="s">
        <v>18</v>
      </c>
    </row>
    <row r="19" spans="2:13" ht="15.75" x14ac:dyDescent="0.25">
      <c r="I19" s="2" t="s">
        <v>19</v>
      </c>
    </row>
    <row r="20" spans="2:13" ht="15.75" x14ac:dyDescent="0.25">
      <c r="I20" s="2" t="s">
        <v>20</v>
      </c>
    </row>
    <row r="22" spans="2:13" x14ac:dyDescent="0.25">
      <c r="I22" t="s">
        <v>21</v>
      </c>
    </row>
    <row r="24" spans="2:13" x14ac:dyDescent="0.25">
      <c r="I24" t="s">
        <v>22</v>
      </c>
    </row>
    <row r="26" spans="2:13" x14ac:dyDescent="0.25">
      <c r="I26" t="s">
        <v>23</v>
      </c>
    </row>
    <row r="28" spans="2:13" x14ac:dyDescent="0.25">
      <c r="I28" t="s">
        <v>24</v>
      </c>
    </row>
    <row r="30" spans="2:13" x14ac:dyDescent="0.25">
      <c r="B30" t="s">
        <v>3</v>
      </c>
      <c r="C30">
        <f>NORMDIST(291,196,50,TRUE)-NORMDIST(150,196,50,TRUE)</f>
        <v>0.79249706056962643</v>
      </c>
    </row>
    <row r="31" spans="2:13" ht="16.5" thickBot="1" x14ac:dyDescent="0.3">
      <c r="I31" s="4" t="s">
        <v>25</v>
      </c>
      <c r="J31" s="4"/>
      <c r="K31" s="4"/>
      <c r="L31" s="4"/>
      <c r="M31" s="4"/>
    </row>
    <row r="32" spans="2:13" ht="15.75" thickTop="1" x14ac:dyDescent="0.25"/>
    <row r="53" spans="1:16" ht="15.75" thickBot="1" x14ac:dyDescent="0.3">
      <c r="A53" s="6" t="s">
        <v>5</v>
      </c>
      <c r="I53" s="6" t="s">
        <v>26</v>
      </c>
    </row>
    <row r="54" spans="1:16" ht="15.75" thickTop="1" x14ac:dyDescent="0.25"/>
    <row r="55" spans="1:16" ht="15.75" x14ac:dyDescent="0.25">
      <c r="A55" s="2" t="s">
        <v>6</v>
      </c>
      <c r="I55" s="2" t="s">
        <v>27</v>
      </c>
    </row>
    <row r="56" spans="1:16" ht="15.75" x14ac:dyDescent="0.25">
      <c r="A56" s="2" t="s">
        <v>7</v>
      </c>
      <c r="I56" s="2" t="s">
        <v>28</v>
      </c>
    </row>
    <row r="57" spans="1:16" ht="15.75" x14ac:dyDescent="0.25">
      <c r="A57" s="2" t="s">
        <v>8</v>
      </c>
      <c r="I57" s="2" t="s">
        <v>29</v>
      </c>
    </row>
    <row r="58" spans="1:16" ht="15.75" x14ac:dyDescent="0.25">
      <c r="A58" s="2" t="s">
        <v>9</v>
      </c>
    </row>
    <row r="59" spans="1:16" ht="16.5" thickBot="1" x14ac:dyDescent="0.3">
      <c r="I59" s="4" t="s">
        <v>40</v>
      </c>
    </row>
    <row r="60" spans="1:16" ht="17.25" thickTop="1" thickBot="1" x14ac:dyDescent="0.3">
      <c r="A60" s="4" t="s">
        <v>40</v>
      </c>
    </row>
    <row r="61" spans="1:16" ht="15.75" thickTop="1" x14ac:dyDescent="0.25">
      <c r="I61" s="9">
        <f>NORMDIST(140,196,50,TRUE)-NORMDIST(0,196,50,TRUE)</f>
        <v>0.13131260655841862</v>
      </c>
      <c r="J61" s="10"/>
      <c r="K61" s="10"/>
      <c r="L61" s="10"/>
      <c r="M61" s="10"/>
      <c r="N61" s="10"/>
      <c r="O61" s="10"/>
      <c r="P61" s="11"/>
    </row>
    <row r="62" spans="1:16" ht="15.75" x14ac:dyDescent="0.25">
      <c r="A62" s="2" t="s">
        <v>30</v>
      </c>
      <c r="I62" s="12">
        <f>1-0.13</f>
        <v>0.87</v>
      </c>
      <c r="J62" s="13"/>
      <c r="K62" s="13"/>
      <c r="L62" s="13"/>
      <c r="M62" s="13"/>
      <c r="N62" s="13"/>
      <c r="O62" s="13"/>
      <c r="P62" s="14"/>
    </row>
    <row r="63" spans="1:16" ht="15.75" x14ac:dyDescent="0.25">
      <c r="A63" s="2" t="s">
        <v>31</v>
      </c>
      <c r="I63" s="12"/>
      <c r="J63" s="13"/>
      <c r="K63" s="13"/>
      <c r="L63" s="13"/>
      <c r="M63" s="13"/>
      <c r="N63" s="13"/>
      <c r="O63" s="13"/>
      <c r="P63" s="14"/>
    </row>
    <row r="64" spans="1:16" ht="15.75" x14ac:dyDescent="0.25">
      <c r="A64" s="2" t="s">
        <v>32</v>
      </c>
      <c r="C64">
        <f>12*196</f>
        <v>2352</v>
      </c>
      <c r="I64" s="12" t="s">
        <v>36</v>
      </c>
      <c r="J64" s="13"/>
      <c r="K64" s="13"/>
      <c r="L64" s="13"/>
      <c r="M64" s="13"/>
      <c r="N64" s="13"/>
      <c r="O64" s="13"/>
      <c r="P64" s="14"/>
    </row>
    <row r="65" spans="1:16" ht="18.75" x14ac:dyDescent="0.25">
      <c r="A65" s="2" t="s">
        <v>33</v>
      </c>
      <c r="C65">
        <f>(196*196)*12</f>
        <v>460992</v>
      </c>
      <c r="I65" s="12" t="s">
        <v>37</v>
      </c>
      <c r="J65" s="13"/>
      <c r="K65" s="13"/>
      <c r="L65" s="13"/>
      <c r="M65" s="13"/>
      <c r="N65" s="13"/>
      <c r="O65" s="13"/>
      <c r="P65" s="14"/>
    </row>
    <row r="66" spans="1:16" ht="15.75" x14ac:dyDescent="0.25">
      <c r="A66" s="2" t="s">
        <v>34</v>
      </c>
      <c r="C66" s="8">
        <f>SQRT(C65)</f>
        <v>678.96391656699996</v>
      </c>
      <c r="I66" s="12" t="s">
        <v>38</v>
      </c>
      <c r="J66" s="13"/>
      <c r="K66" s="13"/>
      <c r="L66" s="13"/>
      <c r="M66" s="13"/>
      <c r="N66" s="13"/>
      <c r="O66" s="13"/>
      <c r="P66" s="14"/>
    </row>
    <row r="67" spans="1:16" x14ac:dyDescent="0.25">
      <c r="I67" s="12"/>
      <c r="J67" s="13"/>
      <c r="K67" s="13"/>
      <c r="L67" s="13"/>
      <c r="M67" s="13"/>
      <c r="N67" s="13"/>
      <c r="O67" s="13"/>
      <c r="P67" s="14"/>
    </row>
    <row r="68" spans="1:16" ht="16.5" thickBot="1" x14ac:dyDescent="0.3">
      <c r="A68" s="2" t="s">
        <v>41</v>
      </c>
      <c r="I68" s="15" t="s">
        <v>39</v>
      </c>
      <c r="J68" s="16"/>
      <c r="K68" s="16"/>
      <c r="L68" s="16"/>
      <c r="M68" s="16"/>
      <c r="N68" s="16"/>
      <c r="O68" s="16"/>
      <c r="P68" s="17"/>
    </row>
    <row r="75" spans="1:16" x14ac:dyDescent="0.25">
      <c r="I75" s="43"/>
      <c r="J75" s="43"/>
      <c r="K75" s="43"/>
      <c r="L75" s="43"/>
      <c r="M75" s="43"/>
      <c r="N75" s="43"/>
      <c r="O75" s="43"/>
      <c r="P75" s="43"/>
    </row>
    <row r="76" spans="1:16" ht="15.75" thickBot="1" x14ac:dyDescent="0.3">
      <c r="I76" s="44" t="s">
        <v>42</v>
      </c>
      <c r="J76" s="43"/>
      <c r="K76" s="43"/>
      <c r="L76" s="43"/>
      <c r="M76" s="43"/>
      <c r="N76" s="43"/>
      <c r="O76" s="43"/>
      <c r="P76" s="43"/>
    </row>
    <row r="77" spans="1:16" ht="15.75" thickTop="1" x14ac:dyDescent="0.25">
      <c r="I77" s="43"/>
      <c r="J77" s="43"/>
      <c r="K77" s="43"/>
      <c r="L77" s="43"/>
      <c r="M77" s="43"/>
      <c r="N77" s="43"/>
      <c r="O77" s="43"/>
      <c r="P77" s="43"/>
    </row>
    <row r="78" spans="1:16" ht="15.75" x14ac:dyDescent="0.25">
      <c r="I78" s="45" t="s">
        <v>43</v>
      </c>
      <c r="J78" s="43"/>
      <c r="K78" s="43"/>
      <c r="L78" s="43"/>
      <c r="M78" s="43"/>
      <c r="N78" s="43"/>
      <c r="O78" s="43"/>
      <c r="P78" s="43"/>
    </row>
    <row r="79" spans="1:16" x14ac:dyDescent="0.25">
      <c r="I79" s="43"/>
      <c r="J79" s="43"/>
      <c r="K79" s="43"/>
      <c r="L79" s="43"/>
      <c r="M79" s="43"/>
      <c r="N79" s="43"/>
      <c r="O79" s="43"/>
      <c r="P79" s="43"/>
    </row>
    <row r="80" spans="1:16" x14ac:dyDescent="0.25">
      <c r="I80" s="43"/>
      <c r="J80" s="43"/>
      <c r="K80" s="43"/>
      <c r="L80" s="43"/>
      <c r="M80" s="43"/>
      <c r="N80" s="43"/>
      <c r="O80" s="43"/>
      <c r="P80" s="43"/>
    </row>
    <row r="81" spans="9:16" ht="16.5" thickBot="1" x14ac:dyDescent="0.3">
      <c r="I81" s="46" t="s">
        <v>81</v>
      </c>
      <c r="J81" s="43"/>
      <c r="K81" s="43"/>
      <c r="L81" s="43"/>
      <c r="M81" s="43"/>
      <c r="N81" s="43"/>
      <c r="O81" s="43"/>
      <c r="P81" s="43"/>
    </row>
    <row r="82" spans="9:16" ht="15.75" thickTop="1" x14ac:dyDescent="0.25">
      <c r="I82" s="43"/>
      <c r="J82" s="43"/>
      <c r="K82" s="43"/>
      <c r="L82" s="43"/>
      <c r="M82" s="43"/>
      <c r="N82" s="43"/>
      <c r="O82" s="43"/>
      <c r="P82" s="43"/>
    </row>
    <row r="83" spans="9:16" x14ac:dyDescent="0.25">
      <c r="I83" s="43" t="s">
        <v>44</v>
      </c>
      <c r="J83" s="43"/>
      <c r="K83" s="43" t="s">
        <v>45</v>
      </c>
      <c r="L83" s="43"/>
      <c r="M83" s="47" t="s">
        <v>46</v>
      </c>
      <c r="N83" s="48">
        <f>(3000*196+210000)*12</f>
        <v>9576000</v>
      </c>
      <c r="O83" s="43"/>
      <c r="P83" s="43"/>
    </row>
    <row r="84" spans="9:16" x14ac:dyDescent="0.25">
      <c r="I84" s="43"/>
      <c r="J84" s="43"/>
      <c r="K84" s="43"/>
      <c r="L84" s="43"/>
      <c r="M84" s="43"/>
      <c r="N84" s="43"/>
      <c r="O84" s="43"/>
      <c r="P84" s="43"/>
    </row>
    <row r="85" spans="9:16" ht="15.75" thickBot="1" x14ac:dyDescent="0.3">
      <c r="I85" s="43"/>
      <c r="J85" s="43"/>
      <c r="K85" s="49" t="s">
        <v>47</v>
      </c>
      <c r="L85" s="49"/>
      <c r="M85" s="49"/>
      <c r="N85" s="49"/>
      <c r="O85" s="43"/>
      <c r="P85" s="43"/>
    </row>
    <row r="86" spans="9:16" ht="15.75" thickTop="1" x14ac:dyDescent="0.25">
      <c r="I86" s="43"/>
      <c r="J86" s="43"/>
      <c r="K86" s="43"/>
      <c r="L86" s="43"/>
      <c r="M86" s="43"/>
      <c r="N86" s="43"/>
      <c r="O86" s="43"/>
      <c r="P86" s="43"/>
    </row>
    <row r="87" spans="9:16" x14ac:dyDescent="0.25">
      <c r="I87" s="43"/>
      <c r="J87" s="43"/>
      <c r="K87" s="43"/>
      <c r="L87" s="43"/>
      <c r="M87" s="43"/>
      <c r="N87" s="43"/>
      <c r="O87" s="43"/>
      <c r="P87" s="43"/>
    </row>
    <row r="88" spans="9:16" x14ac:dyDescent="0.25">
      <c r="I88" s="43"/>
      <c r="J88" s="43"/>
      <c r="K88" s="43"/>
      <c r="L88" s="43"/>
      <c r="M88" s="43"/>
      <c r="N88" s="43"/>
      <c r="O88" s="43"/>
      <c r="P88" s="43"/>
    </row>
    <row r="89" spans="9:16" x14ac:dyDescent="0.25">
      <c r="I89" s="43"/>
      <c r="J89" s="43"/>
      <c r="K89" s="43"/>
      <c r="L89" s="43"/>
      <c r="M89" s="43"/>
      <c r="N89" s="43"/>
      <c r="O89" s="43"/>
      <c r="P89" s="43"/>
    </row>
  </sheetData>
  <pageMargins left="0.70866141732283472" right="0.70866141732283472" top="0.39370078740157483" bottom="0.39370078740157483" header="0.31496062992125984" footer="0.31496062992125984"/>
  <pageSetup scale="79" orientation="portrait" r:id="rId1"/>
  <rowBreaks count="2" manualBreakCount="2">
    <brk id="49" max="17" man="1"/>
    <brk id="94" max="17" man="1"/>
  </rowBreaks>
  <colBreaks count="1" manualBreakCount="1">
    <brk id="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Partie I</vt:lpstr>
      <vt:lpstr>Partie II</vt:lpstr>
      <vt:lpstr>'Partie I'!Zone_d_impression</vt:lpstr>
      <vt:lpstr>'Partie II'!Zone_d_impression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Renée-Maude</dc:creator>
  <cp:lastModifiedBy>Renée-Maude</cp:lastModifiedBy>
  <cp:lastPrinted>2014-09-05T16:45:14Z</cp:lastPrinted>
  <dcterms:created xsi:type="dcterms:W3CDTF">2014-09-03T01:06:40Z</dcterms:created>
  <dcterms:modified xsi:type="dcterms:W3CDTF">2014-09-07T10:52:21Z</dcterms:modified>
</cp:coreProperties>
</file>