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esktop\"/>
    </mc:Choice>
  </mc:AlternateContent>
  <bookViews>
    <workbookView xWindow="1005" yWindow="1365" windowWidth="14895" windowHeight="7875" tabRatio="719"/>
  </bookViews>
  <sheets>
    <sheet name="Stock STEF" sheetId="1" r:id="rId1"/>
    <sheet name="Liste colisage" sheetId="9" r:id="rId2"/>
    <sheet name="Liste destinataires" sheetId="10" r:id="rId3"/>
  </sheets>
  <definedNames>
    <definedName name="_xlnm._FilterDatabase" localSheetId="2" hidden="1">'Liste destinataires'!$A$1:$A$72</definedName>
    <definedName name="_xlnm._FilterDatabase" localSheetId="0" hidden="1">'Stock STEF'!$A$1:$Q$2</definedName>
    <definedName name="Destinataire">'Stock STEF'!$N$1</definedName>
    <definedName name="_xlnm.Print_Titles" localSheetId="0">'Stock STEF'!$1:$1</definedName>
    <definedName name="Tradival" localSheetId="2">'Stock STEF'!#REF!</definedName>
  </definedNames>
  <calcPr calcId="152511"/>
</workbook>
</file>

<file path=xl/calcChain.xml><?xml version="1.0" encoding="utf-8"?>
<calcChain xmlns="http://schemas.openxmlformats.org/spreadsheetml/2006/main">
  <c r="K14" i="9" l="1"/>
  <c r="L14" i="9" s="1"/>
  <c r="H14" i="9"/>
  <c r="N45" i="9" l="1"/>
  <c r="N49" i="9" l="1"/>
  <c r="N41" i="9"/>
  <c r="N37" i="9"/>
  <c r="H2" i="1" l="1"/>
  <c r="K2" i="1" l="1"/>
  <c r="L2" i="1" s="1"/>
</calcChain>
</file>

<file path=xl/sharedStrings.xml><?xml version="1.0" encoding="utf-8"?>
<sst xmlns="http://schemas.openxmlformats.org/spreadsheetml/2006/main" count="145" uniqueCount="138">
  <si>
    <t>N° palette</t>
  </si>
  <si>
    <t>Produits</t>
  </si>
  <si>
    <t>N°lot</t>
  </si>
  <si>
    <t>Date de congélation</t>
  </si>
  <si>
    <t>Poids Brut</t>
  </si>
  <si>
    <t>Tare Palette</t>
  </si>
  <si>
    <t>N° de palette</t>
  </si>
  <si>
    <t>Tare cartons</t>
  </si>
  <si>
    <t>Poids net</t>
  </si>
  <si>
    <t>Nb cartons</t>
  </si>
  <si>
    <t>Nb blocs</t>
  </si>
  <si>
    <t>Nb palettes</t>
  </si>
  <si>
    <t>POIDS BRUT</t>
  </si>
  <si>
    <t>POIDS NET</t>
  </si>
  <si>
    <t>LISTE DE COLISAGE</t>
  </si>
  <si>
    <t>Tare palette</t>
  </si>
  <si>
    <t>Année congélation</t>
  </si>
  <si>
    <t>N° lot</t>
  </si>
  <si>
    <t>Farjas</t>
  </si>
  <si>
    <t>Guillemot</t>
  </si>
  <si>
    <t>UTP</t>
  </si>
  <si>
    <t>Salaisons des Alpes</t>
  </si>
  <si>
    <t>Royer</t>
  </si>
  <si>
    <t>Vivant</t>
  </si>
  <si>
    <t>Francexport</t>
  </si>
  <si>
    <t>Chêne</t>
  </si>
  <si>
    <t>Chapel</t>
  </si>
  <si>
    <t>Gast</t>
  </si>
  <si>
    <t>BHJ</t>
  </si>
  <si>
    <t>Rosnoblet</t>
  </si>
  <si>
    <t>Couturier</t>
  </si>
  <si>
    <t>RVS</t>
  </si>
  <si>
    <t>Druguet</t>
  </si>
  <si>
    <t>Carrel</t>
  </si>
  <si>
    <t>Bobosse</t>
  </si>
  <si>
    <t>Gratton Lyonnais</t>
  </si>
  <si>
    <t>Bazin</t>
  </si>
  <si>
    <t>Charles Frères</t>
  </si>
  <si>
    <t>Jacquemardes</t>
  </si>
  <si>
    <t>Stoeffler</t>
  </si>
  <si>
    <t>Pelizzari</t>
  </si>
  <si>
    <t>Destinataire</t>
  </si>
  <si>
    <t>Lot départ</t>
  </si>
  <si>
    <t>Adresse congèle</t>
  </si>
  <si>
    <t>Date Facturation</t>
  </si>
  <si>
    <t>Date congélation</t>
  </si>
  <si>
    <t>Départ ? (Oui/non)</t>
  </si>
  <si>
    <t>Nom Destinataire</t>
  </si>
  <si>
    <t>Algo Foods</t>
  </si>
  <si>
    <t>Chauve</t>
  </si>
  <si>
    <t>D'ucciani</t>
  </si>
  <si>
    <t>Ess Foods</t>
  </si>
  <si>
    <t>Euro Agro</t>
  </si>
  <si>
    <t>Europagro</t>
  </si>
  <si>
    <t>Evia Foods</t>
  </si>
  <si>
    <t>Gel Alpes</t>
  </si>
  <si>
    <t>Leadex</t>
  </si>
  <si>
    <t>Lina Foods</t>
  </si>
  <si>
    <t>Jestin</t>
  </si>
  <si>
    <t>Monterrat</t>
  </si>
  <si>
    <t>Savoie Salaisons</t>
  </si>
  <si>
    <t>St André</t>
  </si>
  <si>
    <t>Vestey Foods</t>
  </si>
  <si>
    <t>Stemmelen</t>
  </si>
  <si>
    <t>Raspini</t>
  </si>
  <si>
    <t>EGC</t>
  </si>
  <si>
    <t>Montseret</t>
  </si>
  <si>
    <t>Congéle</t>
  </si>
  <si>
    <t>ABC FOODS</t>
  </si>
  <si>
    <t>Maison de savoie</t>
  </si>
  <si>
    <t>Salaisons Reunies</t>
  </si>
  <si>
    <t>Meat Team</t>
  </si>
  <si>
    <t>Cuny/hampe</t>
  </si>
  <si>
    <t>CAPA</t>
  </si>
  <si>
    <t>O</t>
  </si>
  <si>
    <t>Iller</t>
  </si>
  <si>
    <t>ICAU France</t>
  </si>
  <si>
    <t>Salmilano</t>
  </si>
  <si>
    <t>025F/028F</t>
  </si>
  <si>
    <t>Nb blocs ou cartons</t>
  </si>
  <si>
    <t>Ravier</t>
  </si>
  <si>
    <t>Vismara</t>
  </si>
  <si>
    <t>Mironi</t>
  </si>
  <si>
    <t>OG</t>
  </si>
  <si>
    <t>Tropal</t>
  </si>
  <si>
    <t>Victa</t>
  </si>
  <si>
    <t>Ogier</t>
  </si>
  <si>
    <t>Euro Wild</t>
  </si>
  <si>
    <t>Pantaloni</t>
  </si>
  <si>
    <t>NIPA</t>
  </si>
  <si>
    <t>Séchoir des Alpes</t>
  </si>
  <si>
    <t>Marchand</t>
  </si>
  <si>
    <t>Castagniccia</t>
  </si>
  <si>
    <t>T 11</t>
  </si>
  <si>
    <t>Pommier Trepin Cousin</t>
  </si>
  <si>
    <t>Socopa viandes</t>
  </si>
  <si>
    <t>SARL Cayon</t>
  </si>
  <si>
    <t>Bervini</t>
  </si>
  <si>
    <t>Orezza</t>
  </si>
  <si>
    <t>Les Crêts</t>
  </si>
  <si>
    <t>Andreiller</t>
  </si>
  <si>
    <t>Marceau</t>
  </si>
  <si>
    <t>MVO</t>
  </si>
  <si>
    <t>CCAV</t>
  </si>
  <si>
    <t>EM Export</t>
  </si>
  <si>
    <t>Gesler</t>
  </si>
  <si>
    <t>Symatese</t>
  </si>
  <si>
    <t>Camion n°</t>
  </si>
  <si>
    <t>Poids brut</t>
  </si>
  <si>
    <t>Tradival</t>
  </si>
  <si>
    <t>Isere Viandes</t>
  </si>
  <si>
    <t>Sobovia</t>
  </si>
  <si>
    <t>Madeo Foods</t>
  </si>
  <si>
    <t>Paillet</t>
  </si>
  <si>
    <t>Eligibles RUSSIE</t>
  </si>
  <si>
    <t>Joseph</t>
  </si>
  <si>
    <t>Trinita SPA</t>
  </si>
  <si>
    <t>Gerant</t>
  </si>
  <si>
    <t>Au Bon Palais</t>
  </si>
  <si>
    <t>DLUO</t>
  </si>
  <si>
    <t>NB BLOCS/CARTONS</t>
  </si>
  <si>
    <t>Enco France</t>
  </si>
  <si>
    <t>Boulerie</t>
  </si>
  <si>
    <t>Plomb n°</t>
  </si>
  <si>
    <t>Viabat</t>
  </si>
  <si>
    <t>Soprauvergne</t>
  </si>
  <si>
    <t>WWFD</t>
  </si>
  <si>
    <t>Meat com</t>
  </si>
  <si>
    <t>Deliporc Foods</t>
  </si>
  <si>
    <t>Latelu Corsu</t>
  </si>
  <si>
    <t>Hugonnot</t>
  </si>
  <si>
    <t>Duby</t>
  </si>
  <si>
    <t>Arca aliment sl</t>
  </si>
  <si>
    <t>Eurodial</t>
  </si>
  <si>
    <t>223F/225F</t>
  </si>
  <si>
    <t>Bourg en Bresse, le 29/08/14</t>
  </si>
  <si>
    <t>Client : TROPAL</t>
  </si>
  <si>
    <t>Produit : CUNY / HAMPE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</si>
</sst>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Kg&quot;"/>
    <numFmt numFmtId="165" formatCode="dd/mm/yy;@"/>
  </numFmts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gradientFill degree="45">
        <stop position="0">
          <color theme="0" tint="-0.25098422193060094"/>
        </stop>
        <stop position="1">
          <color rgb="FFFFFF00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CC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84">
    <xf numFmtId="0" fontId="0" fillId="0" borderId="0" xfId="0"/>
    <xf numFmtId="0" fontId="0" fillId="0" borderId="1" xfId="0" applyBorder="1"/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49" fontId="5" fillId="0" borderId="0" xfId="1" applyNumberFormat="1" applyFont="1" applyAlignment="1" applyProtection="1">
      <alignment horizontal="center"/>
      <protection locked="0"/>
    </xf>
    <xf numFmtId="165" fontId="15" fillId="3" borderId="1" xfId="0" applyNumberFormat="1" applyFont="1" applyFill="1" applyBorder="1" applyAlignment="1" applyProtection="1">
      <alignment horizontal="center" vertical="center" wrapText="1" shrinkToFit="1"/>
    </xf>
    <xf numFmtId="165" fontId="1" fillId="0" borderId="1" xfId="0" applyNumberFormat="1" applyFont="1" applyBorder="1" applyAlignment="1" applyProtection="1">
      <alignment horizontal="center"/>
    </xf>
    <xf numFmtId="165" fontId="1" fillId="0" borderId="0" xfId="0" applyNumberFormat="1" applyFont="1" applyBorder="1" applyAlignment="1" applyProtection="1">
      <alignment horizontal="center"/>
    </xf>
    <xf numFmtId="0" fontId="10" fillId="0" borderId="1" xfId="0" applyFont="1" applyBorder="1"/>
    <xf numFmtId="0" fontId="12" fillId="2" borderId="1" xfId="0" applyFont="1" applyFill="1" applyBorder="1" applyAlignment="1" applyProtection="1">
      <alignment horizontal="center" vertical="center" wrapText="1" shrinkToFit="1"/>
    </xf>
    <xf numFmtId="0" fontId="15" fillId="2" borderId="1" xfId="0" applyFont="1" applyFill="1" applyBorder="1" applyAlignment="1" applyProtection="1">
      <alignment horizontal="center" vertical="center" wrapText="1" shrinkToFit="1"/>
    </xf>
    <xf numFmtId="165" fontId="12" fillId="0" borderId="1" xfId="0" applyNumberFormat="1" applyFont="1" applyFill="1" applyBorder="1" applyAlignment="1" applyProtection="1">
      <alignment horizontal="center" vertical="center" wrapText="1" shrinkToFit="1"/>
    </xf>
    <xf numFmtId="0" fontId="13" fillId="0" borderId="0" xfId="0" applyFont="1" applyAlignment="1" applyProtection="1">
      <alignment horizontal="center" vertical="center" wrapText="1" shrinkToFit="1"/>
    </xf>
    <xf numFmtId="0" fontId="0" fillId="0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165" fontId="0" fillId="0" borderId="1" xfId="0" applyNumberFormat="1" applyFill="1" applyBorder="1" applyAlignment="1" applyProtection="1">
      <alignment horizontal="center"/>
    </xf>
    <xf numFmtId="0" fontId="0" fillId="0" borderId="0" xfId="0" applyProtection="1"/>
    <xf numFmtId="0" fontId="1" fillId="0" borderId="1" xfId="0" applyFont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Border="1" applyAlignment="1" applyProtection="1"/>
    <xf numFmtId="0" fontId="0" fillId="0" borderId="0" xfId="0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165" fontId="0" fillId="0" borderId="0" xfId="0" applyNumberForma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1" xfId="0" applyFill="1" applyBorder="1" applyAlignment="1" applyProtection="1"/>
    <xf numFmtId="0" fontId="6" fillId="0" borderId="0" xfId="0" applyFont="1" applyFill="1" applyAlignment="1" applyProtection="1">
      <alignment horizontal="left"/>
      <protection locked="0"/>
    </xf>
    <xf numFmtId="0" fontId="0" fillId="0" borderId="0" xfId="0" applyAlignment="1" applyProtection="1">
      <alignment horizontal="center"/>
    </xf>
    <xf numFmtId="0" fontId="4" fillId="0" borderId="0" xfId="0" applyFont="1" applyFill="1" applyProtection="1">
      <protection locked="0"/>
    </xf>
    <xf numFmtId="165" fontId="4" fillId="0" borderId="0" xfId="0" applyNumberFormat="1" applyFont="1" applyFill="1" applyProtection="1"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165" fontId="6" fillId="0" borderId="0" xfId="0" applyNumberFormat="1" applyFont="1" applyFill="1" applyProtection="1">
      <protection locked="0"/>
    </xf>
    <xf numFmtId="0" fontId="6" fillId="0" borderId="0" xfId="0" applyFont="1" applyFill="1" applyAlignment="1" applyProtection="1">
      <alignment horizontal="center"/>
      <protection locked="0"/>
    </xf>
    <xf numFmtId="165" fontId="6" fillId="0" borderId="0" xfId="0" applyNumberFormat="1" applyFont="1" applyFill="1" applyAlignment="1" applyProtection="1">
      <alignment horizontal="left"/>
      <protection locked="0"/>
    </xf>
    <xf numFmtId="0" fontId="14" fillId="0" borderId="1" xfId="0" applyFont="1" applyBorder="1" applyAlignment="1" applyProtection="1">
      <alignment horizontal="center" vertical="center" wrapText="1" shrinkToFit="1"/>
      <protection locked="0"/>
    </xf>
    <xf numFmtId="0" fontId="14" fillId="0" borderId="1" xfId="0" applyFont="1" applyFill="1" applyBorder="1" applyAlignment="1" applyProtection="1">
      <alignment horizontal="center" vertical="center" wrapText="1" shrinkToFit="1"/>
      <protection locked="0"/>
    </xf>
    <xf numFmtId="165" fontId="14" fillId="0" borderId="1" xfId="0" applyNumberFormat="1" applyFont="1" applyBorder="1" applyAlignment="1" applyProtection="1">
      <alignment horizontal="center" vertical="center" wrapText="1" shrinkToFit="1"/>
      <protection locked="0"/>
    </xf>
    <xf numFmtId="0" fontId="8" fillId="0" borderId="0" xfId="0" applyFont="1" applyBorder="1" applyAlignment="1" applyProtection="1">
      <alignment horizontal="center"/>
      <protection locked="0"/>
    </xf>
    <xf numFmtId="165" fontId="4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</xf>
    <xf numFmtId="164" fontId="9" fillId="0" borderId="0" xfId="0" applyNumberFormat="1" applyFont="1" applyAlignment="1" applyProtection="1">
      <alignment horizontal="center"/>
    </xf>
    <xf numFmtId="0" fontId="12" fillId="2" borderId="1" xfId="0" applyFont="1" applyFill="1" applyBorder="1" applyAlignment="1" applyProtection="1">
      <alignment horizontal="left" vertical="center" wrapText="1" shrinkToFit="1"/>
    </xf>
    <xf numFmtId="1" fontId="15" fillId="3" borderId="1" xfId="0" applyNumberFormat="1" applyFont="1" applyFill="1" applyBorder="1" applyAlignment="1" applyProtection="1">
      <alignment horizontal="center" vertical="center" wrapText="1" shrinkToFit="1"/>
    </xf>
    <xf numFmtId="1" fontId="1" fillId="0" borderId="1" xfId="0" applyNumberFormat="1" applyFont="1" applyBorder="1" applyAlignment="1" applyProtection="1">
      <alignment horizontal="center"/>
    </xf>
    <xf numFmtId="1" fontId="1" fillId="0" borderId="0" xfId="0" applyNumberFormat="1" applyFont="1" applyBorder="1" applyAlignment="1" applyProtection="1">
      <alignment horizontal="center"/>
    </xf>
    <xf numFmtId="0" fontId="0" fillId="0" borderId="1" xfId="0" applyBorder="1" applyAlignment="1" applyProtection="1"/>
    <xf numFmtId="0" fontId="9" fillId="0" borderId="0" xfId="0" applyFont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5" fontId="1" fillId="0" borderId="1" xfId="0" applyNumberFormat="1" applyFont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center"/>
      <protection locked="0"/>
    </xf>
    <xf numFmtId="1" fontId="9" fillId="0" borderId="0" xfId="0" applyNumberFormat="1" applyFont="1" applyAlignment="1" applyProtection="1">
      <alignment horizontal="center"/>
    </xf>
    <xf numFmtId="0" fontId="5" fillId="4" borderId="1" xfId="0" applyFont="1" applyFill="1" applyBorder="1" applyAlignment="1" applyProtection="1">
      <alignment horizontal="center"/>
    </xf>
    <xf numFmtId="0" fontId="14" fillId="0" borderId="2" xfId="0" applyFont="1" applyBorder="1" applyAlignment="1" applyProtection="1">
      <alignment horizontal="center" vertical="center" wrapText="1" shrinkToFit="1"/>
    </xf>
    <xf numFmtId="0" fontId="0" fillId="0" borderId="2" xfId="0" applyBorder="1" applyAlignment="1" applyProtection="1">
      <alignment horizontal="center"/>
    </xf>
    <xf numFmtId="0" fontId="14" fillId="5" borderId="1" xfId="0" applyFont="1" applyFill="1" applyBorder="1" applyAlignment="1" applyProtection="1">
      <alignment horizontal="center" vertical="center" wrapText="1" shrinkToFit="1"/>
    </xf>
    <xf numFmtId="0" fontId="0" fillId="5" borderId="1" xfId="0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shrinkToFi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16" fillId="0" borderId="0" xfId="0" applyFont="1" applyAlignment="1">
      <alignment horizontal="center"/>
    </xf>
    <xf numFmtId="0" fontId="0" fillId="0" borderId="1" xfId="0" applyFill="1" applyBorder="1" applyAlignment="1" applyProtection="1">
      <alignment horizontal="center"/>
    </xf>
    <xf numFmtId="165" fontId="1" fillId="0" borderId="1" xfId="0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0" fillId="0" borderId="1" xfId="0" applyFill="1" applyBorder="1" applyAlignment="1" applyProtection="1">
      <alignment horizontal="left"/>
    </xf>
    <xf numFmtId="3" fontId="0" fillId="0" borderId="1" xfId="0" applyNumberFormat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6" fillId="0" borderId="0" xfId="0" applyFont="1" applyFill="1" applyAlignment="1" applyProtection="1">
      <alignment horizontal="left" shrinkToFit="1"/>
      <protection locked="0"/>
    </xf>
  </cellXfs>
  <cellStyles count="2">
    <cellStyle name="Normal" xfId="0" builtinId="0"/>
    <cellStyle name="Pourcentage" xfId="1" builtinId="5"/>
  </cellStyles>
  <dxfs count="498"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ill>
        <patternFill>
          <bgColor rgb="FF92D050"/>
        </patternFill>
      </fill>
    </dxf>
    <dxf>
      <font>
        <strike val="0"/>
        <color theme="0"/>
      </font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strike val="0"/>
        <color theme="0"/>
      </font>
    </dxf>
    <dxf>
      <font>
        <color auto="1"/>
      </font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9" tint="-0.24994659260841701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136693" cy="1862305"/>
    <xdr:sp macro="" textlink="">
      <xdr:nvSpPr>
        <xdr:cNvPr id="2" name="ZoneTexte 1"/>
        <xdr:cNvSpPr txBox="1"/>
      </xdr:nvSpPr>
      <xdr:spPr>
        <a:xfrm>
          <a:off x="0" y="0"/>
          <a:ext cx="3136693" cy="18623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algn="ctr">
            <a:lnSpc>
              <a:spcPct val="150000"/>
            </a:lnSpc>
          </a:pPr>
          <a:r>
            <a:rPr lang="fr-FR" sz="1400" b="1" kern="100">
              <a:latin typeface="Arial" pitchFamily="34" charset="0"/>
              <a:cs typeface="Arial" pitchFamily="34" charset="0"/>
            </a:rPr>
            <a:t>ABATTOIR DES CRETS</a:t>
          </a:r>
        </a:p>
        <a:p>
          <a:pPr algn="ctr">
            <a:lnSpc>
              <a:spcPct val="150000"/>
            </a:lnSpc>
          </a:pPr>
          <a:r>
            <a:rPr lang="fr-FR" sz="1400" b="1" kern="100">
              <a:latin typeface="Arial" pitchFamily="34" charset="0"/>
              <a:cs typeface="Arial" pitchFamily="34" charset="0"/>
            </a:rPr>
            <a:t>Entrepôt Frigorifique</a:t>
          </a:r>
        </a:p>
        <a:p>
          <a:pPr algn="ctr">
            <a:lnSpc>
              <a:spcPct val="150000"/>
            </a:lnSpc>
          </a:pPr>
          <a:r>
            <a:rPr lang="fr-FR" sz="800" b="0" kern="100">
              <a:latin typeface="Arial" pitchFamily="34" charset="0"/>
              <a:cs typeface="Arial" pitchFamily="34" charset="0"/>
            </a:rPr>
            <a:t>S.A. au capital de 457 347 euros</a:t>
          </a:r>
        </a:p>
        <a:p>
          <a:pPr algn="ctr">
            <a:lnSpc>
              <a:spcPct val="150000"/>
            </a:lnSpc>
          </a:pPr>
          <a:r>
            <a:rPr lang="fr-FR" sz="1200" b="1" kern="100">
              <a:latin typeface="Arial" pitchFamily="34" charset="0"/>
              <a:cs typeface="Arial" pitchFamily="34" charset="0"/>
            </a:rPr>
            <a:t>1 , rue Joseph Jacquard</a:t>
          </a:r>
        </a:p>
        <a:p>
          <a:pPr algn="ctr">
            <a:lnSpc>
              <a:spcPct val="150000"/>
            </a:lnSpc>
          </a:pPr>
          <a:r>
            <a:rPr lang="fr-FR" sz="1200" b="1" kern="100">
              <a:latin typeface="Arial" pitchFamily="34" charset="0"/>
              <a:cs typeface="Arial" pitchFamily="34" charset="0"/>
            </a:rPr>
            <a:t>01000 BOURG</a:t>
          </a:r>
          <a:r>
            <a:rPr lang="fr-FR" sz="1200" b="1" kern="100" baseline="0">
              <a:latin typeface="Arial" pitchFamily="34" charset="0"/>
              <a:cs typeface="Arial" pitchFamily="34" charset="0"/>
            </a:rPr>
            <a:t> EN BRESSE</a:t>
          </a:r>
        </a:p>
        <a:p>
          <a:pPr algn="ctr">
            <a:lnSpc>
              <a:spcPct val="150000"/>
            </a:lnSpc>
          </a:pPr>
          <a:r>
            <a:rPr lang="fr-FR" sz="1200" b="1" kern="100" baseline="0">
              <a:latin typeface="Arial" pitchFamily="34" charset="0"/>
              <a:cs typeface="Arial" pitchFamily="34" charset="0"/>
            </a:rPr>
            <a:t>Tél : 04 74 23 36 19 - Fax : 04 74 22 26 51</a:t>
          </a:r>
        </a:p>
        <a:p>
          <a:pPr algn="ctr">
            <a:lnSpc>
              <a:spcPct val="150000"/>
            </a:lnSpc>
          </a:pPr>
          <a:r>
            <a:rPr lang="fr-FR" sz="800" b="0" kern="100">
              <a:latin typeface="Arial" pitchFamily="34" charset="0"/>
              <a:cs typeface="Arial" pitchFamily="34" charset="0"/>
            </a:rPr>
            <a:t>N° SIRET 331 979 989 00026 - N°TVA CEE FR 45 331 979 989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"/>
  <sheetViews>
    <sheetView tabSelected="1" zoomScaleNormal="100" workbookViewId="0">
      <pane ySplit="1" topLeftCell="A2" activePane="bottomLeft" state="frozen"/>
      <selection pane="bottomLeft" activeCell="O9" sqref="O9"/>
    </sheetView>
  </sheetViews>
  <sheetFormatPr baseColWidth="10" defaultRowHeight="15" x14ac:dyDescent="0.25"/>
  <cols>
    <col min="1" max="1" width="10.140625" style="25" customWidth="1"/>
    <col min="2" max="2" width="5.28515625" style="19" customWidth="1"/>
    <col min="3" max="3" width="10.7109375" style="19" customWidth="1"/>
    <col min="4" max="4" width="20.85546875" style="20" bestFit="1" customWidth="1"/>
    <col min="5" max="6" width="7" style="21" customWidth="1"/>
    <col min="7" max="7" width="6.85546875" style="21" customWidth="1"/>
    <col min="8" max="8" width="6.7109375" style="21" customWidth="1"/>
    <col min="9" max="9" width="20.5703125" style="21" customWidth="1"/>
    <col min="10" max="10" width="6" style="22" customWidth="1"/>
    <col min="11" max="12" width="10" style="8" customWidth="1"/>
    <col min="13" max="13" width="10" style="46" customWidth="1"/>
    <col min="14" max="14" width="20.42578125" style="69" customWidth="1"/>
    <col min="15" max="15" width="10.42578125" style="23" customWidth="1"/>
    <col min="16" max="16" width="8.42578125" style="28" hidden="1" customWidth="1"/>
    <col min="17" max="17" width="0" style="64" hidden="1" customWidth="1"/>
    <col min="18" max="16384" width="11.42578125" style="17"/>
  </cols>
  <sheetData>
    <row r="1" spans="1:17" s="13" customFormat="1" ht="75.75" customHeight="1" x14ac:dyDescent="0.25">
      <c r="A1" s="43" t="s">
        <v>0</v>
      </c>
      <c r="B1" s="10" t="s">
        <v>42</v>
      </c>
      <c r="C1" s="10" t="s">
        <v>43</v>
      </c>
      <c r="D1" s="10" t="s">
        <v>1</v>
      </c>
      <c r="E1" s="10" t="s">
        <v>108</v>
      </c>
      <c r="F1" s="10" t="s">
        <v>15</v>
      </c>
      <c r="G1" s="10" t="s">
        <v>7</v>
      </c>
      <c r="H1" s="10" t="s">
        <v>8</v>
      </c>
      <c r="I1" s="10" t="s">
        <v>2</v>
      </c>
      <c r="J1" s="11" t="s">
        <v>16</v>
      </c>
      <c r="K1" s="6" t="s">
        <v>45</v>
      </c>
      <c r="L1" s="6" t="s">
        <v>119</v>
      </c>
      <c r="M1" s="44" t="s">
        <v>79</v>
      </c>
      <c r="N1" s="68" t="s">
        <v>41</v>
      </c>
      <c r="O1" s="12" t="s">
        <v>44</v>
      </c>
      <c r="P1" s="61" t="s">
        <v>46</v>
      </c>
      <c r="Q1" s="63" t="s">
        <v>114</v>
      </c>
    </row>
    <row r="2" spans="1:17" ht="15" customHeight="1" x14ac:dyDescent="0.25">
      <c r="A2" s="24">
        <v>274</v>
      </c>
      <c r="B2" s="14"/>
      <c r="C2" s="60"/>
      <c r="D2" s="26" t="s">
        <v>72</v>
      </c>
      <c r="E2" s="15">
        <v>899</v>
      </c>
      <c r="F2" s="15">
        <v>30</v>
      </c>
      <c r="G2" s="15"/>
      <c r="H2" s="15">
        <f t="shared" ref="H2" si="0">+E2-F2-G2</f>
        <v>869</v>
      </c>
      <c r="I2" s="15" t="s">
        <v>78</v>
      </c>
      <c r="J2" s="18">
        <v>2013</v>
      </c>
      <c r="K2" s="7">
        <f t="shared" ref="K2" si="1">DATE(J2,1,0)+LEFT(I2,3)</f>
        <v>41299</v>
      </c>
      <c r="L2" s="7">
        <f t="shared" ref="L2" si="2">EDATE(K2,18)</f>
        <v>41845</v>
      </c>
      <c r="M2" s="45">
        <v>40</v>
      </c>
      <c r="N2" s="50" t="s">
        <v>99</v>
      </c>
      <c r="O2" s="16">
        <v>41718</v>
      </c>
      <c r="P2" s="62" t="s">
        <v>74</v>
      </c>
    </row>
  </sheetData>
  <autoFilter ref="A1:Q2"/>
  <phoneticPr fontId="0" type="noConversion"/>
  <conditionalFormatting sqref="L2">
    <cfRule type="timePeriod" dxfId="389" priority="579" timePeriod="nextMonth">
      <formula>AND(MONTH(L2)=MONTH(EDATE(TODAY(),0+1)),YEAR(L2)=YEAR(EDATE(TODAY(),0+1)))</formula>
    </cfRule>
  </conditionalFormatting>
  <pageMargins left="0.39370078740157483" right="0.39370078740157483" top="0.78740157480314965" bottom="0.39370078740157483" header="0.31496062992125984" footer="0.31496062992125984"/>
  <pageSetup paperSize="9" scale="54" fitToHeight="0" orientation="portrait" r:id="rId1"/>
  <headerFooter>
    <oddHeader>&amp;L&amp;"-,Gras italique"Abattoir des Crêts&amp;R&amp;"-,Gras italique"Traçabilité Produits congelés</oddHeader>
    <oddFooter>&amp;R&amp;"-,Gras italique"&amp;P/&amp;N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destinataires'!A2:A541</xm:f>
          </x14:formula1>
          <xm:sqref>N2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opLeftCell="A7" workbookViewId="0">
      <selection activeCell="N8" sqref="N8"/>
    </sheetView>
  </sheetViews>
  <sheetFormatPr baseColWidth="10" defaultRowHeight="15.75" x14ac:dyDescent="0.25"/>
  <cols>
    <col min="1" max="1" width="10" style="4" customWidth="1"/>
    <col min="2" max="4" width="0" style="4" hidden="1" customWidth="1"/>
    <col min="5" max="5" width="11.140625" style="4" bestFit="1" customWidth="1"/>
    <col min="6" max="7" width="9.42578125" style="4" customWidth="1"/>
    <col min="8" max="8" width="10.140625" style="29" bestFit="1" customWidth="1"/>
    <col min="9" max="9" width="13.5703125" style="29" customWidth="1"/>
    <col min="10" max="10" width="13.5703125" style="29" hidden="1" customWidth="1"/>
    <col min="11" max="11" width="10.7109375" style="40" customWidth="1"/>
    <col min="12" max="12" width="9.5703125" style="4" customWidth="1"/>
    <col min="13" max="13" width="10" style="3" customWidth="1"/>
    <col min="14" max="16384" width="11.42578125" style="4"/>
  </cols>
  <sheetData>
    <row r="1" spans="1:14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31"/>
    </row>
    <row r="2" spans="1:14" ht="18" x14ac:dyDescent="0.25">
      <c r="A2" s="79"/>
      <c r="B2" s="79"/>
      <c r="C2" s="79"/>
      <c r="D2" s="79"/>
      <c r="E2" s="79"/>
      <c r="F2" s="79"/>
      <c r="G2" s="79"/>
      <c r="H2" s="79"/>
      <c r="I2" s="80" t="s">
        <v>14</v>
      </c>
      <c r="J2" s="80"/>
      <c r="K2" s="80"/>
      <c r="L2" s="80"/>
      <c r="M2" s="80"/>
    </row>
    <row r="3" spans="1:14" x14ac:dyDescent="0.25">
      <c r="A3" s="81"/>
      <c r="B3" s="81"/>
      <c r="C3" s="81"/>
      <c r="D3" s="81"/>
      <c r="E3" s="81"/>
      <c r="F3" s="81"/>
      <c r="G3" s="81"/>
      <c r="H3" s="81"/>
      <c r="K3" s="30"/>
      <c r="L3" s="29"/>
      <c r="M3" s="31"/>
    </row>
    <row r="4" spans="1:14" x14ac:dyDescent="0.25">
      <c r="A4" s="78"/>
      <c r="B4" s="78"/>
      <c r="C4" s="78"/>
      <c r="D4" s="78"/>
      <c r="E4" s="78"/>
      <c r="F4" s="78"/>
      <c r="G4" s="78"/>
      <c r="H4" s="78"/>
      <c r="I4" s="82" t="s">
        <v>135</v>
      </c>
      <c r="J4" s="82"/>
      <c r="K4" s="82"/>
      <c r="L4" s="82"/>
      <c r="M4" s="82"/>
    </row>
    <row r="5" spans="1:14" x14ac:dyDescent="0.25">
      <c r="A5" s="78"/>
      <c r="B5" s="78"/>
      <c r="C5" s="78"/>
      <c r="D5" s="78"/>
      <c r="E5" s="78"/>
      <c r="F5" s="78"/>
      <c r="G5" s="78"/>
      <c r="H5" s="78"/>
      <c r="I5" s="32"/>
      <c r="J5" s="32"/>
      <c r="K5" s="33"/>
      <c r="L5" s="32"/>
      <c r="M5" s="34"/>
    </row>
    <row r="6" spans="1:14" x14ac:dyDescent="0.25">
      <c r="A6" s="78"/>
      <c r="B6" s="78"/>
      <c r="C6" s="78"/>
      <c r="D6" s="78"/>
      <c r="E6" s="78"/>
      <c r="F6" s="78"/>
      <c r="G6" s="78"/>
      <c r="H6" s="78"/>
      <c r="I6" s="82" t="s">
        <v>136</v>
      </c>
      <c r="J6" s="82"/>
      <c r="K6" s="82"/>
      <c r="L6" s="82"/>
      <c r="M6" s="82"/>
    </row>
    <row r="7" spans="1:14" x14ac:dyDescent="0.25">
      <c r="A7" s="81"/>
      <c r="B7" s="81"/>
      <c r="C7" s="81"/>
      <c r="D7" s="81"/>
      <c r="E7" s="81"/>
      <c r="F7" s="81"/>
      <c r="G7" s="81"/>
      <c r="H7" s="81"/>
      <c r="I7" s="27"/>
      <c r="J7" s="27"/>
      <c r="K7" s="35"/>
      <c r="L7" s="27"/>
      <c r="M7" s="34"/>
    </row>
    <row r="8" spans="1:14" x14ac:dyDescent="0.25">
      <c r="I8" s="83" t="s">
        <v>137</v>
      </c>
      <c r="J8" s="83"/>
      <c r="K8" s="83"/>
      <c r="L8" s="83"/>
      <c r="M8" s="83"/>
    </row>
    <row r="9" spans="1:14" ht="17.25" customHeight="1" x14ac:dyDescent="0.25">
      <c r="K9" s="30"/>
      <c r="L9" s="29"/>
      <c r="M9" s="31"/>
    </row>
    <row r="10" spans="1:14" ht="38.25" x14ac:dyDescent="0.25">
      <c r="A10" s="36" t="s">
        <v>6</v>
      </c>
      <c r="B10" s="36"/>
      <c r="C10" s="36"/>
      <c r="D10" s="36"/>
      <c r="E10" s="36" t="s">
        <v>4</v>
      </c>
      <c r="F10" s="36" t="s">
        <v>5</v>
      </c>
      <c r="G10" s="36" t="s">
        <v>7</v>
      </c>
      <c r="H10" s="37" t="s">
        <v>8</v>
      </c>
      <c r="I10" s="36" t="s">
        <v>17</v>
      </c>
      <c r="J10" s="36"/>
      <c r="K10" s="38" t="s">
        <v>3</v>
      </c>
      <c r="L10" s="36" t="s">
        <v>119</v>
      </c>
      <c r="M10" s="36" t="s">
        <v>120</v>
      </c>
      <c r="N10" s="3"/>
    </row>
    <row r="11" spans="1:14" x14ac:dyDescent="0.25">
      <c r="A11" s="24"/>
      <c r="B11" s="14"/>
      <c r="C11" s="60"/>
      <c r="D11" s="47"/>
      <c r="E11" s="15"/>
      <c r="F11" s="15"/>
      <c r="G11" s="15"/>
      <c r="H11" s="15"/>
      <c r="I11" s="49"/>
      <c r="J11" s="18"/>
      <c r="K11" s="7"/>
      <c r="L11" s="7"/>
      <c r="M11" s="45"/>
      <c r="N11" s="39" t="s">
        <v>107</v>
      </c>
    </row>
    <row r="12" spans="1:14" x14ac:dyDescent="0.25">
      <c r="A12" s="75"/>
      <c r="B12" s="71"/>
      <c r="C12" s="60"/>
      <c r="D12" s="47"/>
      <c r="E12" s="73"/>
      <c r="F12" s="73"/>
      <c r="G12" s="73"/>
      <c r="H12" s="73"/>
      <c r="I12" s="76"/>
      <c r="J12" s="74"/>
      <c r="K12" s="72"/>
      <c r="L12" s="72"/>
      <c r="M12" s="45"/>
      <c r="N12" s="70"/>
    </row>
    <row r="13" spans="1:14" x14ac:dyDescent="0.25">
      <c r="A13" s="75"/>
      <c r="B13" s="71"/>
      <c r="C13" s="60"/>
      <c r="D13" s="47"/>
      <c r="E13" s="73"/>
      <c r="F13" s="73"/>
      <c r="G13" s="73"/>
      <c r="H13" s="73"/>
      <c r="I13" s="76"/>
      <c r="J13" s="74"/>
      <c r="K13" s="72"/>
      <c r="L13" s="72"/>
      <c r="M13" s="45"/>
      <c r="N13" s="2"/>
    </row>
    <row r="14" spans="1:14" x14ac:dyDescent="0.25">
      <c r="A14" s="75">
        <v>1577</v>
      </c>
      <c r="B14" s="71"/>
      <c r="C14" s="60"/>
      <c r="D14" s="47" t="s">
        <v>72</v>
      </c>
      <c r="E14" s="73">
        <v>790</v>
      </c>
      <c r="F14" s="73">
        <v>24</v>
      </c>
      <c r="G14" s="73"/>
      <c r="H14" s="73">
        <f t="shared" ref="H14" si="0">E14-F14-G14</f>
        <v>766</v>
      </c>
      <c r="I14" s="76" t="s">
        <v>134</v>
      </c>
      <c r="J14" s="74">
        <v>2014</v>
      </c>
      <c r="K14" s="72">
        <f t="shared" ref="K14" si="1">DATE(J14,1,0)+LEFT(I14,3)</f>
        <v>41862</v>
      </c>
      <c r="L14" s="72">
        <f t="shared" ref="L14" si="2">EDATE(K14,18)</f>
        <v>42411</v>
      </c>
      <c r="M14" s="45">
        <v>35</v>
      </c>
      <c r="N14" s="2"/>
    </row>
    <row r="15" spans="1:14" x14ac:dyDescent="0.25">
      <c r="A15" s="75"/>
      <c r="B15" s="71"/>
      <c r="C15" s="60"/>
      <c r="D15" s="47"/>
      <c r="E15" s="73"/>
      <c r="F15" s="73"/>
      <c r="G15" s="73"/>
      <c r="H15" s="73"/>
      <c r="I15" s="76"/>
      <c r="J15" s="74"/>
      <c r="K15" s="72"/>
      <c r="L15" s="72"/>
      <c r="M15" s="45"/>
      <c r="N15" s="2"/>
    </row>
    <row r="16" spans="1:14" x14ac:dyDescent="0.25">
      <c r="A16" s="75"/>
      <c r="B16" s="71"/>
      <c r="C16" s="60"/>
      <c r="D16" s="47"/>
      <c r="E16" s="73"/>
      <c r="F16" s="73"/>
      <c r="G16" s="73"/>
      <c r="H16" s="73"/>
      <c r="I16" s="76"/>
      <c r="J16" s="74"/>
      <c r="K16" s="72"/>
      <c r="L16" s="72"/>
      <c r="M16" s="45"/>
    </row>
    <row r="17" spans="1:14" x14ac:dyDescent="0.25">
      <c r="A17" s="75"/>
      <c r="B17" s="71"/>
      <c r="C17" s="60"/>
      <c r="D17" s="47"/>
      <c r="E17" s="73"/>
      <c r="F17" s="73"/>
      <c r="G17" s="73"/>
      <c r="H17" s="73"/>
      <c r="I17" s="76"/>
      <c r="J17" s="74"/>
      <c r="K17" s="72"/>
      <c r="L17" s="72"/>
      <c r="M17" s="45"/>
    </row>
    <row r="18" spans="1:14" x14ac:dyDescent="0.25">
      <c r="A18" s="75"/>
      <c r="B18" s="71"/>
      <c r="C18" s="60"/>
      <c r="D18" s="47"/>
      <c r="E18" s="73"/>
      <c r="F18" s="73"/>
      <c r="G18" s="73"/>
      <c r="H18" s="73"/>
      <c r="I18" s="76"/>
      <c r="J18" s="74"/>
      <c r="K18" s="72"/>
      <c r="L18" s="72"/>
      <c r="M18" s="45"/>
    </row>
    <row r="19" spans="1:14" x14ac:dyDescent="0.25">
      <c r="A19" s="75"/>
      <c r="B19" s="71"/>
      <c r="C19" s="60"/>
      <c r="D19" s="47"/>
      <c r="E19" s="73"/>
      <c r="F19" s="73"/>
      <c r="G19" s="73"/>
      <c r="H19" s="73"/>
      <c r="I19" s="76"/>
      <c r="J19" s="74"/>
      <c r="K19" s="72"/>
      <c r="L19" s="72"/>
      <c r="M19" s="45"/>
    </row>
    <row r="20" spans="1:14" x14ac:dyDescent="0.25">
      <c r="A20" s="75"/>
      <c r="B20" s="71"/>
      <c r="C20" s="60"/>
      <c r="D20" s="47"/>
      <c r="E20" s="73"/>
      <c r="F20" s="73"/>
      <c r="G20" s="73"/>
      <c r="H20" s="73"/>
      <c r="I20" s="76"/>
      <c r="J20" s="74"/>
      <c r="K20" s="72"/>
      <c r="L20" s="72"/>
      <c r="M20" s="45"/>
      <c r="N20" s="67" t="s">
        <v>123</v>
      </c>
    </row>
    <row r="21" spans="1:14" x14ac:dyDescent="0.25">
      <c r="A21" s="75"/>
      <c r="B21" s="71"/>
      <c r="C21" s="60"/>
      <c r="D21" s="47"/>
      <c r="E21" s="73"/>
      <c r="F21" s="73"/>
      <c r="G21" s="73"/>
      <c r="H21" s="73"/>
      <c r="I21" s="76"/>
      <c r="J21" s="74"/>
      <c r="K21" s="72"/>
      <c r="L21" s="72"/>
      <c r="M21" s="45"/>
      <c r="N21" s="5"/>
    </row>
    <row r="22" spans="1:14" x14ac:dyDescent="0.25">
      <c r="A22" s="75"/>
      <c r="B22" s="71"/>
      <c r="C22" s="60"/>
      <c r="D22" s="47"/>
      <c r="E22" s="73"/>
      <c r="F22" s="73"/>
      <c r="G22" s="73"/>
      <c r="H22" s="73"/>
      <c r="I22" s="76"/>
      <c r="J22" s="74"/>
      <c r="K22" s="72"/>
      <c r="L22" s="72"/>
      <c r="M22" s="45"/>
      <c r="N22" s="2"/>
    </row>
    <row r="23" spans="1:14" x14ac:dyDescent="0.25">
      <c r="A23" s="75"/>
      <c r="B23" s="71"/>
      <c r="C23" s="60"/>
      <c r="D23" s="47"/>
      <c r="E23" s="73"/>
      <c r="F23" s="73"/>
      <c r="G23" s="73"/>
      <c r="H23" s="73"/>
      <c r="I23" s="76"/>
      <c r="J23" s="74"/>
      <c r="K23" s="72"/>
      <c r="L23" s="72"/>
      <c r="M23" s="45"/>
      <c r="N23" s="3"/>
    </row>
    <row r="24" spans="1:14" x14ac:dyDescent="0.25">
      <c r="A24" s="75"/>
      <c r="B24" s="71"/>
      <c r="C24" s="60"/>
      <c r="D24" s="47"/>
      <c r="E24" s="73"/>
      <c r="F24" s="73"/>
      <c r="G24" s="73"/>
      <c r="H24" s="73"/>
      <c r="I24" s="76"/>
      <c r="J24" s="74"/>
      <c r="K24" s="72"/>
      <c r="L24" s="72"/>
      <c r="M24" s="45"/>
      <c r="N24" s="3"/>
    </row>
    <row r="25" spans="1:14" x14ac:dyDescent="0.25">
      <c r="A25" s="75"/>
      <c r="B25" s="71"/>
      <c r="C25" s="60"/>
      <c r="D25" s="47"/>
      <c r="E25" s="73"/>
      <c r="F25" s="73"/>
      <c r="G25" s="73"/>
      <c r="H25" s="73"/>
      <c r="I25" s="76"/>
      <c r="J25" s="74"/>
      <c r="K25" s="72"/>
      <c r="L25" s="72"/>
      <c r="M25" s="45"/>
      <c r="N25" s="3"/>
    </row>
    <row r="26" spans="1:14" x14ac:dyDescent="0.25">
      <c r="A26" s="75"/>
      <c r="B26" s="71"/>
      <c r="C26" s="60"/>
      <c r="D26" s="47"/>
      <c r="E26" s="73"/>
      <c r="F26" s="73"/>
      <c r="G26" s="73"/>
      <c r="H26" s="73"/>
      <c r="I26" s="76"/>
      <c r="J26" s="74"/>
      <c r="K26" s="72"/>
      <c r="L26" s="72"/>
      <c r="M26" s="45"/>
      <c r="N26" s="3"/>
    </row>
    <row r="27" spans="1:14" x14ac:dyDescent="0.25">
      <c r="A27" s="75"/>
      <c r="B27" s="71"/>
      <c r="C27" s="60"/>
      <c r="D27" s="47"/>
      <c r="E27" s="73"/>
      <c r="F27" s="73"/>
      <c r="G27" s="73"/>
      <c r="H27" s="73"/>
      <c r="I27" s="76"/>
      <c r="J27" s="74"/>
      <c r="K27" s="72"/>
      <c r="L27" s="72"/>
      <c r="M27" s="45"/>
      <c r="N27" s="2"/>
    </row>
    <row r="28" spans="1:14" x14ac:dyDescent="0.25">
      <c r="A28" s="75"/>
      <c r="B28" s="71"/>
      <c r="C28" s="60"/>
      <c r="D28" s="47"/>
      <c r="E28" s="73"/>
      <c r="F28" s="73"/>
      <c r="G28" s="73"/>
      <c r="H28" s="73"/>
      <c r="I28" s="76"/>
      <c r="J28" s="74"/>
      <c r="K28" s="72"/>
      <c r="L28" s="72"/>
      <c r="M28" s="45"/>
      <c r="N28" s="3"/>
    </row>
    <row r="29" spans="1:14" x14ac:dyDescent="0.25">
      <c r="A29" s="75"/>
      <c r="B29" s="71"/>
      <c r="C29" s="60"/>
      <c r="D29" s="47"/>
      <c r="E29" s="73"/>
      <c r="F29" s="73"/>
      <c r="G29" s="73"/>
      <c r="H29" s="73"/>
      <c r="I29" s="76"/>
      <c r="J29" s="74"/>
      <c r="K29" s="72"/>
      <c r="L29" s="72"/>
      <c r="M29" s="45"/>
      <c r="N29" s="3"/>
    </row>
    <row r="30" spans="1:14" x14ac:dyDescent="0.25">
      <c r="A30" s="75"/>
      <c r="B30" s="71"/>
      <c r="C30" s="60"/>
      <c r="D30" s="47"/>
      <c r="E30" s="73"/>
      <c r="F30" s="73"/>
      <c r="G30" s="73"/>
      <c r="H30" s="73"/>
      <c r="I30" s="76"/>
      <c r="J30" s="74"/>
      <c r="K30" s="72"/>
      <c r="L30" s="72"/>
      <c r="M30" s="45"/>
      <c r="N30" s="3"/>
    </row>
    <row r="31" spans="1:14" x14ac:dyDescent="0.25">
      <c r="A31" s="75"/>
      <c r="B31" s="71"/>
      <c r="C31" s="60"/>
      <c r="D31" s="47"/>
      <c r="E31" s="73"/>
      <c r="F31" s="73"/>
      <c r="G31" s="73"/>
      <c r="H31" s="73"/>
      <c r="I31" s="76"/>
      <c r="J31" s="74"/>
      <c r="K31" s="72"/>
      <c r="L31" s="72"/>
      <c r="M31" s="45"/>
      <c r="N31" s="3"/>
    </row>
    <row r="32" spans="1:14" x14ac:dyDescent="0.25">
      <c r="A32" s="75"/>
      <c r="B32" s="71"/>
      <c r="C32" s="60"/>
      <c r="D32" s="47"/>
      <c r="E32" s="73"/>
      <c r="F32" s="73"/>
      <c r="G32" s="73"/>
      <c r="H32" s="73"/>
      <c r="I32" s="76"/>
      <c r="J32" s="74"/>
      <c r="K32" s="72"/>
      <c r="L32" s="72"/>
      <c r="M32" s="45"/>
      <c r="N32" s="3" t="s">
        <v>9</v>
      </c>
    </row>
    <row r="33" spans="1:14" x14ac:dyDescent="0.25">
      <c r="A33" s="75"/>
      <c r="B33" s="71"/>
      <c r="C33" s="60"/>
      <c r="D33" s="47"/>
      <c r="E33" s="73"/>
      <c r="F33" s="73"/>
      <c r="G33" s="73"/>
      <c r="H33" s="73"/>
      <c r="I33" s="76"/>
      <c r="J33" s="74"/>
      <c r="K33" s="72"/>
      <c r="L33" s="72"/>
      <c r="M33" s="45"/>
      <c r="N33" s="48"/>
    </row>
    <row r="34" spans="1:14" x14ac:dyDescent="0.25">
      <c r="A34" s="75"/>
      <c r="B34" s="71"/>
      <c r="C34" s="60"/>
      <c r="D34" s="47"/>
      <c r="E34" s="73"/>
      <c r="F34" s="73"/>
      <c r="G34" s="73"/>
      <c r="H34" s="73"/>
      <c r="I34" s="76"/>
      <c r="J34" s="74"/>
      <c r="K34" s="72"/>
      <c r="L34" s="72"/>
      <c r="M34" s="45"/>
      <c r="N34" s="3"/>
    </row>
    <row r="35" spans="1:14" x14ac:dyDescent="0.25">
      <c r="A35" s="75"/>
      <c r="B35" s="71"/>
      <c r="C35" s="60"/>
      <c r="D35" s="47"/>
      <c r="E35" s="73"/>
      <c r="F35" s="73"/>
      <c r="G35" s="73"/>
      <c r="H35" s="73"/>
      <c r="I35" s="76"/>
      <c r="J35" s="74"/>
      <c r="K35" s="72"/>
      <c r="L35" s="72"/>
      <c r="M35" s="45"/>
      <c r="N35" s="3"/>
    </row>
    <row r="36" spans="1:14" x14ac:dyDescent="0.25">
      <c r="A36" s="75"/>
      <c r="B36" s="71"/>
      <c r="C36" s="60"/>
      <c r="D36" s="47"/>
      <c r="E36" s="73"/>
      <c r="F36" s="73"/>
      <c r="G36" s="73"/>
      <c r="H36" s="73"/>
      <c r="I36" s="76"/>
      <c r="J36" s="74"/>
      <c r="K36" s="72"/>
      <c r="L36" s="72"/>
      <c r="M36" s="45"/>
      <c r="N36" s="3" t="s">
        <v>10</v>
      </c>
    </row>
    <row r="37" spans="1:14" x14ac:dyDescent="0.25">
      <c r="A37" s="75"/>
      <c r="B37" s="71"/>
      <c r="C37" s="60"/>
      <c r="D37" s="47"/>
      <c r="E37" s="73"/>
      <c r="F37" s="73"/>
      <c r="G37" s="73"/>
      <c r="H37" s="73"/>
      <c r="I37" s="76"/>
      <c r="J37" s="74"/>
      <c r="K37" s="72"/>
      <c r="L37" s="72"/>
      <c r="M37" s="45"/>
      <c r="N37" s="59">
        <f>SUM(M11:M51)</f>
        <v>35</v>
      </c>
    </row>
    <row r="38" spans="1:14" x14ac:dyDescent="0.25">
      <c r="A38" s="75"/>
      <c r="B38" s="71"/>
      <c r="C38" s="60"/>
      <c r="D38" s="47"/>
      <c r="E38" s="73"/>
      <c r="F38" s="73"/>
      <c r="G38" s="73"/>
      <c r="H38" s="73"/>
      <c r="I38" s="76"/>
      <c r="J38" s="74"/>
      <c r="K38" s="72"/>
      <c r="L38" s="72"/>
      <c r="M38" s="45"/>
      <c r="N38" s="3"/>
    </row>
    <row r="39" spans="1:14" x14ac:dyDescent="0.25">
      <c r="A39" s="75"/>
      <c r="B39" s="71"/>
      <c r="C39" s="60"/>
      <c r="D39" s="47"/>
      <c r="E39" s="73"/>
      <c r="F39" s="73"/>
      <c r="G39" s="73"/>
      <c r="H39" s="73"/>
      <c r="I39" s="76"/>
      <c r="J39" s="74"/>
      <c r="K39" s="72"/>
      <c r="L39" s="72"/>
      <c r="M39" s="45"/>
      <c r="N39" s="3"/>
    </row>
    <row r="40" spans="1:14" x14ac:dyDescent="0.25">
      <c r="A40" s="75"/>
      <c r="B40" s="71"/>
      <c r="C40" s="60"/>
      <c r="D40" s="47"/>
      <c r="E40" s="73"/>
      <c r="F40" s="73"/>
      <c r="G40" s="73"/>
      <c r="H40" s="73"/>
      <c r="I40" s="76"/>
      <c r="J40" s="74"/>
      <c r="K40" s="72"/>
      <c r="L40" s="72"/>
      <c r="M40" s="45"/>
      <c r="N40" s="3" t="s">
        <v>11</v>
      </c>
    </row>
    <row r="41" spans="1:14" x14ac:dyDescent="0.25">
      <c r="A41" s="75"/>
      <c r="B41" s="71"/>
      <c r="C41" s="60"/>
      <c r="D41" s="47"/>
      <c r="E41" s="73"/>
      <c r="F41" s="73"/>
      <c r="G41" s="73"/>
      <c r="H41" s="73"/>
      <c r="I41" s="76"/>
      <c r="J41" s="74"/>
      <c r="K41" s="72"/>
      <c r="L41" s="72"/>
      <c r="M41" s="45"/>
      <c r="N41" s="41">
        <f>COUNTA(A11:A51)</f>
        <v>1</v>
      </c>
    </row>
    <row r="42" spans="1:14" x14ac:dyDescent="0.25">
      <c r="A42" s="75"/>
      <c r="B42" s="71"/>
      <c r="C42" s="60"/>
      <c r="D42" s="47"/>
      <c r="E42" s="73"/>
      <c r="F42" s="73"/>
      <c r="G42" s="73"/>
      <c r="H42" s="73"/>
      <c r="I42" s="76"/>
      <c r="J42" s="74"/>
      <c r="K42" s="72"/>
      <c r="L42" s="72"/>
      <c r="M42" s="45"/>
      <c r="N42" s="3"/>
    </row>
    <row r="43" spans="1:14" x14ac:dyDescent="0.25">
      <c r="A43" s="75"/>
      <c r="B43" s="71"/>
      <c r="C43" s="60"/>
      <c r="D43" s="47"/>
      <c r="E43" s="73"/>
      <c r="F43" s="73"/>
      <c r="G43" s="73"/>
      <c r="H43" s="73"/>
      <c r="I43" s="76"/>
      <c r="J43" s="74"/>
      <c r="K43" s="72"/>
      <c r="L43" s="72"/>
      <c r="M43" s="45"/>
      <c r="N43" s="3"/>
    </row>
    <row r="44" spans="1:14" x14ac:dyDescent="0.25">
      <c r="A44" s="75"/>
      <c r="B44" s="71"/>
      <c r="C44" s="60"/>
      <c r="D44" s="47"/>
      <c r="E44" s="73"/>
      <c r="F44" s="73"/>
      <c r="G44" s="73"/>
      <c r="H44" s="73"/>
      <c r="I44" s="76"/>
      <c r="J44" s="74"/>
      <c r="K44" s="72"/>
      <c r="L44" s="72"/>
      <c r="M44" s="45"/>
      <c r="N44" s="66" t="s">
        <v>12</v>
      </c>
    </row>
    <row r="45" spans="1:14" x14ac:dyDescent="0.25">
      <c r="A45" s="75"/>
      <c r="B45" s="71"/>
      <c r="C45" s="60"/>
      <c r="D45" s="47"/>
      <c r="E45" s="73"/>
      <c r="F45" s="73"/>
      <c r="G45" s="73"/>
      <c r="H45" s="73"/>
      <c r="I45" s="76"/>
      <c r="J45" s="74"/>
      <c r="K45" s="72"/>
      <c r="L45" s="72"/>
      <c r="M45" s="45"/>
      <c r="N45" s="42">
        <f>SUM(E11:E51)</f>
        <v>790</v>
      </c>
    </row>
    <row r="46" spans="1:14" x14ac:dyDescent="0.25">
      <c r="A46" s="75"/>
      <c r="B46" s="71"/>
      <c r="C46" s="60"/>
      <c r="D46" s="47"/>
      <c r="E46" s="73"/>
      <c r="F46" s="73"/>
      <c r="G46" s="73"/>
      <c r="H46" s="73"/>
      <c r="I46" s="76"/>
      <c r="J46" s="74"/>
      <c r="K46" s="72"/>
      <c r="L46" s="72"/>
      <c r="M46" s="45"/>
      <c r="N46" s="3"/>
    </row>
    <row r="47" spans="1:14" x14ac:dyDescent="0.25">
      <c r="A47" s="75"/>
      <c r="B47" s="71"/>
      <c r="C47" s="60"/>
      <c r="D47" s="47"/>
      <c r="E47" s="73"/>
      <c r="F47" s="73"/>
      <c r="G47" s="73"/>
      <c r="H47" s="73"/>
      <c r="I47" s="76"/>
      <c r="J47" s="74"/>
      <c r="K47" s="72"/>
      <c r="L47" s="72"/>
      <c r="M47" s="45"/>
      <c r="N47" s="3"/>
    </row>
    <row r="48" spans="1:14" x14ac:dyDescent="0.25">
      <c r="A48" s="53"/>
      <c r="B48" s="77"/>
      <c r="C48" s="56"/>
      <c r="D48" s="52"/>
      <c r="E48" s="51"/>
      <c r="F48" s="51"/>
      <c r="G48" s="51"/>
      <c r="H48" s="51"/>
      <c r="I48" s="58"/>
      <c r="J48" s="54"/>
      <c r="K48" s="55"/>
      <c r="L48" s="57"/>
      <c r="M48" s="65"/>
      <c r="N48" s="3" t="s">
        <v>13</v>
      </c>
    </row>
    <row r="49" spans="1:14" x14ac:dyDescent="0.25">
      <c r="A49" s="53"/>
      <c r="B49" s="77"/>
      <c r="C49" s="56"/>
      <c r="D49" s="52"/>
      <c r="E49" s="51"/>
      <c r="F49" s="51"/>
      <c r="G49" s="51"/>
      <c r="H49" s="51"/>
      <c r="I49" s="58"/>
      <c r="J49" s="54"/>
      <c r="K49" s="55"/>
      <c r="L49" s="57"/>
      <c r="M49" s="65"/>
      <c r="N49" s="42">
        <f>SUM(H11:H51)</f>
        <v>766</v>
      </c>
    </row>
    <row r="50" spans="1:14" x14ac:dyDescent="0.25">
      <c r="A50" s="53"/>
      <c r="B50" s="50"/>
      <c r="C50" s="56"/>
      <c r="D50" s="52"/>
      <c r="E50" s="51"/>
      <c r="F50" s="51"/>
      <c r="G50" s="51"/>
      <c r="H50" s="51"/>
      <c r="I50" s="58"/>
      <c r="J50" s="54"/>
      <c r="K50" s="55"/>
      <c r="L50" s="57"/>
      <c r="M50" s="65"/>
      <c r="N50" s="3"/>
    </row>
    <row r="51" spans="1:14" x14ac:dyDescent="0.25">
      <c r="A51" s="53"/>
      <c r="B51" s="50"/>
      <c r="C51" s="56"/>
      <c r="D51" s="52"/>
      <c r="E51" s="51"/>
      <c r="F51" s="51"/>
      <c r="G51" s="51"/>
      <c r="H51" s="51"/>
      <c r="I51" s="58"/>
      <c r="J51" s="54"/>
      <c r="K51" s="55"/>
      <c r="L51" s="57"/>
      <c r="M51" s="65"/>
      <c r="N51" s="3"/>
    </row>
  </sheetData>
  <mergeCells count="12">
    <mergeCell ref="A5:H5"/>
    <mergeCell ref="A6:H6"/>
    <mergeCell ref="I6:M6"/>
    <mergeCell ref="A7:H7"/>
    <mergeCell ref="I8:M8"/>
    <mergeCell ref="A1:H1"/>
    <mergeCell ref="A2:H2"/>
    <mergeCell ref="I2:M2"/>
    <mergeCell ref="A3:H3"/>
    <mergeCell ref="A4:H4"/>
    <mergeCell ref="I4:M4"/>
    <mergeCell ref="I1:L1"/>
  </mergeCells>
  <conditionalFormatting sqref="K10:L10">
    <cfRule type="containsBlanks" dxfId="57" priority="2330" stopIfTrue="1">
      <formula>LEN(TRIM(K10))=0</formula>
    </cfRule>
  </conditionalFormatting>
  <conditionalFormatting sqref="L10">
    <cfRule type="containsText" dxfId="56" priority="2327" operator="containsText" text="#N/A">
      <formula>NOT(ISERROR(SEARCH("#N/A",L10)))</formula>
    </cfRule>
  </conditionalFormatting>
  <conditionalFormatting sqref="A11">
    <cfRule type="expression" dxfId="55" priority="2287">
      <formula>$P11=1</formula>
    </cfRule>
  </conditionalFormatting>
  <conditionalFormatting sqref="A11">
    <cfRule type="expression" dxfId="54" priority="2279">
      <formula>$P11=1</formula>
    </cfRule>
  </conditionalFormatting>
  <conditionalFormatting sqref="A11">
    <cfRule type="expression" dxfId="53" priority="2276">
      <formula>$P11=1</formula>
    </cfRule>
  </conditionalFormatting>
  <conditionalFormatting sqref="M10">
    <cfRule type="containsBlanks" dxfId="52" priority="1860" stopIfTrue="1">
      <formula>LEN(TRIM(M10))=0</formula>
    </cfRule>
  </conditionalFormatting>
  <conditionalFormatting sqref="M10">
    <cfRule type="containsText" dxfId="51" priority="1859" operator="containsText" text="#N/A">
      <formula>NOT(ISERROR(SEARCH("#N/A",M10)))</formula>
    </cfRule>
  </conditionalFormatting>
  <conditionalFormatting sqref="A11">
    <cfRule type="expression" dxfId="50" priority="1823">
      <formula>$Q11=1</formula>
    </cfRule>
  </conditionalFormatting>
  <conditionalFormatting sqref="L11">
    <cfRule type="timePeriod" dxfId="49" priority="1821" timePeriod="nextMonth">
      <formula>AND(MONTH(L11)=MONTH(EDATE(TODAY(),0+1)),YEAR(L11)=YEAR(EDATE(TODAY(),0+1)))</formula>
    </cfRule>
    <cfRule type="timePeriod" dxfId="48" priority="1822" timePeriod="nextMonth">
      <formula>AND(MONTH(L11)=MONTH(EDATE(TODAY(),0+1)),YEAR(L11)=YEAR(EDATE(TODAY(),0+1)))</formula>
    </cfRule>
  </conditionalFormatting>
  <conditionalFormatting sqref="A11">
    <cfRule type="expression" dxfId="47" priority="1803">
      <formula>$Q11=1</formula>
    </cfRule>
  </conditionalFormatting>
  <conditionalFormatting sqref="A11">
    <cfRule type="expression" dxfId="46" priority="1802">
      <formula>$Q11=1</formula>
    </cfRule>
  </conditionalFormatting>
  <conditionalFormatting sqref="L11">
    <cfRule type="timePeriod" dxfId="45" priority="1800" timePeriod="nextMonth">
      <formula>AND(MONTH(L11)=MONTH(EDATE(TODAY(),0+1)),YEAR(L11)=YEAR(EDATE(TODAY(),0+1)))</formula>
    </cfRule>
    <cfRule type="timePeriod" dxfId="44" priority="1801" timePeriod="nextMonth">
      <formula>AND(MONTH(L11)=MONTH(EDATE(TODAY(),0+1)),YEAR(L11)=YEAR(EDATE(TODAY(),0+1)))</formula>
    </cfRule>
  </conditionalFormatting>
  <conditionalFormatting sqref="L42:L44 L47">
    <cfRule type="timePeriod" dxfId="43" priority="255" timePeriod="nextMonth">
      <formula>AND(MONTH(L42)=MONTH(EDATE(TODAY(),0+1)),YEAR(L42)=YEAR(EDATE(TODAY(),0+1)))</formula>
    </cfRule>
  </conditionalFormatting>
  <conditionalFormatting sqref="A44">
    <cfRule type="expression" dxfId="42" priority="254">
      <formula>$Q44=1</formula>
    </cfRule>
  </conditionalFormatting>
  <conditionalFormatting sqref="A47">
    <cfRule type="expression" dxfId="41" priority="250">
      <formula>$Q48=1</formula>
    </cfRule>
  </conditionalFormatting>
  <conditionalFormatting sqref="L40:L44">
    <cfRule type="timePeriod" dxfId="40" priority="168" timePeriod="nextMonth">
      <formula>AND(MONTH(L40)=MONTH(EDATE(TODAY(),0+1)),YEAR(L40)=YEAR(EDATE(TODAY(),0+1)))</formula>
    </cfRule>
  </conditionalFormatting>
  <conditionalFormatting sqref="A40">
    <cfRule type="expression" dxfId="39" priority="156">
      <formula>$Q41=1</formula>
    </cfRule>
  </conditionalFormatting>
  <conditionalFormatting sqref="A40:A43">
    <cfRule type="expression" dxfId="38" priority="154">
      <formula>$Q41=1</formula>
    </cfRule>
  </conditionalFormatting>
  <conditionalFormatting sqref="A43 A41">
    <cfRule type="expression" dxfId="37" priority="139">
      <formula>$Q42=1</formula>
    </cfRule>
  </conditionalFormatting>
  <conditionalFormatting sqref="A42 A40">
    <cfRule type="expression" dxfId="36" priority="138">
      <formula>$Q41=1</formula>
    </cfRule>
  </conditionalFormatting>
  <conditionalFormatting sqref="A40:A44">
    <cfRule type="expression" dxfId="35" priority="137">
      <formula>$Q41=1</formula>
    </cfRule>
  </conditionalFormatting>
  <conditionalFormatting sqref="A42">
    <cfRule type="expression" dxfId="34" priority="129">
      <formula>$Q42=1</formula>
    </cfRule>
  </conditionalFormatting>
  <conditionalFormatting sqref="A43">
    <cfRule type="expression" dxfId="33" priority="128">
      <formula>$Q43=1</formula>
    </cfRule>
  </conditionalFormatting>
  <conditionalFormatting sqref="A43">
    <cfRule type="expression" dxfId="32" priority="127">
      <formula>$Q43=1</formula>
    </cfRule>
  </conditionalFormatting>
  <conditionalFormatting sqref="A44">
    <cfRule type="expression" dxfId="31" priority="126">
      <formula>$Q44=1</formula>
    </cfRule>
  </conditionalFormatting>
  <conditionalFormatting sqref="L45:L46">
    <cfRule type="timePeriod" dxfId="30" priority="106" timePeriod="nextMonth">
      <formula>AND(MONTH(L45)=MONTH(EDATE(TODAY(),0+1)),YEAR(L45)=YEAR(EDATE(TODAY(),0+1)))</formula>
    </cfRule>
  </conditionalFormatting>
  <conditionalFormatting sqref="A45:A46">
    <cfRule type="expression" dxfId="29" priority="105">
      <formula>$Q46=1</formula>
    </cfRule>
  </conditionalFormatting>
  <conditionalFormatting sqref="L39 L34:L37">
    <cfRule type="timePeriod" dxfId="28" priority="104" timePeriod="nextMonth">
      <formula>AND(MONTH(L34)=MONTH(EDATE(TODAY(),0+1)),YEAR(L34)=YEAR(EDATE(TODAY(),0+1)))</formula>
    </cfRule>
  </conditionalFormatting>
  <conditionalFormatting sqref="A34">
    <cfRule type="expression" dxfId="27" priority="85">
      <formula>$Q35=1</formula>
    </cfRule>
  </conditionalFormatting>
  <conditionalFormatting sqref="A34:A37">
    <cfRule type="expression" dxfId="26" priority="84">
      <formula>$Q35=1</formula>
    </cfRule>
  </conditionalFormatting>
  <conditionalFormatting sqref="A39">
    <cfRule type="expression" dxfId="25" priority="82">
      <formula>$Q40=1</formula>
    </cfRule>
  </conditionalFormatting>
  <conditionalFormatting sqref="A37">
    <cfRule type="expression" dxfId="24" priority="76">
      <formula>$Q38=1</formula>
    </cfRule>
  </conditionalFormatting>
  <conditionalFormatting sqref="L38">
    <cfRule type="timePeriod" dxfId="23" priority="75" timePeriod="nextMonth">
      <formula>AND(MONTH(L38)=MONTH(EDATE(TODAY(),0+1)),YEAR(L38)=YEAR(EDATE(TODAY(),0+1)))</formula>
    </cfRule>
  </conditionalFormatting>
  <conditionalFormatting sqref="A38">
    <cfRule type="expression" dxfId="22" priority="74">
      <formula>$Q39=1</formula>
    </cfRule>
  </conditionalFormatting>
  <conditionalFormatting sqref="A21:A24 A26:A30">
    <cfRule type="expression" dxfId="21" priority="39">
      <formula>$Q21=1</formula>
    </cfRule>
  </conditionalFormatting>
  <conditionalFormatting sqref="L21:L24 L26:L33">
    <cfRule type="timePeriod" dxfId="20" priority="38" timePeriod="nextMonth">
      <formula>AND(MONTH(L21)=MONTH(EDATE(TODAY(),0+1)),YEAR(L21)=YEAR(EDATE(TODAY(),0+1)))</formula>
    </cfRule>
  </conditionalFormatting>
  <conditionalFormatting sqref="A31">
    <cfRule type="expression" dxfId="19" priority="37">
      <formula>$Q31=1</formula>
    </cfRule>
  </conditionalFormatting>
  <conditionalFormatting sqref="A31">
    <cfRule type="expression" dxfId="18" priority="36">
      <formula>$Q31=1</formula>
    </cfRule>
  </conditionalFormatting>
  <conditionalFormatting sqref="A32">
    <cfRule type="expression" dxfId="17" priority="35">
      <formula>$Q32=1</formula>
    </cfRule>
  </conditionalFormatting>
  <conditionalFormatting sqref="A33">
    <cfRule type="expression" dxfId="16" priority="34">
      <formula>$Q33=1</formula>
    </cfRule>
  </conditionalFormatting>
  <conditionalFormatting sqref="A33">
    <cfRule type="expression" dxfId="15" priority="33">
      <formula>$Q33=1</formula>
    </cfRule>
  </conditionalFormatting>
  <conditionalFormatting sqref="L12:L13">
    <cfRule type="timePeriod" dxfId="14" priority="32" timePeriod="nextMonth">
      <formula>AND(MONTH(L12)=MONTH(EDATE(TODAY(),0+1)),YEAR(L12)=YEAR(EDATE(TODAY(),0+1)))</formula>
    </cfRule>
  </conditionalFormatting>
  <conditionalFormatting sqref="A12">
    <cfRule type="expression" dxfId="13" priority="31">
      <formula>$Q13=1</formula>
    </cfRule>
  </conditionalFormatting>
  <conditionalFormatting sqref="A13">
    <cfRule type="expression" dxfId="12" priority="30">
      <formula>$Q14=1</formula>
    </cfRule>
  </conditionalFormatting>
  <conditionalFormatting sqref="L16:L17 L19:L20">
    <cfRule type="timePeriod" dxfId="11" priority="21" timePeriod="nextMonth">
      <formula>AND(MONTH(L16)=MONTH(EDATE(TODAY(),0+1)),YEAR(L16)=YEAR(EDATE(TODAY(),0+1)))</formula>
    </cfRule>
  </conditionalFormatting>
  <conditionalFormatting sqref="A16">
    <cfRule type="expression" dxfId="10" priority="19">
      <formula>$Q17=1</formula>
    </cfRule>
  </conditionalFormatting>
  <conditionalFormatting sqref="A17">
    <cfRule type="expression" dxfId="9" priority="18">
      <formula>$Q18=1</formula>
    </cfRule>
  </conditionalFormatting>
  <conditionalFormatting sqref="A19:A20">
    <cfRule type="expression" dxfId="8" priority="17">
      <formula>$Q20=1</formula>
    </cfRule>
  </conditionalFormatting>
  <conditionalFormatting sqref="L25">
    <cfRule type="timePeriod" dxfId="7" priority="16" timePeriod="nextMonth">
      <formula>AND(MONTH(L25)=MONTH(EDATE(TODAY(),0+1)),YEAR(L25)=YEAR(EDATE(TODAY(),0+1)))</formula>
    </cfRule>
  </conditionalFormatting>
  <conditionalFormatting sqref="A25">
    <cfRule type="expression" dxfId="6" priority="15">
      <formula>$Q26=1</formula>
    </cfRule>
  </conditionalFormatting>
  <conditionalFormatting sqref="L15">
    <cfRule type="timePeriod" dxfId="5" priority="8" timePeriod="nextMonth">
      <formula>AND(MONTH(L15)=MONTH(EDATE(TODAY(),0+1)),YEAR(L15)=YEAR(EDATE(TODAY(),0+1)))</formula>
    </cfRule>
  </conditionalFormatting>
  <conditionalFormatting sqref="A15">
    <cfRule type="expression" dxfId="4" priority="7">
      <formula>$Q16=1</formula>
    </cfRule>
  </conditionalFormatting>
  <conditionalFormatting sqref="L18">
    <cfRule type="timePeriod" dxfId="3" priority="6" timePeriod="nextMonth">
      <formula>AND(MONTH(L18)=MONTH(EDATE(TODAY(),0+1)),YEAR(L18)=YEAR(EDATE(TODAY(),0+1)))</formula>
    </cfRule>
  </conditionalFormatting>
  <conditionalFormatting sqref="A18">
    <cfRule type="expression" dxfId="2" priority="5">
      <formula>$Q19=1</formula>
    </cfRule>
  </conditionalFormatting>
  <conditionalFormatting sqref="L14">
    <cfRule type="timePeriod" dxfId="1" priority="2" timePeriod="nextMonth">
      <formula>AND(MONTH(L14)=MONTH(EDATE(TODAY(),0+1)),YEAR(L14)=YEAR(EDATE(TODAY(),0+1)))</formula>
    </cfRule>
  </conditionalFormatting>
  <conditionalFormatting sqref="A14">
    <cfRule type="expression" dxfId="0" priority="1">
      <formula>$Q15=1</formula>
    </cfRule>
  </conditionalFormatting>
  <printOptions horizontalCentered="1"/>
  <pageMargins left="0.19685039370078741" right="0.19685039370078741" top="0.59055118110236227" bottom="0.59055118110236227" header="0.31496062992125984" footer="0.31496062992125984"/>
  <pageSetup paperSize="9" scale="9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destinataires'!A2:A541</xm:f>
          </x14:formula1>
          <xm:sqref>N16:N19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4"/>
  <sheetViews>
    <sheetView workbookViewId="0">
      <pane ySplit="1" topLeftCell="A74" activePane="bottomLeft" state="frozen"/>
      <selection pane="bottomLeft" activeCell="A76" sqref="A76"/>
    </sheetView>
  </sheetViews>
  <sheetFormatPr baseColWidth="10" defaultRowHeight="15" x14ac:dyDescent="0.25"/>
  <cols>
    <col min="1" max="1" width="29.85546875" customWidth="1"/>
  </cols>
  <sheetData>
    <row r="1" spans="1:1" x14ac:dyDescent="0.25">
      <c r="A1" s="9" t="s">
        <v>47</v>
      </c>
    </row>
    <row r="2" spans="1:1" x14ac:dyDescent="0.25">
      <c r="A2" s="1" t="s">
        <v>68</v>
      </c>
    </row>
    <row r="3" spans="1:1" x14ac:dyDescent="0.25">
      <c r="A3" s="1" t="s">
        <v>48</v>
      </c>
    </row>
    <row r="4" spans="1:1" x14ac:dyDescent="0.25">
      <c r="A4" s="1" t="s">
        <v>132</v>
      </c>
    </row>
    <row r="5" spans="1:1" x14ac:dyDescent="0.25">
      <c r="A5" s="1" t="s">
        <v>100</v>
      </c>
    </row>
    <row r="6" spans="1:1" x14ac:dyDescent="0.25">
      <c r="A6" s="1" t="s">
        <v>118</v>
      </c>
    </row>
    <row r="7" spans="1:1" x14ac:dyDescent="0.25">
      <c r="A7" s="1" t="s">
        <v>36</v>
      </c>
    </row>
    <row r="8" spans="1:1" x14ac:dyDescent="0.25">
      <c r="A8" s="1" t="s">
        <v>97</v>
      </c>
    </row>
    <row r="9" spans="1:1" x14ac:dyDescent="0.25">
      <c r="A9" s="1" t="s">
        <v>28</v>
      </c>
    </row>
    <row r="10" spans="1:1" x14ac:dyDescent="0.25">
      <c r="A10" s="1" t="s">
        <v>34</v>
      </c>
    </row>
    <row r="11" spans="1:1" x14ac:dyDescent="0.25">
      <c r="A11" s="1" t="s">
        <v>122</v>
      </c>
    </row>
    <row r="12" spans="1:1" x14ac:dyDescent="0.25">
      <c r="A12" s="1" t="s">
        <v>73</v>
      </c>
    </row>
    <row r="13" spans="1:1" x14ac:dyDescent="0.25">
      <c r="A13" s="1" t="s">
        <v>33</v>
      </c>
    </row>
    <row r="14" spans="1:1" x14ac:dyDescent="0.25">
      <c r="A14" s="1" t="s">
        <v>103</v>
      </c>
    </row>
    <row r="15" spans="1:1" x14ac:dyDescent="0.25">
      <c r="A15" s="1" t="s">
        <v>92</v>
      </c>
    </row>
    <row r="16" spans="1:1" x14ac:dyDescent="0.25">
      <c r="A16" s="1" t="s">
        <v>26</v>
      </c>
    </row>
    <row r="17" spans="1:1" x14ac:dyDescent="0.25">
      <c r="A17" s="1" t="s">
        <v>37</v>
      </c>
    </row>
    <row r="18" spans="1:1" x14ac:dyDescent="0.25">
      <c r="A18" s="1" t="s">
        <v>49</v>
      </c>
    </row>
    <row r="19" spans="1:1" x14ac:dyDescent="0.25">
      <c r="A19" s="1" t="s">
        <v>25</v>
      </c>
    </row>
    <row r="20" spans="1:1" x14ac:dyDescent="0.25">
      <c r="A20" s="1" t="s">
        <v>67</v>
      </c>
    </row>
    <row r="21" spans="1:1" x14ac:dyDescent="0.25">
      <c r="A21" s="1" t="s">
        <v>67</v>
      </c>
    </row>
    <row r="22" spans="1:1" x14ac:dyDescent="0.25">
      <c r="A22" s="1" t="s">
        <v>30</v>
      </c>
    </row>
    <row r="23" spans="1:1" x14ac:dyDescent="0.25">
      <c r="A23" s="1" t="s">
        <v>128</v>
      </c>
    </row>
    <row r="24" spans="1:1" x14ac:dyDescent="0.25">
      <c r="A24" s="1" t="s">
        <v>32</v>
      </c>
    </row>
    <row r="25" spans="1:1" x14ac:dyDescent="0.25">
      <c r="A25" s="1" t="s">
        <v>131</v>
      </c>
    </row>
    <row r="26" spans="1:1" x14ac:dyDescent="0.25">
      <c r="A26" s="1" t="s">
        <v>50</v>
      </c>
    </row>
    <row r="27" spans="1:1" x14ac:dyDescent="0.25">
      <c r="A27" s="1" t="s">
        <v>65</v>
      </c>
    </row>
    <row r="28" spans="1:1" x14ac:dyDescent="0.25">
      <c r="A28" s="1" t="s">
        <v>104</v>
      </c>
    </row>
    <row r="29" spans="1:1" x14ac:dyDescent="0.25">
      <c r="A29" s="1" t="s">
        <v>121</v>
      </c>
    </row>
    <row r="30" spans="1:1" x14ac:dyDescent="0.25">
      <c r="A30" s="1" t="s">
        <v>51</v>
      </c>
    </row>
    <row r="31" spans="1:1" x14ac:dyDescent="0.25">
      <c r="A31" s="1" t="s">
        <v>52</v>
      </c>
    </row>
    <row r="32" spans="1:1" x14ac:dyDescent="0.25">
      <c r="A32" s="1" t="s">
        <v>133</v>
      </c>
    </row>
    <row r="33" spans="1:1" x14ac:dyDescent="0.25">
      <c r="A33" s="1" t="s">
        <v>53</v>
      </c>
    </row>
    <row r="34" spans="1:1" x14ac:dyDescent="0.25">
      <c r="A34" s="1" t="s">
        <v>54</v>
      </c>
    </row>
    <row r="35" spans="1:1" x14ac:dyDescent="0.25">
      <c r="A35" s="1" t="s">
        <v>18</v>
      </c>
    </row>
    <row r="36" spans="1:1" x14ac:dyDescent="0.25">
      <c r="A36" s="1" t="s">
        <v>24</v>
      </c>
    </row>
    <row r="37" spans="1:1" x14ac:dyDescent="0.25">
      <c r="A37" s="1" t="s">
        <v>27</v>
      </c>
    </row>
    <row r="38" spans="1:1" x14ac:dyDescent="0.25">
      <c r="A38" s="1" t="s">
        <v>55</v>
      </c>
    </row>
    <row r="39" spans="1:1" x14ac:dyDescent="0.25">
      <c r="A39" s="1" t="s">
        <v>117</v>
      </c>
    </row>
    <row r="40" spans="1:1" x14ac:dyDescent="0.25">
      <c r="A40" s="1" t="s">
        <v>105</v>
      </c>
    </row>
    <row r="41" spans="1:1" x14ac:dyDescent="0.25">
      <c r="A41" s="1" t="s">
        <v>35</v>
      </c>
    </row>
    <row r="42" spans="1:1" x14ac:dyDescent="0.25">
      <c r="A42" s="1" t="s">
        <v>19</v>
      </c>
    </row>
    <row r="43" spans="1:1" x14ac:dyDescent="0.25">
      <c r="A43" s="1" t="s">
        <v>130</v>
      </c>
    </row>
    <row r="44" spans="1:1" x14ac:dyDescent="0.25">
      <c r="A44" s="1" t="s">
        <v>76</v>
      </c>
    </row>
    <row r="45" spans="1:1" x14ac:dyDescent="0.25">
      <c r="A45" s="1" t="s">
        <v>75</v>
      </c>
    </row>
    <row r="46" spans="1:1" x14ac:dyDescent="0.25">
      <c r="A46" s="1" t="s">
        <v>110</v>
      </c>
    </row>
    <row r="47" spans="1:1" x14ac:dyDescent="0.25">
      <c r="A47" s="1" t="s">
        <v>38</v>
      </c>
    </row>
    <row r="48" spans="1:1" x14ac:dyDescent="0.25">
      <c r="A48" s="1" t="s">
        <v>58</v>
      </c>
    </row>
    <row r="49" spans="1:1" x14ac:dyDescent="0.25">
      <c r="A49" s="1" t="s">
        <v>115</v>
      </c>
    </row>
    <row r="50" spans="1:1" x14ac:dyDescent="0.25">
      <c r="A50" s="1" t="s">
        <v>129</v>
      </c>
    </row>
    <row r="51" spans="1:1" x14ac:dyDescent="0.25">
      <c r="A51" s="1" t="s">
        <v>56</v>
      </c>
    </row>
    <row r="52" spans="1:1" x14ac:dyDescent="0.25">
      <c r="A52" s="1" t="s">
        <v>99</v>
      </c>
    </row>
    <row r="53" spans="1:1" x14ac:dyDescent="0.25">
      <c r="A53" s="1" t="s">
        <v>57</v>
      </c>
    </row>
    <row r="54" spans="1:1" x14ac:dyDescent="0.25">
      <c r="A54" s="1" t="s">
        <v>112</v>
      </c>
    </row>
    <row r="55" spans="1:1" x14ac:dyDescent="0.25">
      <c r="A55" s="1" t="s">
        <v>69</v>
      </c>
    </row>
    <row r="56" spans="1:1" x14ac:dyDescent="0.25">
      <c r="A56" s="1" t="s">
        <v>101</v>
      </c>
    </row>
    <row r="57" spans="1:1" x14ac:dyDescent="0.25">
      <c r="A57" s="1" t="s">
        <v>91</v>
      </c>
    </row>
    <row r="58" spans="1:1" x14ac:dyDescent="0.25">
      <c r="A58" s="1" t="s">
        <v>69</v>
      </c>
    </row>
    <row r="59" spans="1:1" x14ac:dyDescent="0.25">
      <c r="A59" s="1" t="s">
        <v>127</v>
      </c>
    </row>
    <row r="60" spans="1:1" x14ac:dyDescent="0.25">
      <c r="A60" s="1" t="s">
        <v>71</v>
      </c>
    </row>
    <row r="61" spans="1:1" x14ac:dyDescent="0.25">
      <c r="A61" s="1" t="s">
        <v>82</v>
      </c>
    </row>
    <row r="62" spans="1:1" x14ac:dyDescent="0.25">
      <c r="A62" s="1" t="s">
        <v>59</v>
      </c>
    </row>
    <row r="63" spans="1:1" x14ac:dyDescent="0.25">
      <c r="A63" s="1" t="s">
        <v>66</v>
      </c>
    </row>
    <row r="64" spans="1:1" x14ac:dyDescent="0.25">
      <c r="A64" s="1" t="s">
        <v>102</v>
      </c>
    </row>
    <row r="65" spans="1:1" x14ac:dyDescent="0.25">
      <c r="A65" s="1" t="s">
        <v>98</v>
      </c>
    </row>
    <row r="66" spans="1:1" x14ac:dyDescent="0.25">
      <c r="A66" s="1" t="s">
        <v>113</v>
      </c>
    </row>
    <row r="67" spans="1:1" x14ac:dyDescent="0.25">
      <c r="A67" s="1" t="s">
        <v>88</v>
      </c>
    </row>
    <row r="68" spans="1:1" x14ac:dyDescent="0.25">
      <c r="A68" s="1" t="s">
        <v>40</v>
      </c>
    </row>
    <row r="69" spans="1:1" x14ac:dyDescent="0.25">
      <c r="A69" s="1" t="s">
        <v>94</v>
      </c>
    </row>
    <row r="70" spans="1:1" x14ac:dyDescent="0.25">
      <c r="A70" s="1" t="s">
        <v>64</v>
      </c>
    </row>
    <row r="71" spans="1:1" x14ac:dyDescent="0.25">
      <c r="A71" s="1" t="s">
        <v>80</v>
      </c>
    </row>
    <row r="72" spans="1:1" x14ac:dyDescent="0.25">
      <c r="A72" s="1" t="s">
        <v>29</v>
      </c>
    </row>
    <row r="73" spans="1:1" x14ac:dyDescent="0.25">
      <c r="A73" s="1" t="s">
        <v>22</v>
      </c>
    </row>
    <row r="74" spans="1:1" x14ac:dyDescent="0.25">
      <c r="A74" s="1" t="s">
        <v>31</v>
      </c>
    </row>
    <row r="75" spans="1:1" x14ac:dyDescent="0.25">
      <c r="A75" s="1" t="s">
        <v>21</v>
      </c>
    </row>
    <row r="76" spans="1:1" x14ac:dyDescent="0.25">
      <c r="A76" s="1" t="s">
        <v>70</v>
      </c>
    </row>
    <row r="77" spans="1:1" x14ac:dyDescent="0.25">
      <c r="A77" s="1" t="s">
        <v>77</v>
      </c>
    </row>
    <row r="78" spans="1:1" x14ac:dyDescent="0.25">
      <c r="A78" s="1" t="s">
        <v>60</v>
      </c>
    </row>
    <row r="79" spans="1:1" x14ac:dyDescent="0.25">
      <c r="A79" s="1" t="s">
        <v>96</v>
      </c>
    </row>
    <row r="80" spans="1:1" x14ac:dyDescent="0.25">
      <c r="A80" s="1" t="s">
        <v>90</v>
      </c>
    </row>
    <row r="81" spans="1:1" x14ac:dyDescent="0.25">
      <c r="A81" s="1" t="s">
        <v>111</v>
      </c>
    </row>
    <row r="82" spans="1:1" x14ac:dyDescent="0.25">
      <c r="A82" s="1" t="s">
        <v>95</v>
      </c>
    </row>
    <row r="83" spans="1:1" x14ac:dyDescent="0.25">
      <c r="A83" s="1" t="s">
        <v>125</v>
      </c>
    </row>
    <row r="84" spans="1:1" x14ac:dyDescent="0.25">
      <c r="A84" s="1" t="s">
        <v>61</v>
      </c>
    </row>
    <row r="85" spans="1:1" x14ac:dyDescent="0.25">
      <c r="A85" s="1" t="s">
        <v>63</v>
      </c>
    </row>
    <row r="86" spans="1:1" x14ac:dyDescent="0.25">
      <c r="A86" s="1" t="s">
        <v>39</v>
      </c>
    </row>
    <row r="87" spans="1:1" x14ac:dyDescent="0.25">
      <c r="A87" s="1" t="s">
        <v>106</v>
      </c>
    </row>
    <row r="88" spans="1:1" x14ac:dyDescent="0.25">
      <c r="A88" s="1" t="s">
        <v>93</v>
      </c>
    </row>
    <row r="89" spans="1:1" x14ac:dyDescent="0.25">
      <c r="A89" s="1" t="s">
        <v>20</v>
      </c>
    </row>
    <row r="90" spans="1:1" x14ac:dyDescent="0.25">
      <c r="A90" s="1" t="s">
        <v>62</v>
      </c>
    </row>
    <row r="91" spans="1:1" x14ac:dyDescent="0.25">
      <c r="A91" s="1" t="s">
        <v>124</v>
      </c>
    </row>
    <row r="92" spans="1:1" x14ac:dyDescent="0.25">
      <c r="A92" s="1" t="s">
        <v>85</v>
      </c>
    </row>
    <row r="93" spans="1:1" x14ac:dyDescent="0.25">
      <c r="A93" s="1" t="s">
        <v>81</v>
      </c>
    </row>
    <row r="94" spans="1:1" x14ac:dyDescent="0.25">
      <c r="A94" s="1" t="s">
        <v>23</v>
      </c>
    </row>
    <row r="95" spans="1:1" x14ac:dyDescent="0.25">
      <c r="A95" s="1" t="s">
        <v>83</v>
      </c>
    </row>
    <row r="96" spans="1:1" x14ac:dyDescent="0.25">
      <c r="A96" s="1" t="s">
        <v>109</v>
      </c>
    </row>
    <row r="97" spans="1:1" x14ac:dyDescent="0.25">
      <c r="A97" s="1" t="s">
        <v>116</v>
      </c>
    </row>
    <row r="98" spans="1:1" x14ac:dyDescent="0.25">
      <c r="A98" s="1" t="s">
        <v>84</v>
      </c>
    </row>
    <row r="99" spans="1:1" x14ac:dyDescent="0.25">
      <c r="A99" s="1" t="s">
        <v>86</v>
      </c>
    </row>
    <row r="100" spans="1:1" x14ac:dyDescent="0.25">
      <c r="A100" s="1" t="s">
        <v>87</v>
      </c>
    </row>
    <row r="101" spans="1:1" x14ac:dyDescent="0.25">
      <c r="A101" s="1" t="s">
        <v>89</v>
      </c>
    </row>
    <row r="102" spans="1:1" x14ac:dyDescent="0.25">
      <c r="A102" s="1" t="s">
        <v>126</v>
      </c>
    </row>
    <row r="103" spans="1:1" x14ac:dyDescent="0.25">
      <c r="A103" s="1"/>
    </row>
    <row r="104" spans="1:1" x14ac:dyDescent="0.25">
      <c r="A104" s="1"/>
    </row>
  </sheetData>
  <autoFilter ref="A1:A72">
    <sortState ref="A2:A57">
      <sortCondition ref="A1:A44"/>
    </sortState>
  </autoFilter>
  <sortState ref="A3:A55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Stock STEF</vt:lpstr>
      <vt:lpstr>Liste colisage</vt:lpstr>
      <vt:lpstr>Liste destinataires</vt:lpstr>
      <vt:lpstr>Destinataire</vt:lpstr>
      <vt:lpstr>'Stock STEF'!Impression_des_titres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entrepot</dc:creator>
  <cp:lastModifiedBy>jean-francois collombet</cp:lastModifiedBy>
  <cp:lastPrinted>2014-08-28T10:33:39Z</cp:lastPrinted>
  <dcterms:created xsi:type="dcterms:W3CDTF">2009-02-04T09:31:53Z</dcterms:created>
  <dcterms:modified xsi:type="dcterms:W3CDTF">2014-09-02T14:08:06Z</dcterms:modified>
</cp:coreProperties>
</file>