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10065" yWindow="45" windowWidth="10020" windowHeight="8115" activeTab="1"/>
  </bookViews>
  <sheets>
    <sheet name="fér" sheetId="3" r:id="rId1"/>
    <sheet name="jours année" sheetId="1" r:id="rId2"/>
  </sheets>
  <definedNames>
    <definedName name="_xlnm._FilterDatabase" localSheetId="1" hidden="1">'jours année'!$A$3:$D$33</definedName>
    <definedName name="An">'jours année'!$A$1</definedName>
    <definedName name="Duree">'jours année'!$B$1</definedName>
    <definedName name="Fer">fér!$A$4:$A$16</definedName>
  </definedNames>
  <calcPr calcId="125725"/>
</workbook>
</file>

<file path=xl/calcChain.xml><?xml version="1.0" encoding="utf-8"?>
<calcChain xmlns="http://schemas.openxmlformats.org/spreadsheetml/2006/main">
  <c r="I6" i="1"/>
  <c r="I7"/>
  <c r="I8" s="1"/>
  <c r="I9" s="1"/>
  <c r="I10" s="1"/>
  <c r="I11" s="1"/>
  <c r="I12"/>
  <c r="I13"/>
  <c r="I14" s="1"/>
  <c r="I15" s="1"/>
  <c r="I16" s="1"/>
  <c r="I17" s="1"/>
  <c r="I18" s="1"/>
  <c r="I19"/>
  <c r="I20" s="1"/>
  <c r="I21" s="1"/>
  <c r="I22" s="1"/>
  <c r="I23" s="1"/>
  <c r="I24" s="1"/>
  <c r="I25" s="1"/>
  <c r="I26"/>
  <c r="I27"/>
  <c r="I28" s="1"/>
  <c r="I29" s="1"/>
  <c r="I30" s="1"/>
  <c r="I31" s="1"/>
  <c r="I32" s="1"/>
  <c r="I33"/>
  <c r="I5"/>
  <c r="H14"/>
  <c r="A1" i="3"/>
  <c r="B4" i="1" l="1"/>
  <c r="G4" s="1"/>
  <c r="E4" l="1"/>
  <c r="B5"/>
  <c r="A5" i="3"/>
  <c r="A4"/>
  <c r="E5" i="1" l="1"/>
  <c r="G5"/>
  <c r="B6"/>
  <c r="G6" s="1"/>
  <c r="A6" i="3"/>
  <c r="E6" i="1" l="1"/>
  <c r="B7"/>
  <c r="G7" s="1"/>
  <c r="E7" l="1"/>
  <c r="B8"/>
  <c r="G8" s="1"/>
  <c r="E8" l="1"/>
  <c r="B9"/>
  <c r="G9" s="1"/>
  <c r="E9" l="1"/>
  <c r="B10"/>
  <c r="G10" s="1"/>
  <c r="B11" l="1"/>
  <c r="G11" s="1"/>
  <c r="E10"/>
  <c r="B12" l="1"/>
  <c r="E11"/>
  <c r="E12" l="1"/>
  <c r="G12"/>
  <c r="B13"/>
  <c r="B14"/>
  <c r="G14" s="1"/>
  <c r="E13" l="1"/>
  <c r="G13"/>
  <c r="E14"/>
  <c r="B15"/>
  <c r="G15" s="1"/>
  <c r="E15" l="1"/>
  <c r="B16"/>
  <c r="G16" s="1"/>
  <c r="E16" l="1"/>
  <c r="B17"/>
  <c r="G17" s="1"/>
  <c r="E17" l="1"/>
  <c r="B18"/>
  <c r="G18" s="1"/>
  <c r="E18" l="1"/>
  <c r="B19"/>
  <c r="G19" s="1"/>
  <c r="E19" l="1"/>
  <c r="B20"/>
  <c r="G20" s="1"/>
  <c r="E20" l="1"/>
  <c r="B21"/>
  <c r="G21" s="1"/>
  <c r="E21" l="1"/>
  <c r="B22"/>
  <c r="G22" s="1"/>
  <c r="E22" l="1"/>
  <c r="B23"/>
  <c r="G23" s="1"/>
  <c r="E23" l="1"/>
  <c r="B24"/>
  <c r="G24" s="1"/>
  <c r="E24" l="1"/>
  <c r="B25"/>
  <c r="G25" s="1"/>
  <c r="E25" l="1"/>
  <c r="B26"/>
  <c r="G26" s="1"/>
  <c r="E26" l="1"/>
  <c r="B27"/>
  <c r="G27" s="1"/>
  <c r="E27" l="1"/>
  <c r="B28"/>
  <c r="G28" s="1"/>
  <c r="E28" l="1"/>
  <c r="B29"/>
  <c r="G29" s="1"/>
  <c r="E29" l="1"/>
  <c r="B30"/>
  <c r="G30" s="1"/>
  <c r="E30" l="1"/>
  <c r="B31"/>
  <c r="G31" s="1"/>
  <c r="E31" l="1"/>
  <c r="B32"/>
  <c r="G32" s="1"/>
  <c r="E32" l="1"/>
  <c r="B33"/>
  <c r="G33" s="1"/>
  <c r="E33" l="1"/>
</calcChain>
</file>

<file path=xl/sharedStrings.xml><?xml version="1.0" encoding="utf-8"?>
<sst xmlns="http://schemas.openxmlformats.org/spreadsheetml/2006/main" count="12" uniqueCount="12">
  <si>
    <t>Pause</t>
  </si>
  <si>
    <t>Les jours fériés</t>
  </si>
  <si>
    <t>Nouvel An</t>
  </si>
  <si>
    <t>Dimanche de Pâques</t>
  </si>
  <si>
    <t>Lundi de Pâques</t>
  </si>
  <si>
    <t xml:space="preserve">Année </t>
  </si>
  <si>
    <t xml:space="preserve">total heures </t>
  </si>
  <si>
    <t>paramètre année</t>
  </si>
  <si>
    <t>=SI(JOURSEM(B5;2)=1;SOMMEPROD(N(JOURSEM($B$4:B5;2)=1));"")</t>
  </si>
  <si>
    <t>en fait je voudrais arriver à numéroter la semaine du lundi au dimanche</t>
  </si>
  <si>
    <t>le premier lundi de l'année = 1 les 6 jours qui se suivent correspondent à la semaine 1, le deuxième lundi = 2 les 6 jours qui se suivent correspondent à la semaine 2 et ainsi de suite</t>
  </si>
  <si>
    <t>merci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</si>
</sst>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[$-F800]dddd\,\ mmmm\ dd\,\ yyyy"/>
    <numFmt numFmtId="166" formatCode="dddd\ dd/mm/yyyy"/>
  </numFmts>
  <fonts count="16">
    <font>
      <sz val="10"/>
      <color theme="1"/>
      <name val="Cambria"/>
      <family val="2"/>
      <scheme val="major"/>
    </font>
    <font>
      <sz val="10"/>
      <color rgb="FF323232"/>
      <name val="Verdana"/>
      <family val="2"/>
    </font>
    <font>
      <sz val="8"/>
      <name val="Arial"/>
      <family val="2"/>
    </font>
    <font>
      <b/>
      <sz val="10"/>
      <color theme="1"/>
      <name val="Cambria"/>
      <family val="1"/>
      <scheme val="major"/>
    </font>
    <font>
      <sz val="10"/>
      <color theme="2"/>
      <name val="Cambria"/>
      <family val="2"/>
      <scheme val="major"/>
    </font>
    <font>
      <sz val="8"/>
      <color theme="1"/>
      <name val="Cambria"/>
      <family val="2"/>
      <scheme val="major"/>
    </font>
    <font>
      <sz val="16"/>
      <color theme="1"/>
      <name val="Impact"/>
      <family val="2"/>
    </font>
    <font>
      <b/>
      <sz val="14"/>
      <color theme="1"/>
      <name val="Arial Black"/>
      <family val="2"/>
    </font>
    <font>
      <sz val="8"/>
      <color theme="1"/>
      <name val="Bookman Old Style"/>
      <family val="1"/>
    </font>
    <font>
      <sz val="10"/>
      <color theme="1"/>
      <name val="Bookman Old Style"/>
      <family val="1"/>
    </font>
    <font>
      <i/>
      <sz val="18"/>
      <color theme="1"/>
      <name val="Cambria"/>
      <family val="2"/>
      <scheme val="major"/>
    </font>
    <font>
      <i/>
      <sz val="10"/>
      <color theme="1"/>
      <name val="Cambria"/>
      <family val="2"/>
      <scheme val="major"/>
    </font>
    <font>
      <i/>
      <sz val="11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/>
    </xf>
    <xf numFmtId="46" fontId="0" fillId="2" borderId="0" xfId="0" applyNumberFormat="1" applyFill="1"/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46" fontId="0" fillId="2" borderId="1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" fontId="0" fillId="2" borderId="0" xfId="0" applyNumberFormat="1" applyFill="1" applyAlignment="1">
      <alignment horizontal="left"/>
    </xf>
    <xf numFmtId="0" fontId="0" fillId="2" borderId="0" xfId="0" applyFill="1" applyAlignment="1">
      <alignment horizontal="left" indent="1"/>
    </xf>
    <xf numFmtId="46" fontId="0" fillId="2" borderId="3" xfId="0" applyNumberForma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 textRotation="42"/>
    </xf>
    <xf numFmtId="0" fontId="3" fillId="2" borderId="8" xfId="0" applyFont="1" applyFill="1" applyBorder="1" applyAlignment="1">
      <alignment horizontal="center" vertical="center" textRotation="42"/>
    </xf>
    <xf numFmtId="46" fontId="0" fillId="2" borderId="0" xfId="0" applyNumberFormat="1" applyFill="1" applyAlignment="1">
      <alignment horizontal="center"/>
    </xf>
    <xf numFmtId="46" fontId="4" fillId="2" borderId="5" xfId="0" applyNumberFormat="1" applyFont="1" applyFill="1" applyBorder="1"/>
    <xf numFmtId="0" fontId="3" fillId="2" borderId="5" xfId="0" applyFont="1" applyFill="1" applyBorder="1" applyAlignment="1">
      <alignment horizontal="center"/>
    </xf>
    <xf numFmtId="0" fontId="3" fillId="2" borderId="8" xfId="0" applyFont="1" applyFill="1" applyBorder="1" applyAlignment="1"/>
    <xf numFmtId="0" fontId="1" fillId="2" borderId="3" xfId="0" applyFont="1" applyFill="1" applyBorder="1" applyAlignment="1">
      <alignment horizontal="center"/>
    </xf>
    <xf numFmtId="166" fontId="0" fillId="2" borderId="7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6" fontId="2" fillId="2" borderId="6" xfId="0" quotePrefix="1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46" fontId="0" fillId="2" borderId="5" xfId="0" applyNumberFormat="1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6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6" fontId="0" fillId="2" borderId="0" xfId="0" applyNumberFormat="1" applyFill="1" applyBorder="1"/>
    <xf numFmtId="0" fontId="3" fillId="2" borderId="0" xfId="0" applyFont="1" applyFill="1" applyBorder="1" applyAlignment="1">
      <alignment horizontal="center"/>
    </xf>
    <xf numFmtId="46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46" fontId="0" fillId="2" borderId="0" xfId="0" applyNumberFormat="1" applyFill="1" applyBorder="1" applyAlignment="1">
      <alignment horizontal="left"/>
    </xf>
    <xf numFmtId="0" fontId="0" fillId="2" borderId="0" xfId="0" applyFill="1" applyBorder="1" applyAlignment="1">
      <alignment horizontal="left" vertical="center"/>
    </xf>
    <xf numFmtId="164" fontId="0" fillId="2" borderId="0" xfId="0" applyNumberFormat="1" applyFill="1" applyBorder="1" applyAlignment="1">
      <alignment horizontal="left"/>
    </xf>
    <xf numFmtId="0" fontId="0" fillId="2" borderId="9" xfId="0" applyFill="1" applyBorder="1" applyAlignment="1">
      <alignment horizontal="center"/>
    </xf>
    <xf numFmtId="0" fontId="0" fillId="2" borderId="9" xfId="0" applyFill="1" applyBorder="1" applyAlignment="1">
      <alignment horizontal="left"/>
    </xf>
    <xf numFmtId="0" fontId="0" fillId="2" borderId="1" xfId="0" applyFill="1" applyBorder="1" applyAlignment="1">
      <alignment horizontal="center"/>
    </xf>
    <xf numFmtId="46" fontId="0" fillId="2" borderId="1" xfId="0" applyNumberFormat="1" applyFill="1" applyBorder="1" applyAlignment="1">
      <alignment horizontal="left"/>
    </xf>
    <xf numFmtId="0" fontId="8" fillId="2" borderId="4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0" xfId="0" applyFont="1" applyFill="1"/>
    <xf numFmtId="164" fontId="9" fillId="2" borderId="0" xfId="0" applyNumberFormat="1" applyFont="1" applyFill="1" applyBorder="1" applyAlignment="1">
      <alignment horizontal="center"/>
    </xf>
    <xf numFmtId="0" fontId="11" fillId="2" borderId="0" xfId="0" applyFont="1" applyFill="1"/>
    <xf numFmtId="165" fontId="13" fillId="2" borderId="3" xfId="0" applyNumberFormat="1" applyFont="1" applyFill="1" applyBorder="1"/>
    <xf numFmtId="0" fontId="13" fillId="2" borderId="3" xfId="0" applyFont="1" applyFill="1" applyBorder="1"/>
    <xf numFmtId="165" fontId="13" fillId="2" borderId="1" xfId="0" applyNumberFormat="1" applyFont="1" applyFill="1" applyBorder="1"/>
    <xf numFmtId="0" fontId="13" fillId="2" borderId="1" xfId="0" applyFont="1" applyFill="1" applyBorder="1"/>
    <xf numFmtId="0" fontId="14" fillId="2" borderId="1" xfId="0" applyFont="1" applyFill="1" applyBorder="1"/>
    <xf numFmtId="0" fontId="15" fillId="0" borderId="0" xfId="0" applyFont="1"/>
    <xf numFmtId="0" fontId="15" fillId="0" borderId="0" xfId="0" quotePrefix="1" applyFont="1"/>
    <xf numFmtId="0" fontId="10" fillId="2" borderId="2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16"/>
  <sheetViews>
    <sheetView workbookViewId="0">
      <pane ySplit="1" topLeftCell="A2" activePane="bottomLeft" state="frozen"/>
      <selection pane="bottomLeft" activeCell="E10" sqref="E10"/>
    </sheetView>
  </sheetViews>
  <sheetFormatPr defaultColWidth="11.42578125" defaultRowHeight="12.75"/>
  <cols>
    <col min="1" max="1" width="24.7109375" style="44" customWidth="1"/>
    <col min="2" max="2" width="19.140625" style="44" customWidth="1"/>
    <col min="3" max="3" width="1.28515625" style="1" customWidth="1"/>
    <col min="4" max="16384" width="11.42578125" style="1"/>
  </cols>
  <sheetData>
    <row r="1" spans="1:2" ht="23.25" thickBot="1">
      <c r="A1" s="52">
        <f>'jours année'!A1</f>
        <v>2012</v>
      </c>
      <c r="B1" s="53"/>
    </row>
    <row r="2" spans="1:2" ht="13.5" thickBot="1"/>
    <row r="3" spans="1:2" ht="15.75" thickBot="1">
      <c r="A3" s="54" t="s">
        <v>1</v>
      </c>
      <c r="B3" s="55"/>
    </row>
    <row r="4" spans="1:2">
      <c r="A4" s="45">
        <f>DATE(A1,1,1)</f>
        <v>40909</v>
      </c>
      <c r="B4" s="46" t="s">
        <v>2</v>
      </c>
    </row>
    <row r="5" spans="1:2">
      <c r="A5" s="47">
        <f>ROUND(DATE(A1,4,MOD(234-11*MOD(A1,19),30))/7,)*7-6</f>
        <v>41007</v>
      </c>
      <c r="B5" s="48" t="s">
        <v>3</v>
      </c>
    </row>
    <row r="6" spans="1:2">
      <c r="A6" s="47">
        <f>A5+1</f>
        <v>41008</v>
      </c>
      <c r="B6" s="48" t="s">
        <v>4</v>
      </c>
    </row>
    <row r="7" spans="1:2">
      <c r="A7" s="47"/>
      <c r="B7" s="48"/>
    </row>
    <row r="8" spans="1:2">
      <c r="A8" s="47"/>
      <c r="B8" s="48"/>
    </row>
    <row r="9" spans="1:2">
      <c r="A9" s="47"/>
      <c r="B9" s="49"/>
    </row>
    <row r="10" spans="1:2">
      <c r="A10" s="47"/>
      <c r="B10" s="49"/>
    </row>
    <row r="11" spans="1:2">
      <c r="A11" s="47"/>
      <c r="B11" s="48"/>
    </row>
    <row r="12" spans="1:2">
      <c r="A12" s="47"/>
      <c r="B12" s="48"/>
    </row>
    <row r="13" spans="1:2">
      <c r="A13" s="47"/>
      <c r="B13" s="48"/>
    </row>
    <row r="14" spans="1:2">
      <c r="A14" s="47"/>
      <c r="B14" s="48"/>
    </row>
    <row r="15" spans="1:2">
      <c r="A15" s="47"/>
      <c r="B15" s="48"/>
    </row>
    <row r="16" spans="1:2">
      <c r="A16" s="47"/>
      <c r="B16" s="48"/>
    </row>
  </sheetData>
  <mergeCells count="2">
    <mergeCell ref="A1:B1"/>
    <mergeCell ref="A3:B3"/>
  </mergeCells>
  <pageMargins left="0.70866141732283472" right="0.70866141732283472" top="0.74803149606299213" bottom="0.74803149606299213" header="0.31496062992125984" footer="0.31496062992125984"/>
  <pageSetup paperSize="8" orientation="landscape" r:id="rId1"/>
  <headerFooter>
    <oddFooter>&amp;R&amp;Z&amp;F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35"/>
  <sheetViews>
    <sheetView tabSelected="1" zoomScale="106" zoomScaleNormal="106" workbookViewId="0">
      <pane xSplit="2" ySplit="3" topLeftCell="D4" activePane="bottomRight" state="frozen"/>
      <selection pane="topRight" activeCell="G1" sqref="G1"/>
      <selection pane="bottomLeft" activeCell="A4" sqref="A4"/>
      <selection pane="bottomRight" activeCell="I5" sqref="I5"/>
    </sheetView>
  </sheetViews>
  <sheetFormatPr defaultColWidth="11.42578125" defaultRowHeight="15"/>
  <cols>
    <col min="1" max="1" width="12.7109375" style="3" customWidth="1"/>
    <col min="2" max="2" width="22.140625" style="1" customWidth="1"/>
    <col min="3" max="3" width="10" style="3" hidden="1" customWidth="1"/>
    <col min="4" max="4" width="17" style="3" customWidth="1"/>
    <col min="5" max="5" width="20.5703125" style="42" customWidth="1"/>
    <col min="6" max="6" width="2.42578125" style="1" customWidth="1"/>
    <col min="7" max="15" width="11.42578125" style="1"/>
    <col min="16" max="16" width="20.5703125" style="1" customWidth="1"/>
    <col min="17" max="17" width="30.42578125" style="1" customWidth="1"/>
    <col min="18" max="18" width="25.5703125" style="1" customWidth="1"/>
    <col min="19" max="19" width="21.5703125" style="1" bestFit="1" customWidth="1"/>
    <col min="20" max="16384" width="11.42578125" style="1"/>
  </cols>
  <sheetData>
    <row r="1" spans="1:19" ht="38.25" customHeight="1" thickBot="1">
      <c r="A1" s="28">
        <v>2012</v>
      </c>
      <c r="B1" s="16">
        <v>0.5</v>
      </c>
      <c r="C1" s="18"/>
      <c r="D1" s="26"/>
      <c r="E1" s="40"/>
      <c r="F1" s="27"/>
    </row>
    <row r="2" spans="1:19" ht="8.25" customHeight="1" thickBot="1">
      <c r="A2" s="5"/>
      <c r="B2" s="6"/>
      <c r="E2" s="41"/>
      <c r="F2" s="7"/>
    </row>
    <row r="3" spans="1:19" ht="48.75" thickBot="1">
      <c r="A3" s="13"/>
      <c r="B3" s="13" t="s">
        <v>5</v>
      </c>
      <c r="C3" s="14" t="s">
        <v>0</v>
      </c>
      <c r="D3" s="13" t="s">
        <v>6</v>
      </c>
      <c r="G3" s="51" t="s">
        <v>8</v>
      </c>
    </row>
    <row r="4" spans="1:19">
      <c r="A4" s="19"/>
      <c r="B4" s="20">
        <f>DATE(A1,1,1)</f>
        <v>40909</v>
      </c>
      <c r="C4" s="12"/>
      <c r="D4" s="12">
        <v>0.45833333333333337</v>
      </c>
      <c r="E4" s="43" t="b">
        <f t="shared" ref="E4:E33" si="0">(WEEKDAY(B4)=2)</f>
        <v>0</v>
      </c>
      <c r="F4" s="9"/>
      <c r="G4" s="50" t="str">
        <f>IF(WEEKDAY(B4,2)=1,SUMPRODUCT(N(WEEKDAY($B$4:B4,2)=1)),"")</f>
        <v/>
      </c>
    </row>
    <row r="5" spans="1:19" ht="15.75" thickBot="1">
      <c r="A5" s="21"/>
      <c r="B5" s="22">
        <f>B4+1</f>
        <v>40910</v>
      </c>
      <c r="C5" s="8"/>
      <c r="D5" s="8">
        <v>0</v>
      </c>
      <c r="E5" s="43" t="b">
        <f t="shared" si="0"/>
        <v>1</v>
      </c>
      <c r="F5" s="9"/>
      <c r="G5" s="51">
        <f>IF(WEEKDAY(B5,2)=1,SUMPRODUCT(N(WEEKDAY($B$4:B5,2)=1)),"")</f>
        <v>1</v>
      </c>
      <c r="I5" s="3">
        <f>IF(G5&lt;&gt;"",G5,I4)</f>
        <v>1</v>
      </c>
    </row>
    <row r="6" spans="1:19" ht="15.75" thickBot="1">
      <c r="A6" s="21"/>
      <c r="B6" s="22">
        <f>B5+1</f>
        <v>40911</v>
      </c>
      <c r="C6" s="8"/>
      <c r="D6" s="8">
        <v>0.5</v>
      </c>
      <c r="E6" s="43" t="b">
        <f t="shared" si="0"/>
        <v>0</v>
      </c>
      <c r="F6" s="9"/>
      <c r="G6" s="50" t="str">
        <f>IF(WEEKDAY(B6,2)=1,SUMPRODUCT(N(WEEKDAY($B$4:B6,2)=1)),"")</f>
        <v/>
      </c>
      <c r="I6" s="3">
        <f t="shared" ref="I6:I33" si="1">IF(G6&lt;&gt;"",G6,I5)</f>
        <v>1</v>
      </c>
      <c r="K6" s="1" t="s">
        <v>9</v>
      </c>
      <c r="Q6" s="17" t="s">
        <v>7</v>
      </c>
      <c r="R6" s="17"/>
    </row>
    <row r="7" spans="1:19" ht="15.75" thickBot="1">
      <c r="A7" s="21"/>
      <c r="B7" s="22">
        <f t="shared" ref="B7:B33" si="2">B6+1</f>
        <v>40912</v>
      </c>
      <c r="C7" s="8"/>
      <c r="D7" s="8">
        <v>0</v>
      </c>
      <c r="E7" s="43" t="b">
        <f t="shared" si="0"/>
        <v>0</v>
      </c>
      <c r="F7" s="9"/>
      <c r="G7" s="50" t="str">
        <f>IF(WEEKDAY(B7,2)=1,SUMPRODUCT(N(WEEKDAY($B$4:B7,2)=1)),"")</f>
        <v/>
      </c>
      <c r="I7" s="3">
        <f t="shared" si="1"/>
        <v>1</v>
      </c>
      <c r="Q7" s="23">
        <v>2011</v>
      </c>
      <c r="R7" s="24"/>
    </row>
    <row r="8" spans="1:19" ht="15.75" thickBot="1">
      <c r="A8" s="21"/>
      <c r="B8" s="22">
        <f t="shared" si="2"/>
        <v>40913</v>
      </c>
      <c r="C8" s="8"/>
      <c r="D8" s="8">
        <v>0</v>
      </c>
      <c r="E8" s="43" t="b">
        <f t="shared" si="0"/>
        <v>0</v>
      </c>
      <c r="F8" s="9"/>
      <c r="G8" s="50" t="str">
        <f>IF(WEEKDAY(B8,2)=1,SUMPRODUCT(N(WEEKDAY($B$4:B8,2)=1)),"")</f>
        <v/>
      </c>
      <c r="I8" s="3">
        <f t="shared" si="1"/>
        <v>1</v>
      </c>
      <c r="K8" s="1" t="s">
        <v>10</v>
      </c>
      <c r="Q8" s="23">
        <v>2012</v>
      </c>
      <c r="R8" s="25"/>
    </row>
    <row r="9" spans="1:19">
      <c r="A9" s="21"/>
      <c r="B9" s="22">
        <f t="shared" si="2"/>
        <v>40914</v>
      </c>
      <c r="C9" s="8"/>
      <c r="D9" s="8">
        <v>0.16666666666666663</v>
      </c>
      <c r="E9" s="43" t="b">
        <f t="shared" si="0"/>
        <v>0</v>
      </c>
      <c r="F9" s="9"/>
      <c r="G9" s="50" t="str">
        <f>IF(WEEKDAY(B9,2)=1,SUMPRODUCT(N(WEEKDAY($B$4:B9,2)=1)),"")</f>
        <v/>
      </c>
      <c r="I9" s="3">
        <f t="shared" si="1"/>
        <v>1</v>
      </c>
      <c r="Q9" s="36">
        <v>2013</v>
      </c>
      <c r="R9" s="37"/>
    </row>
    <row r="10" spans="1:19">
      <c r="A10" s="21"/>
      <c r="B10" s="22">
        <f t="shared" si="2"/>
        <v>40915</v>
      </c>
      <c r="C10" s="8"/>
      <c r="D10" s="8">
        <v>0.33333333333333331</v>
      </c>
      <c r="E10" s="43" t="b">
        <f t="shared" si="0"/>
        <v>0</v>
      </c>
      <c r="F10" s="9"/>
      <c r="G10" s="50" t="str">
        <f>IF(WEEKDAY(B10,2)=1,SUMPRODUCT(N(WEEKDAY($B$4:B10,2)=1)),"")</f>
        <v/>
      </c>
      <c r="I10" s="3">
        <f t="shared" si="1"/>
        <v>1</v>
      </c>
      <c r="K10" s="1" t="s">
        <v>11</v>
      </c>
      <c r="Q10" s="38"/>
      <c r="R10" s="39"/>
    </row>
    <row r="11" spans="1:19">
      <c r="A11" s="21"/>
      <c r="B11" s="22">
        <f t="shared" si="2"/>
        <v>40916</v>
      </c>
      <c r="C11" s="8"/>
      <c r="D11" s="8">
        <v>0.5</v>
      </c>
      <c r="E11" s="43" t="b">
        <f t="shared" si="0"/>
        <v>0</v>
      </c>
      <c r="F11" s="9"/>
      <c r="G11" s="50" t="str">
        <f>IF(WEEKDAY(B11,2)=1,SUMPRODUCT(N(WEEKDAY($B$4:B11,2)=1)),"")</f>
        <v/>
      </c>
      <c r="I11" s="3">
        <f t="shared" si="1"/>
        <v>1</v>
      </c>
      <c r="Q11" s="5"/>
      <c r="R11" s="32"/>
    </row>
    <row r="12" spans="1:19">
      <c r="A12" s="21"/>
      <c r="B12" s="22">
        <f t="shared" si="2"/>
        <v>40917</v>
      </c>
      <c r="C12" s="8"/>
      <c r="D12" s="8">
        <v>0.5</v>
      </c>
      <c r="E12" s="43" t="b">
        <f t="shared" si="0"/>
        <v>1</v>
      </c>
      <c r="F12" s="9"/>
      <c r="G12" s="50">
        <f>IF(WEEKDAY(B12,2)=1,SUMPRODUCT(N(WEEKDAY($B$4:B12,2)=1)),"")</f>
        <v>2</v>
      </c>
      <c r="I12" s="3">
        <f t="shared" si="1"/>
        <v>2</v>
      </c>
      <c r="Q12" s="5"/>
      <c r="R12" s="32"/>
    </row>
    <row r="13" spans="1:19">
      <c r="A13" s="21"/>
      <c r="B13" s="22">
        <f t="shared" si="2"/>
        <v>40918</v>
      </c>
      <c r="C13" s="8"/>
      <c r="D13" s="8">
        <v>0</v>
      </c>
      <c r="E13" s="43" t="b">
        <f t="shared" si="0"/>
        <v>0</v>
      </c>
      <c r="F13" s="9"/>
      <c r="G13" s="50" t="str">
        <f>IF(WEEKDAY(B13,2)=1,SUMPRODUCT(N(WEEKDAY($B$4:B13,2)=1)),"")</f>
        <v/>
      </c>
      <c r="I13" s="3">
        <f t="shared" si="1"/>
        <v>2</v>
      </c>
      <c r="Q13" s="5"/>
      <c r="R13" s="33"/>
    </row>
    <row r="14" spans="1:19">
      <c r="A14" s="21"/>
      <c r="B14" s="22">
        <f t="shared" si="2"/>
        <v>40919</v>
      </c>
      <c r="C14" s="8"/>
      <c r="D14" s="8">
        <v>0.5</v>
      </c>
      <c r="E14" s="43" t="b">
        <f t="shared" si="0"/>
        <v>0</v>
      </c>
      <c r="F14" s="9"/>
      <c r="G14" s="50" t="str">
        <f>IF(WEEKDAY(B14,2)=1,SUMPRODUCT(N(WEEKDAY($B$4:B14,2)=1)),"")</f>
        <v/>
      </c>
      <c r="H14" s="1" t="str">
        <f t="shared" ref="H7:H14" si="3">G13</f>
        <v/>
      </c>
      <c r="I14" s="3">
        <f t="shared" si="1"/>
        <v>2</v>
      </c>
      <c r="Q14" s="5"/>
      <c r="R14" s="33"/>
    </row>
    <row r="15" spans="1:19">
      <c r="A15" s="21"/>
      <c r="B15" s="22">
        <f t="shared" si="2"/>
        <v>40920</v>
      </c>
      <c r="C15" s="8"/>
      <c r="D15" s="8">
        <v>0</v>
      </c>
      <c r="E15" s="43" t="b">
        <f t="shared" si="0"/>
        <v>0</v>
      </c>
      <c r="F15" s="9"/>
      <c r="G15" s="50" t="str">
        <f>IF(WEEKDAY(B15,2)=1,SUMPRODUCT(N(WEEKDAY($B$4:B15,2)=1)),"")</f>
        <v/>
      </c>
      <c r="I15" s="3">
        <f t="shared" si="1"/>
        <v>2</v>
      </c>
      <c r="Q15" s="5"/>
      <c r="R15" s="32"/>
    </row>
    <row r="16" spans="1:19">
      <c r="A16" s="21"/>
      <c r="B16" s="22">
        <f t="shared" si="2"/>
        <v>40921</v>
      </c>
      <c r="C16" s="8"/>
      <c r="D16" s="8">
        <v>0</v>
      </c>
      <c r="E16" s="43" t="b">
        <f t="shared" si="0"/>
        <v>0</v>
      </c>
      <c r="F16" s="9"/>
      <c r="G16" s="50" t="str">
        <f>IF(WEEKDAY(B16,2)=1,SUMPRODUCT(N(WEEKDAY($B$4:B16,2)=1)),"")</f>
        <v/>
      </c>
      <c r="I16" s="3">
        <f t="shared" si="1"/>
        <v>2</v>
      </c>
      <c r="P16" s="10"/>
      <c r="Q16" s="5"/>
      <c r="R16" s="32"/>
      <c r="S16" s="4"/>
    </row>
    <row r="17" spans="1:19">
      <c r="A17" s="21"/>
      <c r="B17" s="22">
        <f t="shared" si="2"/>
        <v>40922</v>
      </c>
      <c r="C17" s="8"/>
      <c r="D17" s="8">
        <v>0.5</v>
      </c>
      <c r="E17" s="43" t="b">
        <f t="shared" si="0"/>
        <v>0</v>
      </c>
      <c r="F17" s="9"/>
      <c r="G17" s="50" t="str">
        <f>IF(WEEKDAY(B17,2)=1,SUMPRODUCT(N(WEEKDAY($B$4:B17,2)=1)),"")</f>
        <v/>
      </c>
      <c r="I17" s="3">
        <f t="shared" si="1"/>
        <v>2</v>
      </c>
      <c r="P17" s="10"/>
      <c r="Q17" s="5"/>
      <c r="R17" s="34"/>
      <c r="S17" s="4"/>
    </row>
    <row r="18" spans="1:19">
      <c r="A18" s="21"/>
      <c r="B18" s="22">
        <f t="shared" si="2"/>
        <v>40923</v>
      </c>
      <c r="C18" s="8"/>
      <c r="D18" s="8">
        <v>0.5</v>
      </c>
      <c r="E18" s="43" t="b">
        <f t="shared" si="0"/>
        <v>0</v>
      </c>
      <c r="F18" s="9"/>
      <c r="G18" s="50" t="str">
        <f>IF(WEEKDAY(B18,2)=1,SUMPRODUCT(N(WEEKDAY($B$4:B18,2)=1)),"")</f>
        <v/>
      </c>
      <c r="I18" s="3">
        <f t="shared" si="1"/>
        <v>2</v>
      </c>
      <c r="P18" s="10"/>
      <c r="Q18" s="5"/>
      <c r="R18" s="35"/>
      <c r="S18" s="4"/>
    </row>
    <row r="19" spans="1:19">
      <c r="A19" s="21"/>
      <c r="B19" s="22">
        <f t="shared" si="2"/>
        <v>40924</v>
      </c>
      <c r="C19" s="8"/>
      <c r="D19" s="8">
        <v>0</v>
      </c>
      <c r="E19" s="43" t="b">
        <f t="shared" si="0"/>
        <v>1</v>
      </c>
      <c r="F19" s="9"/>
      <c r="G19" s="50">
        <f>IF(WEEKDAY(B19,2)=1,SUMPRODUCT(N(WEEKDAY($B$4:B19,2)=1)),"")</f>
        <v>3</v>
      </c>
      <c r="I19" s="3">
        <f t="shared" si="1"/>
        <v>3</v>
      </c>
      <c r="P19" s="10"/>
      <c r="Q19" s="5"/>
      <c r="R19" s="33"/>
      <c r="S19" s="4"/>
    </row>
    <row r="20" spans="1:19">
      <c r="A20" s="21"/>
      <c r="B20" s="22">
        <f t="shared" si="2"/>
        <v>40925</v>
      </c>
      <c r="C20" s="8"/>
      <c r="D20" s="8">
        <v>0.5</v>
      </c>
      <c r="E20" s="43" t="b">
        <f t="shared" si="0"/>
        <v>0</v>
      </c>
      <c r="F20" s="9"/>
      <c r="G20" s="50" t="str">
        <f>IF(WEEKDAY(B20,2)=1,SUMPRODUCT(N(WEEKDAY($B$4:B20,2)=1)),"")</f>
        <v/>
      </c>
      <c r="I20" s="3">
        <f t="shared" si="1"/>
        <v>3</v>
      </c>
      <c r="P20" s="10"/>
      <c r="Q20" s="29"/>
      <c r="R20" s="32"/>
      <c r="S20" s="4"/>
    </row>
    <row r="21" spans="1:19">
      <c r="A21" s="21"/>
      <c r="B21" s="22">
        <f t="shared" si="2"/>
        <v>40926</v>
      </c>
      <c r="C21" s="8"/>
      <c r="D21" s="8">
        <v>0.16666666666666663</v>
      </c>
      <c r="E21" s="43" t="b">
        <f t="shared" si="0"/>
        <v>0</v>
      </c>
      <c r="F21" s="9"/>
      <c r="G21" s="50" t="str">
        <f>IF(WEEKDAY(B21,2)=1,SUMPRODUCT(N(WEEKDAY($B$4:B21,2)=1)),"")</f>
        <v/>
      </c>
      <c r="I21" s="3">
        <f t="shared" si="1"/>
        <v>3</v>
      </c>
    </row>
    <row r="22" spans="1:19">
      <c r="A22" s="21"/>
      <c r="B22" s="22">
        <f t="shared" si="2"/>
        <v>40927</v>
      </c>
      <c r="C22" s="8"/>
      <c r="D22" s="8">
        <v>0.33333333333333331</v>
      </c>
      <c r="E22" s="43" t="b">
        <f t="shared" si="0"/>
        <v>0</v>
      </c>
      <c r="F22" s="9"/>
      <c r="G22" s="50" t="str">
        <f>IF(WEEKDAY(B22,2)=1,SUMPRODUCT(N(WEEKDAY($B$4:B22,2)=1)),"")</f>
        <v/>
      </c>
      <c r="I22" s="3">
        <f t="shared" si="1"/>
        <v>3</v>
      </c>
    </row>
    <row r="23" spans="1:19">
      <c r="A23" s="21"/>
      <c r="B23" s="22">
        <f t="shared" si="2"/>
        <v>40928</v>
      </c>
      <c r="C23" s="8"/>
      <c r="D23" s="8">
        <v>0</v>
      </c>
      <c r="E23" s="43" t="b">
        <f t="shared" si="0"/>
        <v>0</v>
      </c>
      <c r="F23" s="9"/>
      <c r="G23" s="50" t="str">
        <f>IF(WEEKDAY(B23,2)=1,SUMPRODUCT(N(WEEKDAY($B$4:B23,2)=1)),"")</f>
        <v/>
      </c>
      <c r="I23" s="3">
        <f t="shared" si="1"/>
        <v>3</v>
      </c>
    </row>
    <row r="24" spans="1:19">
      <c r="A24" s="21"/>
      <c r="B24" s="22">
        <f t="shared" si="2"/>
        <v>40929</v>
      </c>
      <c r="C24" s="8"/>
      <c r="D24" s="8">
        <v>0</v>
      </c>
      <c r="E24" s="43" t="b">
        <f t="shared" si="0"/>
        <v>0</v>
      </c>
      <c r="F24" s="9"/>
      <c r="G24" s="50" t="str">
        <f>IF(WEEKDAY(B24,2)=1,SUMPRODUCT(N(WEEKDAY($B$4:B24,2)=1)),"")</f>
        <v/>
      </c>
      <c r="I24" s="3">
        <f t="shared" si="1"/>
        <v>3</v>
      </c>
    </row>
    <row r="25" spans="1:19">
      <c r="A25" s="21"/>
      <c r="B25" s="22">
        <f t="shared" si="2"/>
        <v>40930</v>
      </c>
      <c r="C25" s="8"/>
      <c r="D25" s="8">
        <v>0.5</v>
      </c>
      <c r="E25" s="43" t="b">
        <f t="shared" si="0"/>
        <v>0</v>
      </c>
      <c r="F25" s="9"/>
      <c r="G25" s="50" t="str">
        <f>IF(WEEKDAY(B25,2)=1,SUMPRODUCT(N(WEEKDAY($B$4:B25,2)=1)),"")</f>
        <v/>
      </c>
      <c r="I25" s="3">
        <f t="shared" si="1"/>
        <v>3</v>
      </c>
      <c r="P25" s="2"/>
      <c r="Q25" s="29"/>
      <c r="R25" s="6"/>
    </row>
    <row r="26" spans="1:19">
      <c r="A26" s="21"/>
      <c r="B26" s="22">
        <f t="shared" si="2"/>
        <v>40931</v>
      </c>
      <c r="C26" s="8"/>
      <c r="D26" s="8">
        <v>0</v>
      </c>
      <c r="E26" s="43" t="b">
        <f t="shared" si="0"/>
        <v>1</v>
      </c>
      <c r="F26" s="9"/>
      <c r="G26" s="50">
        <f>IF(WEEKDAY(B26,2)=1,SUMPRODUCT(N(WEEKDAY($B$4:B26,2)=1)),"")</f>
        <v>4</v>
      </c>
      <c r="I26" s="3">
        <f t="shared" si="1"/>
        <v>4</v>
      </c>
      <c r="P26" s="11"/>
      <c r="Q26" s="29"/>
      <c r="R26" s="6"/>
    </row>
    <row r="27" spans="1:19">
      <c r="A27" s="21"/>
      <c r="B27" s="22">
        <f t="shared" si="2"/>
        <v>40932</v>
      </c>
      <c r="C27" s="8"/>
      <c r="D27" s="8">
        <v>0.5</v>
      </c>
      <c r="E27" s="43" t="b">
        <f t="shared" si="0"/>
        <v>0</v>
      </c>
      <c r="F27" s="9"/>
      <c r="G27" s="50" t="str">
        <f>IF(WEEKDAY(B27,2)=1,SUMPRODUCT(N(WEEKDAY($B$4:B27,2)=1)),"")</f>
        <v/>
      </c>
      <c r="I27" s="3">
        <f t="shared" si="1"/>
        <v>4</v>
      </c>
      <c r="P27" s="11"/>
      <c r="Q27" s="30"/>
      <c r="R27" s="30"/>
    </row>
    <row r="28" spans="1:19">
      <c r="A28" s="21"/>
      <c r="B28" s="22">
        <f t="shared" si="2"/>
        <v>40933</v>
      </c>
      <c r="C28" s="8"/>
      <c r="D28" s="8">
        <v>0</v>
      </c>
      <c r="E28" s="43" t="b">
        <f t="shared" si="0"/>
        <v>0</v>
      </c>
      <c r="F28" s="9"/>
      <c r="G28" s="50" t="str">
        <f>IF(WEEKDAY(B28,2)=1,SUMPRODUCT(N(WEEKDAY($B$4:B28,2)=1)),"")</f>
        <v/>
      </c>
      <c r="I28" s="3">
        <f t="shared" si="1"/>
        <v>4</v>
      </c>
      <c r="P28" s="11"/>
      <c r="Q28" s="31"/>
      <c r="R28" s="31"/>
    </row>
    <row r="29" spans="1:19">
      <c r="A29" s="21"/>
      <c r="B29" s="22">
        <f t="shared" si="2"/>
        <v>40934</v>
      </c>
      <c r="C29" s="8"/>
      <c r="D29" s="8">
        <v>0</v>
      </c>
      <c r="E29" s="43" t="b">
        <f t="shared" si="0"/>
        <v>0</v>
      </c>
      <c r="F29" s="9"/>
      <c r="G29" s="50" t="str">
        <f>IF(WEEKDAY(B29,2)=1,SUMPRODUCT(N(WEEKDAY($B$4:B29,2)=1)),"")</f>
        <v/>
      </c>
      <c r="I29" s="3">
        <f t="shared" si="1"/>
        <v>4</v>
      </c>
      <c r="P29" s="11"/>
      <c r="Q29" s="31"/>
      <c r="R29" s="31"/>
    </row>
    <row r="30" spans="1:19">
      <c r="A30" s="21"/>
      <c r="B30" s="22">
        <f t="shared" si="2"/>
        <v>40935</v>
      </c>
      <c r="C30" s="8"/>
      <c r="D30" s="8">
        <v>0</v>
      </c>
      <c r="E30" s="43" t="b">
        <f t="shared" si="0"/>
        <v>0</v>
      </c>
      <c r="F30" s="9"/>
      <c r="G30" s="50" t="str">
        <f>IF(WEEKDAY(B30,2)=1,SUMPRODUCT(N(WEEKDAY($B$4:B30,2)=1)),"")</f>
        <v/>
      </c>
      <c r="I30" s="3">
        <f t="shared" si="1"/>
        <v>4</v>
      </c>
      <c r="P30" s="11"/>
      <c r="Q30" s="31"/>
      <c r="R30" s="31"/>
    </row>
    <row r="31" spans="1:19">
      <c r="A31" s="21"/>
      <c r="B31" s="22">
        <f t="shared" si="2"/>
        <v>40936</v>
      </c>
      <c r="C31" s="8"/>
      <c r="D31" s="8">
        <v>0</v>
      </c>
      <c r="E31" s="43" t="b">
        <f t="shared" si="0"/>
        <v>0</v>
      </c>
      <c r="F31" s="9"/>
      <c r="G31" s="50" t="str">
        <f>IF(WEEKDAY(B31,2)=1,SUMPRODUCT(N(WEEKDAY($B$4:B31,2)=1)),"")</f>
        <v/>
      </c>
      <c r="I31" s="3">
        <f t="shared" si="1"/>
        <v>4</v>
      </c>
      <c r="P31" s="2"/>
      <c r="Q31" s="31"/>
      <c r="R31" s="31"/>
    </row>
    <row r="32" spans="1:19">
      <c r="A32" s="21"/>
      <c r="B32" s="22">
        <f t="shared" si="2"/>
        <v>40937</v>
      </c>
      <c r="C32" s="8"/>
      <c r="D32" s="8">
        <v>0.5</v>
      </c>
      <c r="E32" s="43" t="b">
        <f t="shared" si="0"/>
        <v>0</v>
      </c>
      <c r="F32" s="9"/>
      <c r="G32" s="50" t="str">
        <f>IF(WEEKDAY(B32,2)=1,SUMPRODUCT(N(WEEKDAY($B$4:B32,2)=1)),"")</f>
        <v/>
      </c>
      <c r="I32" s="3">
        <f t="shared" si="1"/>
        <v>4</v>
      </c>
      <c r="P32" s="11"/>
      <c r="Q32" s="31"/>
      <c r="R32" s="31"/>
    </row>
    <row r="33" spans="1:18">
      <c r="A33" s="21"/>
      <c r="B33" s="22">
        <f t="shared" si="2"/>
        <v>40938</v>
      </c>
      <c r="C33" s="8"/>
      <c r="D33" s="8">
        <v>0</v>
      </c>
      <c r="E33" s="43" t="b">
        <f t="shared" si="0"/>
        <v>1</v>
      </c>
      <c r="F33" s="9"/>
      <c r="G33" s="50">
        <f>IF(WEEKDAY(B33,2)=1,SUMPRODUCT(N(WEEKDAY($B$4:B33,2)=1)),"")</f>
        <v>5</v>
      </c>
      <c r="I33" s="3">
        <f t="shared" si="1"/>
        <v>5</v>
      </c>
      <c r="P33" s="11"/>
      <c r="Q33" s="31"/>
      <c r="R33" s="31"/>
    </row>
    <row r="35" spans="1:18">
      <c r="D35" s="15"/>
    </row>
  </sheetData>
  <sortState ref="R7:R20">
    <sortCondition ref="R7:R20"/>
  </sortState>
  <conditionalFormatting sqref="E4:F33">
    <cfRule type="cellIs" dxfId="0" priority="1" operator="equal">
      <formula>TRUE</formula>
    </cfRule>
  </conditionalFormatting>
  <dataValidations count="1">
    <dataValidation type="list" allowBlank="1" showInputMessage="1" showErrorMessage="1" sqref="A1">
      <formula1>$Q$7:$Q$19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fér</vt:lpstr>
      <vt:lpstr>jours année</vt:lpstr>
      <vt:lpstr>An</vt:lpstr>
      <vt:lpstr>Duree</vt:lpstr>
      <vt:lpstr>Fer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mduquesn</cp:lastModifiedBy>
  <cp:lastPrinted>2014-12-15T18:18:43Z</cp:lastPrinted>
  <dcterms:created xsi:type="dcterms:W3CDTF">2014-10-25T06:17:56Z</dcterms:created>
  <dcterms:modified xsi:type="dcterms:W3CDTF">2014-12-16T08:44:02Z</dcterms:modified>
</cp:coreProperties>
</file>