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0" yWindow="135" windowWidth="21315" windowHeight="7485"/>
  </bookViews>
  <sheets>
    <sheet name="Feuil1" sheetId="1" r:id="rId1"/>
    <sheet name="TCD" sheetId="2" r:id="rId2"/>
  </sheets>
  <calcPr calcId="125725"/>
  <pivotCaches>
    <pivotCache cacheId="5" r:id="rId3"/>
  </pivotCaches>
</workbook>
</file>

<file path=xl/calcChain.xml><?xml version="1.0" encoding="utf-8"?>
<calcChain xmlns="http://schemas.openxmlformats.org/spreadsheetml/2006/main">
  <c r="K7" i="1"/>
  <c r="K6"/>
  <c r="K5"/>
  <c r="K4"/>
  <c r="L4" s="1"/>
  <c r="L5" s="1"/>
  <c r="L6" s="1"/>
  <c r="K9"/>
  <c r="K10"/>
  <c r="K11"/>
  <c r="K12"/>
  <c r="K13"/>
  <c r="K14"/>
  <c r="K15"/>
  <c r="K16"/>
  <c r="K17"/>
  <c r="K8"/>
  <c r="M8"/>
  <c r="M9"/>
  <c r="M10"/>
  <c r="M11"/>
  <c r="M12"/>
  <c r="M13"/>
  <c r="M14"/>
  <c r="M15"/>
  <c r="M16"/>
  <c r="M17"/>
  <c r="M7"/>
  <c r="M5"/>
  <c r="M6"/>
  <c r="M4"/>
  <c r="N5"/>
  <c r="N6"/>
  <c r="N7"/>
  <c r="N8"/>
  <c r="N9"/>
  <c r="N10"/>
  <c r="N11"/>
  <c r="N12"/>
  <c r="N13"/>
  <c r="N14"/>
  <c r="N15"/>
  <c r="N16"/>
  <c r="N17"/>
  <c r="N4"/>
  <c r="L7" l="1"/>
  <c r="L8" s="1"/>
  <c r="L9" s="1"/>
  <c r="L10" s="1"/>
  <c r="L11" s="1"/>
  <c r="L12" s="1"/>
  <c r="L13" s="1"/>
  <c r="L14" s="1"/>
  <c r="L15" s="1"/>
  <c r="L16" s="1"/>
</calcChain>
</file>

<file path=xl/sharedStrings.xml><?xml version="1.0" encoding="utf-8"?>
<sst xmlns="http://schemas.openxmlformats.org/spreadsheetml/2006/main" count="70" uniqueCount="38">
  <si>
    <t>Date</t>
  </si>
  <si>
    <t>Salarié</t>
  </si>
  <si>
    <t>Client</t>
  </si>
  <si>
    <t>Tâches effectuées</t>
  </si>
  <si>
    <t>Départ dépôt</t>
  </si>
  <si>
    <t>Temps de trajet</t>
  </si>
  <si>
    <t>Arrivée chantier</t>
  </si>
  <si>
    <t>Départ chantier</t>
  </si>
  <si>
    <t>Temps  chantier</t>
  </si>
  <si>
    <t>Temps de pause</t>
  </si>
  <si>
    <t>Retour dépôt</t>
  </si>
  <si>
    <t>Solde journalier</t>
  </si>
  <si>
    <t>Solde cumulé</t>
  </si>
  <si>
    <t>GESTION DES HORAIRES SALARIE</t>
  </si>
  <si>
    <t>Temps taches diverses</t>
  </si>
  <si>
    <t>Solde début</t>
  </si>
  <si>
    <t>CAILLOT</t>
  </si>
  <si>
    <t>MANU</t>
  </si>
  <si>
    <t>TAILLE LAURIER</t>
  </si>
  <si>
    <t>THEVENET</t>
  </si>
  <si>
    <t>PREPA CAMION</t>
  </si>
  <si>
    <t>JEANTON</t>
  </si>
  <si>
    <t>DELFOUR</t>
  </si>
  <si>
    <t>NETTOYAGE MASSIFS</t>
  </si>
  <si>
    <t>TONTE</t>
  </si>
  <si>
    <t>NETTOYAGE TONDEUSE</t>
  </si>
  <si>
    <t>PERIPHERIE</t>
  </si>
  <si>
    <t>CABINET MEDICAL</t>
  </si>
  <si>
    <t>SNPP</t>
  </si>
  <si>
    <t>PLEIN GAZOIL</t>
  </si>
  <si>
    <t>TAILLE HAIE</t>
  </si>
  <si>
    <t>RAMASSAGE</t>
  </si>
  <si>
    <t>VIDAGE CAMION</t>
  </si>
  <si>
    <t>Row Labels</t>
  </si>
  <si>
    <t>Grand Total</t>
  </si>
  <si>
    <t>Column Labels</t>
  </si>
  <si>
    <t>(blank)</t>
  </si>
  <si>
    <t>Sum of Temps  chantier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</si>
</sst>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"/>
  </numFmts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164" fontId="2" fillId="0" borderId="1" xfId="0" applyNumberFormat="1" applyFont="1" applyBorder="1"/>
    <xf numFmtId="164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64" fontId="2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165" fontId="0" fillId="0" borderId="0" xfId="0" applyNumberFormat="1"/>
    <xf numFmtId="0" fontId="1" fillId="0" borderId="3" xfId="0" applyFont="1" applyBorder="1" applyAlignment="1">
      <alignment horizontal="centerContinuous"/>
    </xf>
    <xf numFmtId="0" fontId="1" fillId="0" borderId="4" xfId="0" applyFont="1" applyBorder="1" applyAlignment="1">
      <alignment horizontal="centerContinuous"/>
    </xf>
    <xf numFmtId="0" fontId="2" fillId="0" borderId="4" xfId="0" applyFont="1" applyBorder="1" applyAlignment="1">
      <alignment horizontal="centerContinuous"/>
    </xf>
    <xf numFmtId="0" fontId="2" fillId="0" borderId="5" xfId="0" applyFont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im" refreshedDate="43019.91535891204" createdVersion="3" refreshedVersion="3" minRefreshableVersion="3" recordCount="14">
  <cacheSource type="worksheet">
    <worksheetSource ref="A3:N17" sheet="Feuil1"/>
  </cacheSource>
  <cacheFields count="14">
    <cacheField name="Date" numFmtId="14">
      <sharedItems containsSemiMixedTypes="0" containsNonDate="0" containsDate="1" containsString="0" minDate="2017-09-25T00:00:00" maxDate="2017-09-30T00:00:00" count="5">
        <d v="2017-09-25T00:00:00"/>
        <d v="2017-09-26T00:00:00"/>
        <d v="2017-09-27T00:00:00"/>
        <d v="2017-09-28T00:00:00"/>
        <d v="2017-09-29T00:00:00"/>
      </sharedItems>
    </cacheField>
    <cacheField name="Salarié" numFmtId="0">
      <sharedItems count="1">
        <s v="MANU"/>
      </sharedItems>
    </cacheField>
    <cacheField name="Client" numFmtId="0">
      <sharedItems containsBlank="1" count="8">
        <s v="CAILLOT"/>
        <s v="THEVENET"/>
        <s v="JEANTON"/>
        <s v="DELFOUR"/>
        <m/>
        <s v="PERIPHERIE"/>
        <s v="CABINET MEDICAL"/>
        <s v="SNPP"/>
      </sharedItems>
    </cacheField>
    <cacheField name="Tâches effectuées" numFmtId="0">
      <sharedItems/>
    </cacheField>
    <cacheField name="Départ dépôt" numFmtId="164">
      <sharedItems containsNonDate="0" containsDate="1" containsString="0" containsBlank="1" minDate="1899-12-30T07:45:00" maxDate="1899-12-30T17:00:00"/>
    </cacheField>
    <cacheField name="Arrivée chantier" numFmtId="164">
      <sharedItems containsNonDate="0" containsDate="1" containsString="0" containsBlank="1" minDate="1899-12-30T08:15:00" maxDate="1899-12-30T16:00:00"/>
    </cacheField>
    <cacheField name="Départ chantier" numFmtId="164">
      <sharedItems containsNonDate="0" containsDate="1" containsString="0" containsBlank="1" minDate="1899-12-30T10:00:00" maxDate="1899-12-30T16:30:00"/>
    </cacheField>
    <cacheField name="Temps taches diverses" numFmtId="164">
      <sharedItems containsNonDate="0" containsDate="1" containsString="0" containsBlank="1" minDate="1899-12-30T00:15:00" maxDate="1899-12-30T00:30:00"/>
    </cacheField>
    <cacheField name="Temps de pause" numFmtId="164">
      <sharedItems containsNonDate="0" containsDate="1" containsString="0" containsBlank="1" minDate="1899-12-30T00:30:00" maxDate="1899-12-30T00:30:00"/>
    </cacheField>
    <cacheField name="Retour dépôt" numFmtId="164">
      <sharedItems containsNonDate="0" containsDate="1" containsString="0" containsBlank="1" minDate="1899-12-30T16:00:00" maxDate="1899-12-30T17:15:00"/>
    </cacheField>
    <cacheField name="Solde journalier" numFmtId="164">
      <sharedItems containsSemiMixedTypes="0" containsNonDate="0" containsDate="1" containsString="0" minDate="1899-12-30T00:00:00" maxDate="1899-12-30T08:30:00"/>
    </cacheField>
    <cacheField name="Solde cumulé" numFmtId="164">
      <sharedItems containsNonDate="0" containsDate="1" containsString="0" containsBlank="1" minDate="1899-12-30T08:30:00" maxDate="1899-12-31T10:45:00"/>
    </cacheField>
    <cacheField name="Temps de trajet" numFmtId="164">
      <sharedItems containsSemiMixedTypes="0" containsNonDate="0" containsDate="1" containsString="0" minDate="1899-12-30T00:00:00" maxDate="1899-12-30T00:45:00"/>
    </cacheField>
    <cacheField name="Temps  chantier" numFmtId="164">
      <sharedItems containsSemiMixedTypes="0" containsNonDate="0" containsDate="1" containsString="0" minDate="1899-12-30T00:00:00" maxDate="1899-12-30T08:15: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  <s v="TAILLE LAURIER"/>
    <d v="1899-12-30T08:00:00"/>
    <d v="1899-12-30T08:45:00"/>
    <d v="1899-12-30T16:30:00"/>
    <d v="1899-12-30T00:15:00"/>
    <d v="1899-12-30T00:30:00"/>
    <d v="1899-12-30T17:00:00"/>
    <d v="1899-12-30T08:30:00"/>
    <d v="1899-12-30T08:30:00"/>
    <d v="1899-12-30T00:45:00"/>
    <d v="1899-12-30T07:45:00"/>
  </r>
  <r>
    <x v="0"/>
    <x v="0"/>
    <x v="1"/>
    <s v="PREPA CAMION"/>
    <d v="1899-12-30T17:00:00"/>
    <m/>
    <m/>
    <d v="1899-12-30T00:15:00"/>
    <m/>
    <d v="1899-12-30T17:15:00"/>
    <d v="1899-12-30T00:15:00"/>
    <d v="1899-12-30T08:45:00"/>
    <d v="1899-12-30T00:00:00"/>
    <d v="1899-12-30T00:00:00"/>
  </r>
  <r>
    <x v="1"/>
    <x v="0"/>
    <x v="1"/>
    <s v="NETTOYAGE MASSIFS"/>
    <d v="1899-12-30T07:45:00"/>
    <d v="1899-12-30T08:15:00"/>
    <d v="1899-12-30T10:00:00"/>
    <m/>
    <m/>
    <m/>
    <d v="1899-12-30T02:15:00"/>
    <d v="1899-12-30T11:00:00"/>
    <d v="1899-12-30T00:30:00"/>
    <d v="1899-12-30T01:45:00"/>
  </r>
  <r>
    <x v="1"/>
    <x v="0"/>
    <x v="2"/>
    <s v="TONTE"/>
    <m/>
    <d v="1899-12-30T10:00:00"/>
    <d v="1899-12-30T13:00:00"/>
    <m/>
    <d v="1899-12-30T00:30:00"/>
    <m/>
    <d v="1899-12-30T02:30:00"/>
    <d v="1899-12-30T13:30:00"/>
    <d v="1899-12-30T00:00:00"/>
    <d v="1899-12-30T03:00:00"/>
  </r>
  <r>
    <x v="1"/>
    <x v="0"/>
    <x v="3"/>
    <s v="TONTE"/>
    <m/>
    <d v="1899-12-30T13:45:00"/>
    <d v="1899-12-30T15:45:00"/>
    <d v="1899-12-30T00:30:00"/>
    <m/>
    <d v="1899-12-30T16:00:00"/>
    <d v="1899-12-30T02:15:00"/>
    <d v="1899-12-30T15:45:00"/>
    <d v="1899-12-30T00:00:00"/>
    <d v="1899-12-30T02:00:00"/>
  </r>
  <r>
    <x v="1"/>
    <x v="0"/>
    <x v="4"/>
    <s v="NETTOYAGE TONDEUSE"/>
    <m/>
    <d v="1899-12-30T16:00:00"/>
    <d v="1899-12-30T16:30:00"/>
    <m/>
    <m/>
    <m/>
    <d v="1899-12-30T00:30:00"/>
    <d v="1899-12-30T16:15:00"/>
    <d v="1899-12-30T00:00:00"/>
    <d v="1899-12-30T00:30:00"/>
  </r>
  <r>
    <x v="2"/>
    <x v="0"/>
    <x v="5"/>
    <s v="TONTE"/>
    <d v="1899-12-30T08:00:00"/>
    <d v="1899-12-30T08:30:00"/>
    <d v="1899-12-30T12:15:00"/>
    <d v="1899-12-30T00:15:00"/>
    <d v="1899-12-30T00:30:00"/>
    <m/>
    <d v="1899-12-30T03:45:00"/>
    <d v="1899-12-30T20:00:00"/>
    <d v="1899-12-30T00:30:00"/>
    <d v="1899-12-30T03:45:00"/>
  </r>
  <r>
    <x v="2"/>
    <x v="0"/>
    <x v="6"/>
    <s v="TONTE"/>
    <m/>
    <d v="1899-12-30T13:00:00"/>
    <d v="1899-12-30T14:00:00"/>
    <d v="1899-12-30T00:15:00"/>
    <m/>
    <m/>
    <d v="1899-12-30T01:00:00"/>
    <d v="1899-12-30T21:00:00"/>
    <d v="1899-12-30T00:00:00"/>
    <d v="1899-12-30T01:00:00"/>
  </r>
  <r>
    <x v="2"/>
    <x v="0"/>
    <x v="7"/>
    <s v="TONTE"/>
    <m/>
    <d v="1899-12-30T14:00:00"/>
    <d v="1899-12-30T16:15:00"/>
    <m/>
    <m/>
    <m/>
    <d v="1899-12-30T02:15:00"/>
    <d v="1899-12-30T23:15:00"/>
    <d v="1899-12-30T00:00:00"/>
    <d v="1899-12-30T02:15:00"/>
  </r>
  <r>
    <x v="2"/>
    <x v="0"/>
    <x v="4"/>
    <s v="NETTOYAGE TONDEUSE"/>
    <m/>
    <m/>
    <m/>
    <d v="1899-12-30T00:30:00"/>
    <m/>
    <m/>
    <d v="1899-12-30T00:00:00"/>
    <d v="1899-12-30T23:15:00"/>
    <d v="1899-12-30T00:00:00"/>
    <d v="1899-12-30T00:00:00"/>
  </r>
  <r>
    <x v="3"/>
    <x v="0"/>
    <x v="1"/>
    <s v="TAILLE HAIE"/>
    <d v="1899-12-30T07:45:00"/>
    <d v="1899-12-30T08:15:00"/>
    <d v="1899-12-30T16:30:00"/>
    <m/>
    <d v="1899-12-30T00:30:00"/>
    <m/>
    <d v="1899-12-30T08:15:00"/>
    <d v="1899-12-31T07:30:00"/>
    <d v="1899-12-30T00:30:00"/>
    <d v="1899-12-30T08:15:00"/>
  </r>
  <r>
    <x v="3"/>
    <x v="0"/>
    <x v="4"/>
    <s v="PLEIN GAZOIL"/>
    <m/>
    <m/>
    <m/>
    <d v="1899-12-30T00:15:00"/>
    <m/>
    <m/>
    <d v="1899-12-30T00:00:00"/>
    <d v="1899-12-31T07:30:00"/>
    <d v="1899-12-30T00:00:00"/>
    <d v="1899-12-30T00:00:00"/>
  </r>
  <r>
    <x v="4"/>
    <x v="0"/>
    <x v="1"/>
    <s v="RAMASSAGE"/>
    <d v="1899-12-30T07:45:00"/>
    <d v="1899-12-30T08:15:00"/>
    <d v="1899-12-30T11:00:00"/>
    <m/>
    <m/>
    <m/>
    <d v="1899-12-30T03:15:00"/>
    <d v="1899-12-31T10:45:00"/>
    <d v="1899-12-30T00:30:00"/>
    <d v="1899-12-30T02:45:00"/>
  </r>
  <r>
    <x v="4"/>
    <x v="0"/>
    <x v="1"/>
    <s v="VIDAGE CAMION"/>
    <m/>
    <m/>
    <m/>
    <d v="1899-12-30T00:30:00"/>
    <m/>
    <m/>
    <d v="1899-12-30T00:00:00"/>
    <m/>
    <d v="1899-12-30T00:00:00"/>
    <d v="1899-12-3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J10" firstHeaderRow="1" firstDataRow="2" firstDataCol="1" rowPageCount="1" colPageCount="1"/>
  <pivotFields count="14">
    <pivotField axis="axisRow" numFmtId="14" showAll="0">
      <items count="6">
        <item x="0"/>
        <item x="1"/>
        <item x="2"/>
        <item x="3"/>
        <item x="4"/>
        <item t="default"/>
      </items>
    </pivotField>
    <pivotField axis="axisPage" multipleItemSelectionAllowed="1" showAll="0">
      <items count="2">
        <item x="0"/>
        <item t="default"/>
      </items>
    </pivotField>
    <pivotField axis="axisCol" showAll="0">
      <items count="9">
        <item x="6"/>
        <item x="0"/>
        <item x="3"/>
        <item x="2"/>
        <item x="5"/>
        <item x="7"/>
        <item x="1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numFmtId="164" showAll="0"/>
    <pivotField dataField="1" numFmtId="164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pageFields count="1">
    <pageField fld="1" hier="-1"/>
  </pageFields>
  <dataFields count="1">
    <dataField name="Sum of Temps  chantier" fld="13" baseField="0" baseItem="0" numFmtId="165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17"/>
  <sheetViews>
    <sheetView showZeros="0" tabSelected="1" workbookViewId="0">
      <selection activeCell="A3" sqref="A3"/>
    </sheetView>
  </sheetViews>
  <sheetFormatPr defaultColWidth="11.42578125" defaultRowHeight="15"/>
  <cols>
    <col min="1" max="1" width="11.42578125" style="1"/>
    <col min="2" max="2" width="19.28515625" style="1" customWidth="1"/>
    <col min="3" max="3" width="18.7109375" style="1" customWidth="1"/>
    <col min="4" max="4" width="32.7109375" style="1" customWidth="1"/>
    <col min="5" max="12" width="13" style="1" customWidth="1"/>
    <col min="13" max="13" width="17.140625" style="1" customWidth="1"/>
    <col min="14" max="14" width="13" style="1" customWidth="1"/>
    <col min="15" max="16384" width="11.42578125" style="1"/>
  </cols>
  <sheetData>
    <row r="1" spans="1:14" ht="26.25">
      <c r="A1" s="16" t="s">
        <v>13</v>
      </c>
      <c r="B1" s="17"/>
      <c r="C1" s="17"/>
      <c r="D1" s="17"/>
      <c r="E1" s="18"/>
      <c r="F1" s="18"/>
      <c r="G1" s="18"/>
      <c r="H1" s="18"/>
      <c r="I1" s="18"/>
      <c r="J1" s="19"/>
    </row>
    <row r="2" spans="1:14" ht="26.25">
      <c r="A2" s="2"/>
      <c r="B2" s="2"/>
      <c r="C2" s="2"/>
      <c r="D2" s="2"/>
      <c r="K2" s="12" t="s">
        <v>15</v>
      </c>
      <c r="L2" s="3"/>
    </row>
    <row r="3" spans="1:14" s="9" customFormat="1" ht="30">
      <c r="A3" s="7" t="s">
        <v>0</v>
      </c>
      <c r="B3" s="7" t="s">
        <v>1</v>
      </c>
      <c r="C3" s="7" t="s">
        <v>2</v>
      </c>
      <c r="D3" s="7" t="s">
        <v>3</v>
      </c>
      <c r="E3" s="8" t="s">
        <v>4</v>
      </c>
      <c r="F3" s="8" t="s">
        <v>6</v>
      </c>
      <c r="G3" s="8" t="s">
        <v>7</v>
      </c>
      <c r="H3" s="8" t="s">
        <v>14</v>
      </c>
      <c r="I3" s="8" t="s">
        <v>9</v>
      </c>
      <c r="J3" s="8" t="s">
        <v>10</v>
      </c>
      <c r="K3" s="11" t="s">
        <v>11</v>
      </c>
      <c r="L3" s="11" t="s">
        <v>12</v>
      </c>
      <c r="M3" s="11" t="s">
        <v>5</v>
      </c>
      <c r="N3" s="11" t="s">
        <v>8</v>
      </c>
    </row>
    <row r="4" spans="1:14">
      <c r="A4" s="5">
        <v>43003</v>
      </c>
      <c r="B4" s="6" t="s">
        <v>17</v>
      </c>
      <c r="C4" s="6" t="s">
        <v>16</v>
      </c>
      <c r="D4" s="6" t="s">
        <v>18</v>
      </c>
      <c r="E4" s="4">
        <v>0.33333333333333331</v>
      </c>
      <c r="F4" s="4">
        <v>0.36458333333333331</v>
      </c>
      <c r="G4" s="4">
        <v>0.6875</v>
      </c>
      <c r="H4" s="4">
        <v>1.0416666666666666E-2</v>
      </c>
      <c r="I4" s="4">
        <v>2.0833333333333332E-2</v>
      </c>
      <c r="J4" s="4">
        <v>0.70833333333333337</v>
      </c>
      <c r="K4" s="10">
        <f t="shared" ref="K4:K7" si="0">IF(J4&gt;0,J4-IF(E4=0,F4,E4)-I4,G4-IF(E4=0,F4,E4)-I4)</f>
        <v>0.35416666666666674</v>
      </c>
      <c r="L4" s="3">
        <f>K4+L2</f>
        <v>0.35416666666666674</v>
      </c>
      <c r="M4" s="3">
        <f>IF(E4=0,F4-G4,IF(F4=0,0,F4-E4))</f>
        <v>3.125E-2</v>
      </c>
      <c r="N4" s="3">
        <f>G4-F4</f>
        <v>0.32291666666666669</v>
      </c>
    </row>
    <row r="5" spans="1:14">
      <c r="A5" s="5">
        <v>43003</v>
      </c>
      <c r="B5" s="6" t="s">
        <v>17</v>
      </c>
      <c r="C5" s="6" t="s">
        <v>19</v>
      </c>
      <c r="D5" s="6" t="s">
        <v>20</v>
      </c>
      <c r="E5" s="4">
        <v>0.70833333333333337</v>
      </c>
      <c r="F5" s="4"/>
      <c r="G5" s="4"/>
      <c r="H5" s="4">
        <v>1.0416666666666666E-2</v>
      </c>
      <c r="I5" s="4"/>
      <c r="J5" s="4">
        <v>0.71875</v>
      </c>
      <c r="K5" s="10">
        <f t="shared" si="0"/>
        <v>1.041666666666663E-2</v>
      </c>
      <c r="L5" s="3">
        <f>K5+L4</f>
        <v>0.36458333333333337</v>
      </c>
      <c r="M5" s="3">
        <f t="shared" ref="M5:M6" si="1">IF(E5=0,F5-G5,IF(F5=0,0,F5-E5))</f>
        <v>0</v>
      </c>
      <c r="N5" s="3">
        <f t="shared" ref="N5:N17" si="2">G5-F5</f>
        <v>0</v>
      </c>
    </row>
    <row r="6" spans="1:14">
      <c r="A6" s="5">
        <v>43004</v>
      </c>
      <c r="B6" s="6" t="s">
        <v>17</v>
      </c>
      <c r="C6" s="6" t="s">
        <v>19</v>
      </c>
      <c r="D6" s="6" t="s">
        <v>23</v>
      </c>
      <c r="E6" s="4">
        <v>0.32291666666666669</v>
      </c>
      <c r="F6" s="4">
        <v>0.34375</v>
      </c>
      <c r="G6" s="4">
        <v>0.41666666666666669</v>
      </c>
      <c r="H6" s="4"/>
      <c r="I6" s="4"/>
      <c r="J6" s="4"/>
      <c r="K6" s="10">
        <f t="shared" si="0"/>
        <v>9.375E-2</v>
      </c>
      <c r="L6" s="3">
        <f t="shared" ref="L6:L16" si="3">K6+L5</f>
        <v>0.45833333333333337</v>
      </c>
      <c r="M6" s="3">
        <f t="shared" si="1"/>
        <v>2.0833333333333315E-2</v>
      </c>
      <c r="N6" s="3">
        <f t="shared" si="2"/>
        <v>7.2916666666666685E-2</v>
      </c>
    </row>
    <row r="7" spans="1:14">
      <c r="A7" s="5">
        <v>43004</v>
      </c>
      <c r="B7" s="6" t="s">
        <v>17</v>
      </c>
      <c r="C7" s="6" t="s">
        <v>21</v>
      </c>
      <c r="D7" s="6" t="s">
        <v>24</v>
      </c>
      <c r="E7" s="4"/>
      <c r="F7" s="4">
        <v>0.41666666666666669</v>
      </c>
      <c r="G7" s="4">
        <v>0.54166666666666663</v>
      </c>
      <c r="H7" s="4"/>
      <c r="I7" s="4">
        <v>2.0833333333333332E-2</v>
      </c>
      <c r="J7" s="4"/>
      <c r="K7" s="10">
        <f t="shared" si="0"/>
        <v>0.10416666666666662</v>
      </c>
      <c r="L7" s="3">
        <f t="shared" si="3"/>
        <v>0.5625</v>
      </c>
      <c r="M7" s="3">
        <f>IF(E7=0,0,IF(F7=0,0,F7-E7))</f>
        <v>0</v>
      </c>
      <c r="N7" s="3">
        <f t="shared" si="2"/>
        <v>0.12499999999999994</v>
      </c>
    </row>
    <row r="8" spans="1:14">
      <c r="A8" s="5">
        <v>43004</v>
      </c>
      <c r="B8" s="6" t="s">
        <v>17</v>
      </c>
      <c r="C8" s="6" t="s">
        <v>22</v>
      </c>
      <c r="D8" s="6" t="s">
        <v>24</v>
      </c>
      <c r="E8" s="4"/>
      <c r="F8" s="4">
        <v>0.57291666666666663</v>
      </c>
      <c r="G8" s="4">
        <v>0.65625</v>
      </c>
      <c r="H8" s="4">
        <v>2.0833333333333332E-2</v>
      </c>
      <c r="I8" s="4"/>
      <c r="J8" s="4">
        <v>0.66666666666666663</v>
      </c>
      <c r="K8" s="10">
        <f>IF(J8&gt;0,J8-IF(E8=0,F8,E8)-I8,G8-IF(E8=0,F8,E8)-I8)</f>
        <v>9.375E-2</v>
      </c>
      <c r="L8" s="3">
        <f t="shared" si="3"/>
        <v>0.65625</v>
      </c>
      <c r="M8" s="3">
        <f t="shared" ref="M8:M17" si="4">IF(E8=0,0,IF(F8=0,0,F8-E8))</f>
        <v>0</v>
      </c>
      <c r="N8" s="3">
        <f t="shared" si="2"/>
        <v>8.333333333333337E-2</v>
      </c>
    </row>
    <row r="9" spans="1:14">
      <c r="A9" s="5">
        <v>43004</v>
      </c>
      <c r="B9" s="6" t="s">
        <v>17</v>
      </c>
      <c r="C9" s="6"/>
      <c r="D9" s="6" t="s">
        <v>25</v>
      </c>
      <c r="E9" s="4"/>
      <c r="F9" s="4">
        <v>0.66666666666666663</v>
      </c>
      <c r="G9" s="4">
        <v>0.6875</v>
      </c>
      <c r="H9" s="4"/>
      <c r="I9" s="4"/>
      <c r="J9" s="4"/>
      <c r="K9" s="10">
        <f t="shared" ref="K9:K17" si="5">IF(J9&gt;0,J9-IF(E9=0,F9,E9)-I9,G9-IF(E9=0,F9,E9)-I9)</f>
        <v>2.083333333333337E-2</v>
      </c>
      <c r="L9" s="3">
        <f t="shared" si="3"/>
        <v>0.67708333333333337</v>
      </c>
      <c r="M9" s="3">
        <f t="shared" si="4"/>
        <v>0</v>
      </c>
      <c r="N9" s="3">
        <f t="shared" si="2"/>
        <v>2.083333333333337E-2</v>
      </c>
    </row>
    <row r="10" spans="1:14">
      <c r="A10" s="5">
        <v>43005</v>
      </c>
      <c r="B10" s="6" t="s">
        <v>17</v>
      </c>
      <c r="C10" s="6" t="s">
        <v>26</v>
      </c>
      <c r="D10" s="6" t="s">
        <v>24</v>
      </c>
      <c r="E10" s="4">
        <v>0.33333333333333331</v>
      </c>
      <c r="F10" s="4">
        <v>0.35416666666666669</v>
      </c>
      <c r="G10" s="4">
        <v>0.51041666666666663</v>
      </c>
      <c r="H10" s="4">
        <v>1.0416666666666666E-2</v>
      </c>
      <c r="I10" s="4">
        <v>2.0833333333333332E-2</v>
      </c>
      <c r="J10" s="4"/>
      <c r="K10" s="10">
        <f t="shared" si="5"/>
        <v>0.15624999999999997</v>
      </c>
      <c r="L10" s="3">
        <f t="shared" si="3"/>
        <v>0.83333333333333337</v>
      </c>
      <c r="M10" s="3">
        <f t="shared" si="4"/>
        <v>2.083333333333337E-2</v>
      </c>
      <c r="N10" s="3">
        <f t="shared" si="2"/>
        <v>0.15624999999999994</v>
      </c>
    </row>
    <row r="11" spans="1:14">
      <c r="A11" s="5">
        <v>43005</v>
      </c>
      <c r="B11" s="6" t="s">
        <v>17</v>
      </c>
      <c r="C11" s="6" t="s">
        <v>27</v>
      </c>
      <c r="D11" s="6" t="s">
        <v>24</v>
      </c>
      <c r="E11" s="4"/>
      <c r="F11" s="4">
        <v>0.54166666666666663</v>
      </c>
      <c r="G11" s="4">
        <v>0.58333333333333337</v>
      </c>
      <c r="H11" s="4">
        <v>1.0416666666666666E-2</v>
      </c>
      <c r="I11" s="4"/>
      <c r="J11" s="4"/>
      <c r="K11" s="10">
        <f t="shared" si="5"/>
        <v>4.1666666666666741E-2</v>
      </c>
      <c r="L11" s="3">
        <f t="shared" si="3"/>
        <v>0.87500000000000011</v>
      </c>
      <c r="M11" s="3">
        <f t="shared" si="4"/>
        <v>0</v>
      </c>
      <c r="N11" s="3">
        <f t="shared" si="2"/>
        <v>4.1666666666666741E-2</v>
      </c>
    </row>
    <row r="12" spans="1:14">
      <c r="A12" s="5">
        <v>43005</v>
      </c>
      <c r="B12" s="6" t="s">
        <v>17</v>
      </c>
      <c r="C12" s="6" t="s">
        <v>28</v>
      </c>
      <c r="D12" s="6" t="s">
        <v>24</v>
      </c>
      <c r="E12" s="4"/>
      <c r="F12" s="4">
        <v>0.58333333333333337</v>
      </c>
      <c r="G12" s="4">
        <v>0.67708333333333337</v>
      </c>
      <c r="H12" s="4"/>
      <c r="I12" s="4"/>
      <c r="J12" s="4"/>
      <c r="K12" s="10">
        <f t="shared" si="5"/>
        <v>9.375E-2</v>
      </c>
      <c r="L12" s="3">
        <f t="shared" si="3"/>
        <v>0.96875000000000011</v>
      </c>
      <c r="M12" s="3">
        <f t="shared" si="4"/>
        <v>0</v>
      </c>
      <c r="N12" s="3">
        <f t="shared" si="2"/>
        <v>9.375E-2</v>
      </c>
    </row>
    <row r="13" spans="1:14">
      <c r="A13" s="5">
        <v>43005</v>
      </c>
      <c r="B13" s="6" t="s">
        <v>17</v>
      </c>
      <c r="C13" s="6"/>
      <c r="D13" s="6" t="s">
        <v>25</v>
      </c>
      <c r="E13" s="4"/>
      <c r="F13" s="4"/>
      <c r="G13" s="4"/>
      <c r="H13" s="4">
        <v>2.0833333333333332E-2</v>
      </c>
      <c r="I13" s="4"/>
      <c r="J13" s="4"/>
      <c r="K13" s="10">
        <f t="shared" si="5"/>
        <v>0</v>
      </c>
      <c r="L13" s="3">
        <f t="shared" si="3"/>
        <v>0.96875000000000011</v>
      </c>
      <c r="M13" s="3">
        <f t="shared" si="4"/>
        <v>0</v>
      </c>
      <c r="N13" s="3">
        <f t="shared" si="2"/>
        <v>0</v>
      </c>
    </row>
    <row r="14" spans="1:14">
      <c r="A14" s="5">
        <v>43006</v>
      </c>
      <c r="B14" s="6" t="s">
        <v>17</v>
      </c>
      <c r="C14" s="6" t="s">
        <v>19</v>
      </c>
      <c r="D14" s="6" t="s">
        <v>30</v>
      </c>
      <c r="E14" s="4">
        <v>0.32291666666666669</v>
      </c>
      <c r="F14" s="4">
        <v>0.34375</v>
      </c>
      <c r="G14" s="4">
        <v>0.6875</v>
      </c>
      <c r="H14" s="4"/>
      <c r="I14" s="4">
        <v>2.0833333333333332E-2</v>
      </c>
      <c r="J14" s="4"/>
      <c r="K14" s="10">
        <f t="shared" si="5"/>
        <v>0.34375</v>
      </c>
      <c r="L14" s="3">
        <f t="shared" si="3"/>
        <v>1.3125</v>
      </c>
      <c r="M14" s="3">
        <f t="shared" si="4"/>
        <v>2.0833333333333315E-2</v>
      </c>
      <c r="N14" s="3">
        <f t="shared" si="2"/>
        <v>0.34375</v>
      </c>
    </row>
    <row r="15" spans="1:14">
      <c r="A15" s="5">
        <v>43006</v>
      </c>
      <c r="B15" s="6" t="s">
        <v>17</v>
      </c>
      <c r="C15" s="6"/>
      <c r="D15" s="6" t="s">
        <v>29</v>
      </c>
      <c r="E15" s="4"/>
      <c r="F15" s="4"/>
      <c r="G15" s="4"/>
      <c r="H15" s="4">
        <v>1.0416666666666666E-2</v>
      </c>
      <c r="I15" s="4"/>
      <c r="J15" s="4"/>
      <c r="K15" s="10">
        <f t="shared" si="5"/>
        <v>0</v>
      </c>
      <c r="L15" s="3">
        <f t="shared" si="3"/>
        <v>1.3125</v>
      </c>
      <c r="M15" s="3">
        <f t="shared" si="4"/>
        <v>0</v>
      </c>
      <c r="N15" s="3">
        <f t="shared" si="2"/>
        <v>0</v>
      </c>
    </row>
    <row r="16" spans="1:14">
      <c r="A16" s="5">
        <v>43007</v>
      </c>
      <c r="B16" s="6" t="s">
        <v>17</v>
      </c>
      <c r="C16" s="6" t="s">
        <v>19</v>
      </c>
      <c r="D16" s="6" t="s">
        <v>31</v>
      </c>
      <c r="E16" s="4">
        <v>0.32291666666666669</v>
      </c>
      <c r="F16" s="4">
        <v>0.34375</v>
      </c>
      <c r="G16" s="4">
        <v>0.45833333333333331</v>
      </c>
      <c r="H16" s="4"/>
      <c r="I16" s="4"/>
      <c r="J16" s="4"/>
      <c r="K16" s="10">
        <f t="shared" si="5"/>
        <v>0.13541666666666663</v>
      </c>
      <c r="L16" s="3">
        <f t="shared" si="3"/>
        <v>1.4479166666666665</v>
      </c>
      <c r="M16" s="3">
        <f t="shared" si="4"/>
        <v>2.0833333333333315E-2</v>
      </c>
      <c r="N16" s="3">
        <f t="shared" si="2"/>
        <v>0.11458333333333331</v>
      </c>
    </row>
    <row r="17" spans="1:14">
      <c r="A17" s="5">
        <v>43007</v>
      </c>
      <c r="B17" s="6" t="s">
        <v>17</v>
      </c>
      <c r="C17" s="6" t="s">
        <v>19</v>
      </c>
      <c r="D17" s="6" t="s">
        <v>32</v>
      </c>
      <c r="E17" s="4"/>
      <c r="F17" s="4"/>
      <c r="G17" s="4"/>
      <c r="H17" s="4">
        <v>2.0833333333333332E-2</v>
      </c>
      <c r="I17" s="4"/>
      <c r="J17" s="4"/>
      <c r="K17" s="10">
        <f t="shared" si="5"/>
        <v>0</v>
      </c>
      <c r="L17" s="3"/>
      <c r="M17" s="3">
        <f t="shared" si="4"/>
        <v>0</v>
      </c>
      <c r="N17" s="3">
        <f t="shared" si="2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10"/>
  <sheetViews>
    <sheetView workbookViewId="0">
      <selection activeCell="A3" sqref="A3"/>
    </sheetView>
  </sheetViews>
  <sheetFormatPr defaultRowHeight="15"/>
  <cols>
    <col min="1" max="1" width="22" customWidth="1"/>
    <col min="2" max="2" width="17.28515625" customWidth="1"/>
    <col min="3" max="3" width="8.140625" customWidth="1"/>
    <col min="5" max="5" width="9.28515625" bestFit="1" customWidth="1"/>
    <col min="6" max="6" width="11" bestFit="1" customWidth="1"/>
    <col min="7" max="7" width="5.7109375" customWidth="1"/>
    <col min="8" max="8" width="10" bestFit="1" customWidth="1"/>
    <col min="9" max="9" width="7.28515625" customWidth="1"/>
    <col min="10" max="10" width="11.28515625" bestFit="1" customWidth="1"/>
  </cols>
  <sheetData>
    <row r="1" spans="1:10">
      <c r="A1" s="13" t="s">
        <v>1</v>
      </c>
      <c r="B1" t="s">
        <v>17</v>
      </c>
    </row>
    <row r="3" spans="1:10">
      <c r="A3" s="13" t="s">
        <v>37</v>
      </c>
      <c r="B3" s="13" t="s">
        <v>35</v>
      </c>
    </row>
    <row r="4" spans="1:10">
      <c r="A4" s="13" t="s">
        <v>33</v>
      </c>
      <c r="B4" t="s">
        <v>27</v>
      </c>
      <c r="C4" t="s">
        <v>16</v>
      </c>
      <c r="D4" t="s">
        <v>22</v>
      </c>
      <c r="E4" t="s">
        <v>21</v>
      </c>
      <c r="F4" t="s">
        <v>26</v>
      </c>
      <c r="G4" t="s">
        <v>28</v>
      </c>
      <c r="H4" t="s">
        <v>19</v>
      </c>
      <c r="I4" t="s">
        <v>36</v>
      </c>
      <c r="J4" t="s">
        <v>34</v>
      </c>
    </row>
    <row r="5" spans="1:10">
      <c r="A5" s="14">
        <v>43003</v>
      </c>
      <c r="B5" s="15"/>
      <c r="C5" s="15">
        <v>0.32291666666666669</v>
      </c>
      <c r="D5" s="15"/>
      <c r="E5" s="15"/>
      <c r="F5" s="15"/>
      <c r="G5" s="15"/>
      <c r="H5" s="15">
        <v>0</v>
      </c>
      <c r="I5" s="15"/>
      <c r="J5" s="15">
        <v>0.32291666666666669</v>
      </c>
    </row>
    <row r="6" spans="1:10">
      <c r="A6" s="14">
        <v>43004</v>
      </c>
      <c r="B6" s="15"/>
      <c r="C6" s="15"/>
      <c r="D6" s="15">
        <v>8.3333333333333329E-2</v>
      </c>
      <c r="E6" s="15">
        <v>0.125</v>
      </c>
      <c r="F6" s="15"/>
      <c r="G6" s="15"/>
      <c r="H6" s="15">
        <v>7.2916666666666671E-2</v>
      </c>
      <c r="I6" s="15">
        <v>2.0833333333333332E-2</v>
      </c>
      <c r="J6" s="15">
        <v>0.30208333333333331</v>
      </c>
    </row>
    <row r="7" spans="1:10">
      <c r="A7" s="14">
        <v>43005</v>
      </c>
      <c r="B7" s="15">
        <v>4.1666666666666664E-2</v>
      </c>
      <c r="C7" s="15"/>
      <c r="D7" s="15"/>
      <c r="E7" s="15"/>
      <c r="F7" s="15">
        <v>0.15625</v>
      </c>
      <c r="G7" s="15">
        <v>9.375E-2</v>
      </c>
      <c r="H7" s="15"/>
      <c r="I7" s="15">
        <v>0</v>
      </c>
      <c r="J7" s="15">
        <v>0.29166666666666663</v>
      </c>
    </row>
    <row r="8" spans="1:10">
      <c r="A8" s="14">
        <v>43006</v>
      </c>
      <c r="B8" s="15"/>
      <c r="C8" s="15"/>
      <c r="D8" s="15"/>
      <c r="E8" s="15"/>
      <c r="F8" s="15"/>
      <c r="G8" s="15"/>
      <c r="H8" s="15">
        <v>0.34375</v>
      </c>
      <c r="I8" s="15">
        <v>0</v>
      </c>
      <c r="J8" s="15">
        <v>0.34375</v>
      </c>
    </row>
    <row r="9" spans="1:10">
      <c r="A9" s="14">
        <v>43007</v>
      </c>
      <c r="B9" s="15"/>
      <c r="C9" s="15"/>
      <c r="D9" s="15"/>
      <c r="E9" s="15"/>
      <c r="F9" s="15"/>
      <c r="G9" s="15"/>
      <c r="H9" s="15">
        <v>0.11458333333333333</v>
      </c>
      <c r="I9" s="15"/>
      <c r="J9" s="15">
        <v>0.11458333333333333</v>
      </c>
    </row>
    <row r="10" spans="1:10">
      <c r="A10" s="14" t="s">
        <v>34</v>
      </c>
      <c r="B10" s="15">
        <v>4.1666666666666664E-2</v>
      </c>
      <c r="C10" s="15">
        <v>0.32291666666666669</v>
      </c>
      <c r="D10" s="15">
        <v>8.3333333333333329E-2</v>
      </c>
      <c r="E10" s="15">
        <v>0.125</v>
      </c>
      <c r="F10" s="15">
        <v>0.15625</v>
      </c>
      <c r="G10" s="15">
        <v>9.375E-2</v>
      </c>
      <c r="H10" s="15">
        <v>0.53125</v>
      </c>
      <c r="I10" s="15">
        <v>2.0833333333333332E-2</v>
      </c>
      <c r="J10" s="15">
        <v>1.3749999999999998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2017-10-05T08:55:06Z</dcterms:created>
  <dcterms:modified xsi:type="dcterms:W3CDTF">2017-10-11T20:03:05Z</dcterms:modified>
</cp:coreProperties>
</file>