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45" windowWidth="21315" windowHeight="82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37" i="1"/>
  <c r="G38" s="1"/>
  <c r="G39" s="1"/>
  <c r="G36"/>
  <c r="G30"/>
  <c r="G31" s="1"/>
  <c r="G32" s="1"/>
  <c r="G29"/>
  <c r="G22"/>
  <c r="G23" s="1"/>
  <c r="G24" s="1"/>
  <c r="G21"/>
  <c r="G14"/>
  <c r="G15" s="1"/>
  <c r="G16" s="1"/>
  <c r="G13"/>
  <c r="G6"/>
  <c r="G7" s="1"/>
  <c r="G8" s="1"/>
  <c r="G5"/>
  <c r="G4"/>
  <c r="N3"/>
  <c r="N4" s="1"/>
  <c r="N5" s="1"/>
  <c r="N6" s="1"/>
  <c r="N7" s="1"/>
  <c r="N8" s="1"/>
  <c r="N9" s="1"/>
  <c r="N10" s="1"/>
  <c r="N11" s="1"/>
  <c r="N12" s="1"/>
  <c r="N13" s="1"/>
  <c r="N14" s="1"/>
  <c r="N15" s="1"/>
  <c r="N16" s="1"/>
  <c r="D4" l="1"/>
  <c r="N17"/>
  <c r="O17" s="1"/>
  <c r="O5"/>
  <c r="O11"/>
  <c r="O12"/>
  <c r="O6"/>
  <c r="O13"/>
  <c r="O7"/>
  <c r="O14"/>
  <c r="O8"/>
  <c r="O15"/>
  <c r="O9"/>
  <c r="O16"/>
  <c r="O10"/>
  <c r="O4"/>
  <c r="O3"/>
  <c r="N2"/>
  <c r="O2" s="1"/>
  <c r="B4" l="1"/>
  <c r="B35" s="1"/>
  <c r="N18"/>
  <c r="D35" l="1"/>
  <c r="B36" s="1"/>
  <c r="B20"/>
  <c r="B12"/>
  <c r="B28"/>
  <c r="N19"/>
  <c r="O18"/>
  <c r="G3" s="1"/>
  <c r="B5"/>
  <c r="D5" l="1"/>
  <c r="B6" s="1"/>
  <c r="D36"/>
  <c r="G35"/>
  <c r="D28"/>
  <c r="G28" s="1"/>
  <c r="D20"/>
  <c r="G20" s="1"/>
  <c r="D12"/>
  <c r="B13" s="1"/>
  <c r="D13" s="1"/>
  <c r="N20"/>
  <c r="O19"/>
  <c r="D6" l="1"/>
  <c r="B7" s="1"/>
  <c r="B37"/>
  <c r="D37" s="1"/>
  <c r="B38" s="1"/>
  <c r="G12"/>
  <c r="N21"/>
  <c r="O20"/>
  <c r="B21"/>
  <c r="D21" s="1"/>
  <c r="B29"/>
  <c r="B14"/>
  <c r="D8" l="1"/>
  <c r="D7"/>
  <c r="B8" s="1"/>
  <c r="G11"/>
  <c r="D38"/>
  <c r="B39" s="1"/>
  <c r="D29"/>
  <c r="B30" s="1"/>
  <c r="D14"/>
  <c r="B15" s="1"/>
  <c r="D15" s="1"/>
  <c r="N22"/>
  <c r="O21"/>
  <c r="G19" s="1"/>
  <c r="D39" l="1"/>
  <c r="D30"/>
  <c r="B31" s="1"/>
  <c r="N23"/>
  <c r="O22"/>
  <c r="B22"/>
  <c r="B16"/>
  <c r="D16" s="1"/>
  <c r="D31" l="1"/>
  <c r="D22"/>
  <c r="B23" s="1"/>
  <c r="N24"/>
  <c r="O23"/>
  <c r="B32" l="1"/>
  <c r="D32" s="1"/>
  <c r="D23"/>
  <c r="B24" s="1"/>
  <c r="N25"/>
  <c r="O24"/>
  <c r="D24" l="1"/>
  <c r="N26"/>
  <c r="O25"/>
  <c r="N27" l="1"/>
  <c r="O26"/>
  <c r="N28" l="1"/>
  <c r="O27"/>
  <c r="N29" l="1"/>
  <c r="O28"/>
  <c r="D11" s="1"/>
  <c r="N30" l="1"/>
  <c r="O29"/>
  <c r="N31" l="1"/>
  <c r="O30"/>
  <c r="N32" l="1"/>
  <c r="O31"/>
  <c r="N33" l="1"/>
  <c r="O32"/>
  <c r="N34" l="1"/>
  <c r="O33"/>
  <c r="N35" l="1"/>
  <c r="O34"/>
  <c r="O35" l="1"/>
  <c r="N36"/>
  <c r="D19"/>
  <c r="N37" l="1"/>
  <c r="O36"/>
  <c r="D3"/>
  <c r="B9"/>
  <c r="O37" l="1"/>
  <c r="N38"/>
  <c r="N39" l="1"/>
  <c r="O38"/>
  <c r="N40" l="1"/>
  <c r="O39"/>
  <c r="O40" l="1"/>
  <c r="N41"/>
  <c r="O41" l="1"/>
  <c r="N42"/>
  <c r="N43" l="1"/>
  <c r="O42"/>
  <c r="N44" l="1"/>
  <c r="O43"/>
  <c r="O44" l="1"/>
  <c r="N45"/>
  <c r="N46" l="1"/>
  <c r="O45"/>
  <c r="N47" l="1"/>
  <c r="O46"/>
  <c r="O47" l="1"/>
  <c r="N48"/>
  <c r="N49" l="1"/>
  <c r="O48"/>
  <c r="O49" l="1"/>
  <c r="N50"/>
  <c r="O50" l="1"/>
  <c r="N51"/>
  <c r="N52" l="1"/>
  <c r="O51"/>
  <c r="O52" l="1"/>
  <c r="N53"/>
  <c r="O53" l="1"/>
  <c r="N54"/>
  <c r="O54" l="1"/>
  <c r="N55"/>
  <c r="O55" l="1"/>
  <c r="N56"/>
  <c r="O56" l="1"/>
  <c r="N57"/>
  <c r="O57" l="1"/>
  <c r="N58"/>
  <c r="N59" l="1"/>
  <c r="O58"/>
  <c r="N60" l="1"/>
  <c r="O59"/>
  <c r="O60" l="1"/>
  <c r="N61"/>
  <c r="N62" l="1"/>
  <c r="O61"/>
  <c r="O62" l="1"/>
  <c r="N63"/>
  <c r="O63" l="1"/>
  <c r="N64"/>
  <c r="N65" l="1"/>
  <c r="O64"/>
  <c r="O65" l="1"/>
  <c r="N66"/>
  <c r="O66" l="1"/>
  <c r="N67"/>
  <c r="O67" s="1"/>
  <c r="G27" l="1"/>
  <c r="D27" s="1"/>
  <c r="G34"/>
  <c r="D34" s="1"/>
</calcChain>
</file>

<file path=xl/sharedStrings.xml><?xml version="1.0" encoding="utf-8"?>
<sst xmlns="http://schemas.openxmlformats.org/spreadsheetml/2006/main" count="105" uniqueCount="24">
  <si>
    <t>au</t>
  </si>
  <si>
    <t>Date du Jour</t>
  </si>
  <si>
    <t>Commandes reçues du</t>
  </si>
  <si>
    <t>LIVRAISON</t>
  </si>
  <si>
    <t>11H59</t>
  </si>
  <si>
    <t>ZONE</t>
  </si>
  <si>
    <t>JEUDI</t>
  </si>
  <si>
    <t>LUNDI</t>
  </si>
  <si>
    <t>MERCREDI</t>
  </si>
  <si>
    <t>MARDI</t>
  </si>
  <si>
    <t>VENDREDI</t>
  </si>
  <si>
    <t>si commande confirmée le</t>
  </si>
  <si>
    <t>suivant avant 16h30</t>
  </si>
  <si>
    <t>Je veux que "G5" = "G4" +7 mais ne doit pas être un férié ET doit être égal à G3 en terme de journée.</t>
  </si>
  <si>
    <t>et ainsi de suite pour G6 = G5+7 et égal a G3</t>
  </si>
  <si>
    <t>chaque jour doit afficher les 5 prochains " lundi" ou "mardi"</t>
  </si>
  <si>
    <t>la colonne D est G -11 jours ouvrables</t>
  </si>
  <si>
    <t>la colonne B est D -5 jours ouvrables</t>
  </si>
  <si>
    <t>la colonne G ne doit pas exclure les fériés sauf s5:s14</t>
  </si>
  <si>
    <t>dont G doit être G"x" +7 et exclure S5:S14 et doit contenir les fériés.</t>
  </si>
  <si>
    <t>le but est que je puisse enlever les 2 semaines de vacances d'été pour les journées de livraison ( colonne G)</t>
  </si>
  <si>
    <t>les colonnes B et D doiventt exclure tous les fériés et jours de week-end.</t>
  </si>
  <si>
    <t>A Exclure</t>
  </si>
  <si>
    <t>A  VERIFIER</t>
  </si>
</sst>
</file>

<file path=xl/styles.xml><?xml version="1.0" encoding="utf-8"?>
<styleSheet xmlns="http://schemas.openxmlformats.org/spreadsheetml/2006/main">
  <numFmts count="1">
    <numFmt numFmtId="164" formatCode="d\ mmmm"/>
  </numFmts>
  <fonts count="7">
    <font>
      <sz val="11"/>
      <color theme="1"/>
      <name val="Calibri"/>
      <family val="2"/>
      <scheme val="minor"/>
    </font>
    <font>
      <sz val="12"/>
      <color rgb="FF2F2F2F"/>
      <name val="Segoe UI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2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2" xfId="0" applyFont="1" applyBorder="1" applyAlignment="1">
      <alignment vertical="center"/>
    </xf>
    <xf numFmtId="14" fontId="3" fillId="0" borderId="3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14" fontId="3" fillId="0" borderId="8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/>
    </xf>
    <xf numFmtId="14" fontId="5" fillId="0" borderId="0" xfId="0" applyNumberFormat="1" applyFont="1" applyAlignment="1">
      <alignment vertical="center"/>
    </xf>
    <xf numFmtId="14" fontId="5" fillId="0" borderId="0" xfId="0" applyNumberFormat="1" applyFont="1" applyAlignment="1"/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0" borderId="0" xfId="0" applyFont="1"/>
    <xf numFmtId="14" fontId="0" fillId="0" borderId="0" xfId="0" applyNumberFormat="1" applyFont="1"/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horizontal="center"/>
    </xf>
    <xf numFmtId="164" fontId="3" fillId="2" borderId="4" xfId="0" applyNumberFormat="1" applyFont="1" applyFill="1" applyBorder="1" applyAlignment="1">
      <alignment vertical="center"/>
    </xf>
    <xf numFmtId="164" fontId="3" fillId="2" borderId="6" xfId="0" applyNumberFormat="1" applyFont="1" applyFill="1" applyBorder="1" applyAlignment="1">
      <alignment vertical="center"/>
    </xf>
    <xf numFmtId="164" fontId="3" fillId="2" borderId="9" xfId="0" applyNumberFormat="1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4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V67"/>
  <sheetViews>
    <sheetView tabSelected="1" workbookViewId="0">
      <selection activeCell="G1" sqref="G1"/>
    </sheetView>
  </sheetViews>
  <sheetFormatPr defaultColWidth="11.42578125" defaultRowHeight="15"/>
  <cols>
    <col min="1" max="1" width="18.7109375" bestFit="1" customWidth="1"/>
    <col min="2" max="2" width="12" style="2" bestFit="1" customWidth="1"/>
    <col min="3" max="3" width="8.7109375" bestFit="1" customWidth="1"/>
    <col min="4" max="4" width="9" style="2" bestFit="1" customWidth="1"/>
    <col min="5" max="5" width="9" bestFit="1" customWidth="1"/>
    <col min="6" max="6" width="1.28515625" customWidth="1"/>
    <col min="7" max="7" width="12.140625" customWidth="1"/>
    <col min="9" max="9" width="27.140625" bestFit="1" customWidth="1"/>
    <col min="14" max="14" width="11.42578125" customWidth="1"/>
    <col min="15" max="15" width="11.42578125" style="3" customWidth="1"/>
    <col min="21" max="22" width="0" hidden="1" customWidth="1"/>
  </cols>
  <sheetData>
    <row r="1" spans="1:22">
      <c r="B1" s="2" t="s">
        <v>1</v>
      </c>
      <c r="C1" s="32">
        <v>43647</v>
      </c>
      <c r="G1" s="33" t="s">
        <v>23</v>
      </c>
      <c r="S1" s="6" t="s">
        <v>22</v>
      </c>
    </row>
    <row r="2" spans="1:22" ht="18" thickBot="1">
      <c r="N2" s="1">
        <f>C1</f>
        <v>43647</v>
      </c>
      <c r="O2" s="4" t="str">
        <f>TEXT(N2,"dddd")</f>
        <v>lundi</v>
      </c>
      <c r="S2" s="23">
        <v>43605</v>
      </c>
      <c r="U2" s="5" t="s">
        <v>5</v>
      </c>
      <c r="V2" s="5"/>
    </row>
    <row r="3" spans="1:22" ht="12" customHeight="1" thickBot="1">
      <c r="A3" s="7"/>
      <c r="B3" s="8"/>
      <c r="C3" s="10" t="s">
        <v>5</v>
      </c>
      <c r="D3" s="11">
        <f>VLOOKUP(G3,U3:V7,2,FALSE)</f>
        <v>30</v>
      </c>
      <c r="E3" s="9" t="s">
        <v>3</v>
      </c>
      <c r="G3" s="34" t="str">
        <f>VLOOKUP(G4,N2:O67,2,FALSE)</f>
        <v>mardi</v>
      </c>
      <c r="I3" s="2"/>
      <c r="J3" s="2"/>
      <c r="N3" s="1">
        <f>C1+1</f>
        <v>43648</v>
      </c>
      <c r="O3" s="4" t="str">
        <f>TEXT(N3,"dddd")</f>
        <v>mardi</v>
      </c>
      <c r="S3" s="23">
        <v>43640</v>
      </c>
      <c r="U3" s="5" t="s">
        <v>6</v>
      </c>
      <c r="V3" s="5">
        <v>1</v>
      </c>
    </row>
    <row r="4" spans="1:22" ht="12" customHeight="1">
      <c r="A4" s="15" t="s">
        <v>2</v>
      </c>
      <c r="B4" s="16">
        <f>WORKDAY(D4,-5,S2:S33)</f>
        <v>43637</v>
      </c>
      <c r="C4" s="30" t="s">
        <v>0</v>
      </c>
      <c r="D4" s="16">
        <f>C1</f>
        <v>43647</v>
      </c>
      <c r="E4" s="30" t="s">
        <v>4</v>
      </c>
      <c r="F4" s="30"/>
      <c r="G4" s="35">
        <f>WORKDAY(D4,11,S2:S16)</f>
        <v>43662</v>
      </c>
      <c r="N4" s="1">
        <f>N3+1</f>
        <v>43649</v>
      </c>
      <c r="O4" s="4" t="str">
        <f t="shared" ref="O4:O35" si="0">TEXT(N4,"dddd")</f>
        <v>mercredi</v>
      </c>
      <c r="S4" s="23">
        <v>43647</v>
      </c>
      <c r="U4" s="5" t="s">
        <v>7</v>
      </c>
      <c r="V4" s="5">
        <v>2</v>
      </c>
    </row>
    <row r="5" spans="1:22" ht="12" customHeight="1">
      <c r="A5" s="17" t="s">
        <v>2</v>
      </c>
      <c r="B5" s="18">
        <f>D4</f>
        <v>43647</v>
      </c>
      <c r="C5" s="29" t="s">
        <v>0</v>
      </c>
      <c r="D5" s="18">
        <f>WORKDAY(G5,-11,S2:S33)</f>
        <v>43661</v>
      </c>
      <c r="E5" s="29" t="s">
        <v>4</v>
      </c>
      <c r="F5" s="29"/>
      <c r="G5" s="36">
        <f>IF(WEEKDAY(WORKDAY(G4,7,S2:S16),2)=2,WORKDAY(G4,7,S2:S16),WORKDAY(G4,7,S2:S16)+MOD(3-WEEKDAY(WORKDAY(G4,7,S2:S16)),7))</f>
        <v>43690</v>
      </c>
      <c r="N5" s="1">
        <f>N4+1</f>
        <v>43650</v>
      </c>
      <c r="O5" s="4" t="str">
        <f t="shared" si="0"/>
        <v>jeudi</v>
      </c>
      <c r="S5" s="23">
        <v>43668</v>
      </c>
      <c r="U5" s="5" t="s">
        <v>8</v>
      </c>
      <c r="V5" s="5">
        <v>3</v>
      </c>
    </row>
    <row r="6" spans="1:22" ht="12" customHeight="1">
      <c r="A6" s="17" t="s">
        <v>2</v>
      </c>
      <c r="B6" s="18">
        <f>D5</f>
        <v>43661</v>
      </c>
      <c r="C6" s="29" t="s">
        <v>0</v>
      </c>
      <c r="D6" s="18">
        <f>WORKDAY(G6,-11,S2:S33)</f>
        <v>43689</v>
      </c>
      <c r="E6" s="29" t="s">
        <v>4</v>
      </c>
      <c r="F6" s="29"/>
      <c r="G6" s="36">
        <f t="shared" ref="G6:G8" si="1">IF(WEEKDAY(WORKDAY(G5,7,S3:S17),2)=2,WORKDAY(G5,7,S3:S17),WORKDAY(G5,7,S3:S17)+MOD(3-WEEKDAY(WORKDAY(G5,7,S3:S17)),7))</f>
        <v>43704</v>
      </c>
      <c r="N6" s="1">
        <f>N5+1</f>
        <v>43651</v>
      </c>
      <c r="O6" s="4" t="str">
        <f t="shared" si="0"/>
        <v>vendredi</v>
      </c>
      <c r="S6" s="23">
        <v>43669</v>
      </c>
      <c r="U6" s="5" t="s">
        <v>9</v>
      </c>
      <c r="V6" s="5">
        <v>30</v>
      </c>
    </row>
    <row r="7" spans="1:22" ht="12" customHeight="1">
      <c r="A7" s="17" t="s">
        <v>2</v>
      </c>
      <c r="B7" s="18">
        <f>D6</f>
        <v>43689</v>
      </c>
      <c r="C7" s="29" t="s">
        <v>0</v>
      </c>
      <c r="D7" s="18">
        <f>WORKDAY(G7,-11,S2:S33)</f>
        <v>43700</v>
      </c>
      <c r="E7" s="29" t="s">
        <v>4</v>
      </c>
      <c r="F7" s="29"/>
      <c r="G7" s="36">
        <f t="shared" si="1"/>
        <v>43718</v>
      </c>
      <c r="N7" s="1">
        <f t="shared" ref="N7:N67" si="2">N6+1</f>
        <v>43652</v>
      </c>
      <c r="O7" s="4" t="str">
        <f t="shared" si="0"/>
        <v>samedi</v>
      </c>
      <c r="S7" s="23">
        <v>43670</v>
      </c>
      <c r="U7" s="5" t="s">
        <v>10</v>
      </c>
      <c r="V7" s="5">
        <v>10</v>
      </c>
    </row>
    <row r="8" spans="1:22" ht="12" customHeight="1" thickBot="1">
      <c r="A8" s="19" t="s">
        <v>2</v>
      </c>
      <c r="B8" s="20">
        <f>D7</f>
        <v>43700</v>
      </c>
      <c r="C8" s="28" t="s">
        <v>0</v>
      </c>
      <c r="D8" s="20">
        <f>WORKDAY(G8,-11,S2:S33)</f>
        <v>43717</v>
      </c>
      <c r="E8" s="28" t="s">
        <v>4</v>
      </c>
      <c r="F8" s="28"/>
      <c r="G8" s="37">
        <f t="shared" si="1"/>
        <v>43732</v>
      </c>
      <c r="N8" s="1">
        <f t="shared" si="2"/>
        <v>43653</v>
      </c>
      <c r="O8" s="4" t="str">
        <f t="shared" si="0"/>
        <v>dimanche</v>
      </c>
      <c r="S8" s="23">
        <v>43671</v>
      </c>
    </row>
    <row r="9" spans="1:22" ht="12" customHeight="1">
      <c r="A9" s="12" t="s">
        <v>11</v>
      </c>
      <c r="B9" s="22" t="str">
        <f>G3</f>
        <v>mardi</v>
      </c>
      <c r="C9" s="12" t="s">
        <v>12</v>
      </c>
      <c r="D9" s="13"/>
      <c r="E9" s="12"/>
      <c r="F9" s="12"/>
      <c r="G9" s="38"/>
      <c r="N9" s="1">
        <f t="shared" si="2"/>
        <v>43654</v>
      </c>
      <c r="O9" s="4" t="str">
        <f t="shared" si="0"/>
        <v>lundi</v>
      </c>
      <c r="S9" s="23">
        <v>43672</v>
      </c>
    </row>
    <row r="10" spans="1:22" ht="2.1" customHeight="1" thickBot="1">
      <c r="A10" s="12"/>
      <c r="B10" s="13"/>
      <c r="C10" s="12"/>
      <c r="D10" s="13"/>
      <c r="E10" s="21"/>
      <c r="F10" s="12"/>
      <c r="G10" s="38"/>
      <c r="N10" s="1">
        <f t="shared" si="2"/>
        <v>43655</v>
      </c>
      <c r="O10" s="4" t="str">
        <f t="shared" si="0"/>
        <v>mardi</v>
      </c>
      <c r="S10" s="23">
        <v>43675</v>
      </c>
    </row>
    <row r="11" spans="1:22" ht="12" customHeight="1" thickBot="1">
      <c r="A11" s="12"/>
      <c r="B11" s="13"/>
      <c r="C11" s="10" t="s">
        <v>5</v>
      </c>
      <c r="D11" s="11">
        <f>VLOOKUP(G11,U3:V7,2,FALSE)</f>
        <v>1</v>
      </c>
      <c r="E11" s="14" t="s">
        <v>3</v>
      </c>
      <c r="G11" s="39" t="str">
        <f>VLOOKUP(G12,N2:O67,2,FALSE)</f>
        <v>jeudi</v>
      </c>
      <c r="N11" s="1">
        <f t="shared" si="2"/>
        <v>43656</v>
      </c>
      <c r="O11" s="4" t="str">
        <f t="shared" si="0"/>
        <v>mercredi</v>
      </c>
      <c r="S11" s="23">
        <v>43676</v>
      </c>
    </row>
    <row r="12" spans="1:22" ht="12" customHeight="1">
      <c r="A12" s="15" t="s">
        <v>2</v>
      </c>
      <c r="B12" s="16">
        <f>WORKDAY(B4,1,S2:S15)</f>
        <v>43641</v>
      </c>
      <c r="C12" s="27" t="s">
        <v>0</v>
      </c>
      <c r="D12" s="16">
        <f>WORKDAY(B12,5,S2:S33)</f>
        <v>43649</v>
      </c>
      <c r="E12" s="30" t="s">
        <v>4</v>
      </c>
      <c r="F12" s="30"/>
      <c r="G12" s="35">
        <f>WORKDAY(D12,11,S2:S33)</f>
        <v>43664</v>
      </c>
      <c r="N12" s="1">
        <f t="shared" si="2"/>
        <v>43657</v>
      </c>
      <c r="O12" s="4" t="str">
        <f t="shared" si="0"/>
        <v>jeudi</v>
      </c>
      <c r="S12" s="23">
        <v>43677</v>
      </c>
    </row>
    <row r="13" spans="1:22" ht="12" customHeight="1">
      <c r="A13" s="17" t="s">
        <v>2</v>
      </c>
      <c r="B13" s="18">
        <f>D12</f>
        <v>43649</v>
      </c>
      <c r="C13" s="26" t="s">
        <v>0</v>
      </c>
      <c r="D13" s="18">
        <f>WORKDAY(B13,5,S2:S33)</f>
        <v>43656</v>
      </c>
      <c r="E13" s="29" t="s">
        <v>4</v>
      </c>
      <c r="F13" s="29"/>
      <c r="G13" s="36">
        <f>IF(WEEKDAY(WORKDAY(G12,7,S10:S24),2)=4,WORKDAY(G12,7,S10:S24),WORKDAY(G12,7,S10:S24)+MOD(5-WEEKDAY(WORKDAY(G12,7,S10:S24)),7))</f>
        <v>43685</v>
      </c>
      <c r="N13" s="1">
        <f t="shared" si="2"/>
        <v>43658</v>
      </c>
      <c r="O13" s="4" t="str">
        <f t="shared" si="0"/>
        <v>vendredi</v>
      </c>
      <c r="S13" s="23">
        <v>43678</v>
      </c>
    </row>
    <row r="14" spans="1:22" ht="12" customHeight="1">
      <c r="A14" s="17" t="s">
        <v>2</v>
      </c>
      <c r="B14" s="18">
        <f>D13</f>
        <v>43656</v>
      </c>
      <c r="C14" s="26" t="s">
        <v>0</v>
      </c>
      <c r="D14" s="18">
        <f>WORKDAY(B14,5,S2:S33)</f>
        <v>43663</v>
      </c>
      <c r="E14" s="29" t="s">
        <v>4</v>
      </c>
      <c r="F14" s="29"/>
      <c r="G14" s="36">
        <f t="shared" ref="G14:G16" si="3">IF(WEEKDAY(WORKDAY(G13,7,S11:S25),2)=4,WORKDAY(G13,7,S11:S25),WORKDAY(G13,7,S11:S25)+MOD(5-WEEKDAY(WORKDAY(G13,7,S11:S25)),7))</f>
        <v>43699</v>
      </c>
      <c r="N14" s="1">
        <f t="shared" si="2"/>
        <v>43659</v>
      </c>
      <c r="O14" s="4" t="str">
        <f t="shared" si="0"/>
        <v>samedi</v>
      </c>
      <c r="S14" s="23">
        <v>43679</v>
      </c>
    </row>
    <row r="15" spans="1:22" ht="12" customHeight="1">
      <c r="A15" s="17" t="s">
        <v>2</v>
      </c>
      <c r="B15" s="18">
        <f t="shared" ref="B15:B16" si="4">D14</f>
        <v>43663</v>
      </c>
      <c r="C15" s="26" t="s">
        <v>0</v>
      </c>
      <c r="D15" s="18">
        <f>WORKDAY(B15,5,S2:S33)</f>
        <v>43684</v>
      </c>
      <c r="E15" s="29" t="s">
        <v>4</v>
      </c>
      <c r="F15" s="29"/>
      <c r="G15" s="36">
        <f t="shared" si="3"/>
        <v>43713</v>
      </c>
      <c r="N15" s="1">
        <f t="shared" si="2"/>
        <v>43660</v>
      </c>
      <c r="O15" s="4" t="str">
        <f t="shared" si="0"/>
        <v>dimanche</v>
      </c>
      <c r="S15" s="24">
        <v>43710</v>
      </c>
    </row>
    <row r="16" spans="1:22" ht="12" customHeight="1" thickBot="1">
      <c r="A16" s="19" t="s">
        <v>2</v>
      </c>
      <c r="B16" s="20">
        <f t="shared" si="4"/>
        <v>43684</v>
      </c>
      <c r="C16" s="25" t="s">
        <v>0</v>
      </c>
      <c r="D16" s="20">
        <f>WORKDAY(B16,5,S2:S33)</f>
        <v>43691</v>
      </c>
      <c r="E16" s="28" t="s">
        <v>4</v>
      </c>
      <c r="F16" s="28"/>
      <c r="G16" s="37">
        <f t="shared" si="3"/>
        <v>43727</v>
      </c>
      <c r="N16" s="1">
        <f t="shared" si="2"/>
        <v>43661</v>
      </c>
      <c r="O16" s="4" t="str">
        <f t="shared" si="0"/>
        <v>lundi</v>
      </c>
      <c r="S16" s="24">
        <v>43752</v>
      </c>
    </row>
    <row r="17" spans="1:15" ht="12" customHeight="1">
      <c r="A17" s="12"/>
      <c r="B17" s="13"/>
      <c r="C17" s="12"/>
      <c r="D17" s="13"/>
      <c r="E17" s="12"/>
      <c r="F17" s="12"/>
      <c r="G17" s="38"/>
      <c r="N17" s="1">
        <f t="shared" si="2"/>
        <v>43662</v>
      </c>
      <c r="O17" s="4" t="str">
        <f t="shared" si="0"/>
        <v>mardi</v>
      </c>
    </row>
    <row r="18" spans="1:15" ht="3.95" customHeight="1" thickBot="1">
      <c r="A18" s="12"/>
      <c r="B18" s="13"/>
      <c r="C18" s="12"/>
      <c r="D18" s="13"/>
      <c r="E18" s="12"/>
      <c r="F18" s="12"/>
      <c r="G18" s="38"/>
      <c r="N18" s="1">
        <f>N17+1</f>
        <v>43663</v>
      </c>
      <c r="O18" s="4" t="str">
        <f t="shared" si="0"/>
        <v>mercredi</v>
      </c>
    </row>
    <row r="19" spans="1:15" ht="12" customHeight="1" thickBot="1">
      <c r="A19" s="12"/>
      <c r="B19" s="13"/>
      <c r="C19" s="10" t="s">
        <v>5</v>
      </c>
      <c r="D19" s="11">
        <f>VLOOKUP(G19,U3:V7,2,FALSE)</f>
        <v>10</v>
      </c>
      <c r="E19" s="14" t="s">
        <v>3</v>
      </c>
      <c r="G19" s="39" t="str">
        <f>VLOOKUP(G20,N2:O67,2,FALSE)</f>
        <v>vendredi</v>
      </c>
      <c r="N19" s="1">
        <f t="shared" si="2"/>
        <v>43664</v>
      </c>
      <c r="O19" s="4" t="str">
        <f t="shared" si="0"/>
        <v>jeudi</v>
      </c>
    </row>
    <row r="20" spans="1:15" ht="12" customHeight="1">
      <c r="A20" s="15" t="s">
        <v>2</v>
      </c>
      <c r="B20" s="16">
        <f>WORKDAY(B4,2,S2:S13)</f>
        <v>43642</v>
      </c>
      <c r="C20" s="27" t="s">
        <v>0</v>
      </c>
      <c r="D20" s="16">
        <f>WORKDAY(B20,5,S2:S33)</f>
        <v>43650</v>
      </c>
      <c r="E20" s="30" t="s">
        <v>4</v>
      </c>
      <c r="F20" s="30"/>
      <c r="G20" s="35">
        <f>WORKDAY(D20,11,S2:S33)</f>
        <v>43665</v>
      </c>
      <c r="N20" s="1">
        <f t="shared" si="2"/>
        <v>43665</v>
      </c>
      <c r="O20" s="4" t="str">
        <f t="shared" si="0"/>
        <v>vendredi</v>
      </c>
    </row>
    <row r="21" spans="1:15" ht="12" customHeight="1">
      <c r="A21" s="17" t="s">
        <v>2</v>
      </c>
      <c r="B21" s="18">
        <f>D20</f>
        <v>43650</v>
      </c>
      <c r="C21" s="26" t="s">
        <v>0</v>
      </c>
      <c r="D21" s="18">
        <f>WORKDAY(B21,5,S2:S33)</f>
        <v>43657</v>
      </c>
      <c r="E21" s="29" t="s">
        <v>4</v>
      </c>
      <c r="F21" s="29"/>
      <c r="G21" s="36">
        <f>IF(WEEKDAY(WORKDAY(G20,7,S18:S32),2)=5,WORKDAY(G20,7,S18:S32),WORKDAY(G20,7,S18:S32)+MOD(6-WEEKDAY(WORKDAY(G20,7,S18:S32)),7))</f>
        <v>43679</v>
      </c>
      <c r="N21" s="1">
        <f t="shared" si="2"/>
        <v>43666</v>
      </c>
      <c r="O21" s="4" t="str">
        <f t="shared" si="0"/>
        <v>samedi</v>
      </c>
    </row>
    <row r="22" spans="1:15" ht="12" customHeight="1">
      <c r="A22" s="17" t="s">
        <v>2</v>
      </c>
      <c r="B22" s="18">
        <f>D21</f>
        <v>43657</v>
      </c>
      <c r="C22" s="26" t="s">
        <v>0</v>
      </c>
      <c r="D22" s="18">
        <f>WORKDAY(B22,5,S2:S33)</f>
        <v>43664</v>
      </c>
      <c r="E22" s="29" t="s">
        <v>4</v>
      </c>
      <c r="F22" s="29"/>
      <c r="G22" s="36">
        <f t="shared" ref="G22:G24" si="5">IF(WEEKDAY(WORKDAY(G21,7,S19:S33),2)=5,WORKDAY(G21,7,S19:S33),WORKDAY(G21,7,S19:S33)+MOD(6-WEEKDAY(WORKDAY(G21,7,S19:S33)),7))</f>
        <v>43693</v>
      </c>
      <c r="N22" s="1">
        <f t="shared" si="2"/>
        <v>43667</v>
      </c>
      <c r="O22" s="4" t="str">
        <f t="shared" si="0"/>
        <v>dimanche</v>
      </c>
    </row>
    <row r="23" spans="1:15" ht="12" customHeight="1">
      <c r="A23" s="17" t="s">
        <v>2</v>
      </c>
      <c r="B23" s="18">
        <f t="shared" ref="B23:B24" si="6">D22</f>
        <v>43664</v>
      </c>
      <c r="C23" s="26" t="s">
        <v>0</v>
      </c>
      <c r="D23" s="18">
        <f>WORKDAY(B23,5,S2:S33)</f>
        <v>43685</v>
      </c>
      <c r="E23" s="29" t="s">
        <v>4</v>
      </c>
      <c r="F23" s="29"/>
      <c r="G23" s="36">
        <f t="shared" si="5"/>
        <v>43707</v>
      </c>
      <c r="N23" s="1">
        <f t="shared" si="2"/>
        <v>43668</v>
      </c>
      <c r="O23" s="4" t="str">
        <f t="shared" si="0"/>
        <v>lundi</v>
      </c>
    </row>
    <row r="24" spans="1:15" ht="12" customHeight="1" thickBot="1">
      <c r="A24" s="19" t="s">
        <v>2</v>
      </c>
      <c r="B24" s="20">
        <f t="shared" si="6"/>
        <v>43685</v>
      </c>
      <c r="C24" s="25" t="s">
        <v>0</v>
      </c>
      <c r="D24" s="20">
        <f>WORKDAY(B24,5,S2:S33)</f>
        <v>43692</v>
      </c>
      <c r="E24" s="28" t="s">
        <v>4</v>
      </c>
      <c r="F24" s="28"/>
      <c r="G24" s="37">
        <f t="shared" si="5"/>
        <v>43721</v>
      </c>
      <c r="N24" s="1">
        <f t="shared" si="2"/>
        <v>43669</v>
      </c>
      <c r="O24" s="4" t="str">
        <f t="shared" si="0"/>
        <v>mardi</v>
      </c>
    </row>
    <row r="25" spans="1:15" ht="12" customHeight="1">
      <c r="A25" s="12"/>
      <c r="B25" s="13"/>
      <c r="C25" s="12"/>
      <c r="D25" s="13"/>
      <c r="E25" s="12"/>
      <c r="F25" s="12"/>
      <c r="G25" s="38"/>
      <c r="N25" s="1">
        <f t="shared" si="2"/>
        <v>43670</v>
      </c>
      <c r="O25" s="4" t="str">
        <f t="shared" si="0"/>
        <v>mercredi</v>
      </c>
    </row>
    <row r="26" spans="1:15" ht="3.95" customHeight="1" thickBot="1">
      <c r="A26" s="12"/>
      <c r="B26" s="13"/>
      <c r="C26" s="12"/>
      <c r="D26" s="13"/>
      <c r="E26" s="12"/>
      <c r="F26" s="12"/>
      <c r="G26" s="38"/>
      <c r="N26" s="1">
        <f t="shared" si="2"/>
        <v>43671</v>
      </c>
      <c r="O26" s="4" t="str">
        <f t="shared" si="0"/>
        <v>jeudi</v>
      </c>
    </row>
    <row r="27" spans="1:15" ht="12" customHeight="1" thickBot="1">
      <c r="A27" s="12"/>
      <c r="B27" s="13"/>
      <c r="C27" s="10" t="s">
        <v>5</v>
      </c>
      <c r="D27" s="11">
        <f>VLOOKUP(G27,U3:V7,2,FALSE)</f>
        <v>2</v>
      </c>
      <c r="E27" s="14" t="s">
        <v>3</v>
      </c>
      <c r="G27" s="39" t="str">
        <f>VLOOKUP(G28,N2:O67,2,FALSE)</f>
        <v>lundi</v>
      </c>
      <c r="N27" s="1">
        <f t="shared" si="2"/>
        <v>43672</v>
      </c>
      <c r="O27" s="4" t="str">
        <f t="shared" si="0"/>
        <v>vendredi</v>
      </c>
    </row>
    <row r="28" spans="1:15" ht="12" customHeight="1">
      <c r="A28" s="15" t="s">
        <v>2</v>
      </c>
      <c r="B28" s="16">
        <f>WORKDAY(B4,3,S2:S12)</f>
        <v>43643</v>
      </c>
      <c r="C28" s="27" t="s">
        <v>0</v>
      </c>
      <c r="D28" s="16">
        <f>WORKDAY(B28,5,S2:S33)</f>
        <v>43651</v>
      </c>
      <c r="E28" s="30" t="s">
        <v>4</v>
      </c>
      <c r="F28" s="30"/>
      <c r="G28" s="35">
        <f>WORKDAY(D28,11,S2:S33)</f>
        <v>43682</v>
      </c>
      <c r="N28" s="1">
        <f t="shared" si="2"/>
        <v>43673</v>
      </c>
      <c r="O28" s="4" t="str">
        <f t="shared" si="0"/>
        <v>samedi</v>
      </c>
    </row>
    <row r="29" spans="1:15" ht="12" customHeight="1">
      <c r="A29" s="17" t="s">
        <v>2</v>
      </c>
      <c r="B29" s="18">
        <f>D28</f>
        <v>43651</v>
      </c>
      <c r="C29" s="26" t="s">
        <v>0</v>
      </c>
      <c r="D29" s="18">
        <f>WORKDAY(B29,5,S2:S33)</f>
        <v>43658</v>
      </c>
      <c r="E29" s="29" t="s">
        <v>4</v>
      </c>
      <c r="F29" s="29"/>
      <c r="G29" s="36">
        <f>IF(WEEKDAY(WORKDAY(G28,7,S26:S40),2)=1,WORKDAY(G28,7,S26:S40),WORKDAY(G28,7,S26:S40)+MOD(2-WEEKDAY(WORKDAY(G28,7,S26:S40)),7))</f>
        <v>43696</v>
      </c>
      <c r="N29" s="1">
        <f t="shared" si="2"/>
        <v>43674</v>
      </c>
      <c r="O29" s="4" t="str">
        <f t="shared" si="0"/>
        <v>dimanche</v>
      </c>
    </row>
    <row r="30" spans="1:15" ht="12" customHeight="1">
      <c r="A30" s="17" t="s">
        <v>2</v>
      </c>
      <c r="B30" s="18">
        <f>D29</f>
        <v>43658</v>
      </c>
      <c r="C30" s="26" t="s">
        <v>0</v>
      </c>
      <c r="D30" s="18">
        <f>WORKDAY(B30,5,S2:S33)</f>
        <v>43665</v>
      </c>
      <c r="E30" s="29" t="s">
        <v>4</v>
      </c>
      <c r="F30" s="29"/>
      <c r="G30" s="36">
        <f t="shared" ref="G30:G32" si="7">IF(WEEKDAY(WORKDAY(G29,7,S27:S41),2)=1,WORKDAY(G29,7,S27:S41),WORKDAY(G29,7,S27:S41)+MOD(2-WEEKDAY(WORKDAY(G29,7,S27:S41)),7))</f>
        <v>43710</v>
      </c>
      <c r="N30" s="1">
        <f t="shared" si="2"/>
        <v>43675</v>
      </c>
      <c r="O30" s="4" t="str">
        <f t="shared" si="0"/>
        <v>lundi</v>
      </c>
    </row>
    <row r="31" spans="1:15" ht="12" customHeight="1">
      <c r="A31" s="17" t="s">
        <v>2</v>
      </c>
      <c r="B31" s="18">
        <f t="shared" ref="B31:B32" si="8">D30</f>
        <v>43665</v>
      </c>
      <c r="C31" s="26" t="s">
        <v>0</v>
      </c>
      <c r="D31" s="18">
        <f>WORKDAY(B31,5,S2:S33)</f>
        <v>43686</v>
      </c>
      <c r="E31" s="29" t="s">
        <v>4</v>
      </c>
      <c r="F31" s="29"/>
      <c r="G31" s="36">
        <f t="shared" si="7"/>
        <v>43724</v>
      </c>
      <c r="N31" s="1">
        <f t="shared" si="2"/>
        <v>43676</v>
      </c>
      <c r="O31" s="4" t="str">
        <f t="shared" si="0"/>
        <v>mardi</v>
      </c>
    </row>
    <row r="32" spans="1:15" ht="12" customHeight="1" thickBot="1">
      <c r="A32" s="19" t="s">
        <v>2</v>
      </c>
      <c r="B32" s="20">
        <f t="shared" si="8"/>
        <v>43686</v>
      </c>
      <c r="C32" s="25" t="s">
        <v>0</v>
      </c>
      <c r="D32" s="20">
        <f>WORKDAY(B32,5,S2:S33)</f>
        <v>43693</v>
      </c>
      <c r="E32" s="28" t="s">
        <v>4</v>
      </c>
      <c r="F32" s="28"/>
      <c r="G32" s="37">
        <f t="shared" si="7"/>
        <v>43738</v>
      </c>
      <c r="N32" s="1">
        <f t="shared" si="2"/>
        <v>43677</v>
      </c>
      <c r="O32" s="4" t="str">
        <f t="shared" si="0"/>
        <v>mercredi</v>
      </c>
    </row>
    <row r="33" spans="1:15" ht="12" customHeight="1" thickBot="1">
      <c r="A33" s="12"/>
      <c r="B33" s="13"/>
      <c r="C33" s="12"/>
      <c r="D33" s="13"/>
      <c r="E33" s="12"/>
      <c r="F33" s="12"/>
      <c r="G33" s="38"/>
      <c r="N33" s="1">
        <f t="shared" si="2"/>
        <v>43678</v>
      </c>
      <c r="O33" s="4" t="str">
        <f t="shared" si="0"/>
        <v>jeudi</v>
      </c>
    </row>
    <row r="34" spans="1:15" ht="12" customHeight="1" thickBot="1">
      <c r="A34" s="12"/>
      <c r="B34" s="13"/>
      <c r="C34" s="10" t="s">
        <v>5</v>
      </c>
      <c r="D34" s="11">
        <f>VLOOKUP(G34,U3:V7,2,FALSE)</f>
        <v>30</v>
      </c>
      <c r="E34" s="14" t="s">
        <v>3</v>
      </c>
      <c r="G34" s="39" t="str">
        <f>VLOOKUP(G35,N2:O67,2,FALSE)</f>
        <v>mardi</v>
      </c>
      <c r="N34" s="1">
        <f t="shared" si="2"/>
        <v>43679</v>
      </c>
      <c r="O34" s="4" t="str">
        <f t="shared" si="0"/>
        <v>vendredi</v>
      </c>
    </row>
    <row r="35" spans="1:15" ht="12" customHeight="1">
      <c r="A35" s="15" t="s">
        <v>2</v>
      </c>
      <c r="B35" s="16">
        <f>WORKDAY(B4,4,S2:S15)</f>
        <v>43644</v>
      </c>
      <c r="C35" s="27" t="s">
        <v>0</v>
      </c>
      <c r="D35" s="16">
        <f>WORKDAY(B35,5,S2:S33)</f>
        <v>43654</v>
      </c>
      <c r="E35" s="30" t="s">
        <v>4</v>
      </c>
      <c r="F35" s="30"/>
      <c r="G35" s="35">
        <f>WORKDAY(D35,11,S2:S33)</f>
        <v>43683</v>
      </c>
      <c r="N35" s="1">
        <f t="shared" si="2"/>
        <v>43680</v>
      </c>
      <c r="O35" s="4" t="str">
        <f t="shared" si="0"/>
        <v>samedi</v>
      </c>
    </row>
    <row r="36" spans="1:15" ht="12" customHeight="1">
      <c r="A36" s="17" t="s">
        <v>2</v>
      </c>
      <c r="B36" s="18">
        <f>D35</f>
        <v>43654</v>
      </c>
      <c r="C36" s="26" t="s">
        <v>0</v>
      </c>
      <c r="D36" s="18">
        <f>WORKDAY(B36,5,S2:S33)</f>
        <v>43661</v>
      </c>
      <c r="E36" s="29" t="s">
        <v>4</v>
      </c>
      <c r="F36" s="29"/>
      <c r="G36" s="36">
        <f>IF(WEEKDAY(WORKDAY(G35,7,S33:S47),2)=2,WORKDAY(G35,7,S33:S47),WORKDAY(G35,7,S33:S47)+MOD(3-WEEKDAY(WORKDAY(G35,7,S33:S47)),7))</f>
        <v>43697</v>
      </c>
      <c r="N36" s="1">
        <f t="shared" si="2"/>
        <v>43681</v>
      </c>
      <c r="O36" s="4" t="str">
        <f t="shared" ref="O36:O38" si="9">TEXT(N36,"dddd")</f>
        <v>dimanche</v>
      </c>
    </row>
    <row r="37" spans="1:15" ht="12" customHeight="1">
      <c r="A37" s="17" t="s">
        <v>2</v>
      </c>
      <c r="B37" s="18">
        <f>D36</f>
        <v>43661</v>
      </c>
      <c r="C37" s="26" t="s">
        <v>0</v>
      </c>
      <c r="D37" s="18">
        <f>WORKDAY(B37,5,S2:S33)</f>
        <v>43682</v>
      </c>
      <c r="E37" s="29" t="s">
        <v>4</v>
      </c>
      <c r="F37" s="29"/>
      <c r="G37" s="36">
        <f t="shared" ref="G37:G39" si="10">IF(WEEKDAY(WORKDAY(G36,7,S34:S48),2)=2,WORKDAY(G36,7,S34:S48),WORKDAY(G36,7,S34:S48)+MOD(3-WEEKDAY(WORKDAY(G36,7,S34:S48)),7))</f>
        <v>43711</v>
      </c>
      <c r="N37" s="1">
        <f t="shared" si="2"/>
        <v>43682</v>
      </c>
      <c r="O37" s="4" t="str">
        <f t="shared" si="9"/>
        <v>lundi</v>
      </c>
    </row>
    <row r="38" spans="1:15" ht="12" customHeight="1">
      <c r="A38" s="17" t="s">
        <v>2</v>
      </c>
      <c r="B38" s="18">
        <f t="shared" ref="B38:B39" si="11">D37</f>
        <v>43682</v>
      </c>
      <c r="C38" s="26" t="s">
        <v>0</v>
      </c>
      <c r="D38" s="18">
        <f>WORKDAY(B38,5,S2:S33)</f>
        <v>43689</v>
      </c>
      <c r="E38" s="29" t="s">
        <v>4</v>
      </c>
      <c r="F38" s="29"/>
      <c r="G38" s="36">
        <f t="shared" si="10"/>
        <v>43725</v>
      </c>
      <c r="N38" s="1">
        <f t="shared" si="2"/>
        <v>43683</v>
      </c>
      <c r="O38" s="4" t="str">
        <f t="shared" si="9"/>
        <v>mardi</v>
      </c>
    </row>
    <row r="39" spans="1:15" ht="12" customHeight="1" thickBot="1">
      <c r="A39" s="19" t="s">
        <v>2</v>
      </c>
      <c r="B39" s="20">
        <f t="shared" si="11"/>
        <v>43689</v>
      </c>
      <c r="C39" s="25" t="s">
        <v>0</v>
      </c>
      <c r="D39" s="20">
        <f>WORKDAY(B39,5,S2:S33)</f>
        <v>43696</v>
      </c>
      <c r="E39" s="28" t="s">
        <v>4</v>
      </c>
      <c r="F39" s="28"/>
      <c r="G39" s="37">
        <f t="shared" si="10"/>
        <v>43739</v>
      </c>
      <c r="N39" s="1">
        <f t="shared" si="2"/>
        <v>43684</v>
      </c>
      <c r="O39" s="4" t="str">
        <f t="shared" ref="O39:O45" si="12">TEXT(N39,"dddd")</f>
        <v>mercredi</v>
      </c>
    </row>
    <row r="40" spans="1:15" ht="17.25">
      <c r="N40" s="1">
        <f t="shared" si="2"/>
        <v>43685</v>
      </c>
      <c r="O40" s="4" t="str">
        <f t="shared" si="12"/>
        <v>jeudi</v>
      </c>
    </row>
    <row r="41" spans="1:15" ht="17.25">
      <c r="N41" s="1">
        <f t="shared" si="2"/>
        <v>43686</v>
      </c>
      <c r="O41" s="4" t="str">
        <f t="shared" si="12"/>
        <v>vendredi</v>
      </c>
    </row>
    <row r="42" spans="1:15" ht="17.25">
      <c r="N42" s="1">
        <f t="shared" si="2"/>
        <v>43687</v>
      </c>
      <c r="O42" s="4" t="str">
        <f t="shared" si="12"/>
        <v>samedi</v>
      </c>
    </row>
    <row r="43" spans="1:15" ht="17.25">
      <c r="A43" s="31" t="s">
        <v>13</v>
      </c>
      <c r="N43" s="1">
        <f t="shared" si="2"/>
        <v>43688</v>
      </c>
      <c r="O43" s="4" t="str">
        <f t="shared" si="12"/>
        <v>dimanche</v>
      </c>
    </row>
    <row r="44" spans="1:15" ht="17.25">
      <c r="A44" s="31"/>
      <c r="N44" s="1">
        <f t="shared" si="2"/>
        <v>43689</v>
      </c>
      <c r="O44" s="4" t="str">
        <f t="shared" si="12"/>
        <v>lundi</v>
      </c>
    </row>
    <row r="45" spans="1:15" ht="17.25">
      <c r="A45" s="31" t="s">
        <v>14</v>
      </c>
      <c r="N45" s="1">
        <f t="shared" si="2"/>
        <v>43690</v>
      </c>
      <c r="O45" s="4" t="str">
        <f t="shared" si="12"/>
        <v>mardi</v>
      </c>
    </row>
    <row r="46" spans="1:15" ht="17.25">
      <c r="N46" s="1">
        <f t="shared" si="2"/>
        <v>43691</v>
      </c>
      <c r="O46" s="4" t="str">
        <f t="shared" ref="O46:O57" si="13">TEXT(N46,"dddd")</f>
        <v>mercredi</v>
      </c>
    </row>
    <row r="47" spans="1:15" ht="17.25">
      <c r="A47" s="31" t="s">
        <v>20</v>
      </c>
      <c r="N47" s="1">
        <f t="shared" si="2"/>
        <v>43692</v>
      </c>
      <c r="O47" s="4" t="str">
        <f t="shared" si="13"/>
        <v>jeudi</v>
      </c>
    </row>
    <row r="48" spans="1:15" ht="17.25">
      <c r="A48" s="31" t="s">
        <v>15</v>
      </c>
      <c r="N48" s="1">
        <f t="shared" si="2"/>
        <v>43693</v>
      </c>
      <c r="O48" s="4" t="str">
        <f t="shared" si="13"/>
        <v>vendredi</v>
      </c>
    </row>
    <row r="49" spans="1:15" ht="17.25">
      <c r="N49" s="1">
        <f t="shared" si="2"/>
        <v>43694</v>
      </c>
      <c r="O49" s="4" t="str">
        <f t="shared" si="13"/>
        <v>samedi</v>
      </c>
    </row>
    <row r="50" spans="1:15" ht="17.25">
      <c r="A50" s="31" t="s">
        <v>16</v>
      </c>
      <c r="N50" s="1">
        <f t="shared" si="2"/>
        <v>43695</v>
      </c>
      <c r="O50" s="4" t="str">
        <f t="shared" si="13"/>
        <v>dimanche</v>
      </c>
    </row>
    <row r="51" spans="1:15" ht="17.25">
      <c r="N51" s="1">
        <f t="shared" si="2"/>
        <v>43696</v>
      </c>
      <c r="O51" s="4" t="str">
        <f t="shared" si="13"/>
        <v>lundi</v>
      </c>
    </row>
    <row r="52" spans="1:15" ht="17.25">
      <c r="A52" s="31" t="s">
        <v>17</v>
      </c>
      <c r="N52" s="1">
        <f t="shared" si="2"/>
        <v>43697</v>
      </c>
      <c r="O52" s="4" t="str">
        <f t="shared" si="13"/>
        <v>mardi</v>
      </c>
    </row>
    <row r="53" spans="1:15" ht="17.25">
      <c r="N53" s="1">
        <f t="shared" si="2"/>
        <v>43698</v>
      </c>
      <c r="O53" s="4" t="str">
        <f t="shared" si="13"/>
        <v>mercredi</v>
      </c>
    </row>
    <row r="54" spans="1:15" ht="17.25">
      <c r="A54" s="31" t="s">
        <v>21</v>
      </c>
      <c r="N54" s="1">
        <f t="shared" si="2"/>
        <v>43699</v>
      </c>
      <c r="O54" s="4" t="str">
        <f t="shared" si="13"/>
        <v>jeudi</v>
      </c>
    </row>
    <row r="55" spans="1:15" ht="17.25">
      <c r="N55" s="1">
        <f t="shared" si="2"/>
        <v>43700</v>
      </c>
      <c r="O55" s="4" t="str">
        <f t="shared" si="13"/>
        <v>vendredi</v>
      </c>
    </row>
    <row r="56" spans="1:15" ht="17.25">
      <c r="A56" s="31" t="s">
        <v>18</v>
      </c>
      <c r="N56" s="1">
        <f t="shared" si="2"/>
        <v>43701</v>
      </c>
      <c r="O56" s="4" t="str">
        <f t="shared" si="13"/>
        <v>samedi</v>
      </c>
    </row>
    <row r="57" spans="1:15" ht="17.25">
      <c r="N57" s="1">
        <f t="shared" si="2"/>
        <v>43702</v>
      </c>
      <c r="O57" s="4" t="str">
        <f t="shared" si="13"/>
        <v>dimanche</v>
      </c>
    </row>
    <row r="58" spans="1:15" ht="17.25">
      <c r="A58" s="31" t="s">
        <v>19</v>
      </c>
      <c r="N58" s="1">
        <f t="shared" si="2"/>
        <v>43703</v>
      </c>
      <c r="O58" s="4" t="str">
        <f t="shared" ref="O58:O67" si="14">TEXT(N58,"dddd")</f>
        <v>lundi</v>
      </c>
    </row>
    <row r="59" spans="1:15" ht="17.25">
      <c r="N59" s="1">
        <f t="shared" si="2"/>
        <v>43704</v>
      </c>
      <c r="O59" s="4" t="str">
        <f t="shared" si="14"/>
        <v>mardi</v>
      </c>
    </row>
    <row r="60" spans="1:15" ht="17.25">
      <c r="N60" s="1">
        <f t="shared" si="2"/>
        <v>43705</v>
      </c>
      <c r="O60" s="4" t="str">
        <f t="shared" si="14"/>
        <v>mercredi</v>
      </c>
    </row>
    <row r="61" spans="1:15" ht="17.25">
      <c r="N61" s="1">
        <f t="shared" si="2"/>
        <v>43706</v>
      </c>
      <c r="O61" s="4" t="str">
        <f t="shared" si="14"/>
        <v>jeudi</v>
      </c>
    </row>
    <row r="62" spans="1:15" ht="17.25">
      <c r="N62" s="1">
        <f t="shared" si="2"/>
        <v>43707</v>
      </c>
      <c r="O62" s="4" t="str">
        <f t="shared" si="14"/>
        <v>vendredi</v>
      </c>
    </row>
    <row r="63" spans="1:15" ht="17.25">
      <c r="N63" s="1">
        <f t="shared" si="2"/>
        <v>43708</v>
      </c>
      <c r="O63" s="4" t="str">
        <f t="shared" si="14"/>
        <v>samedi</v>
      </c>
    </row>
    <row r="64" spans="1:15" ht="17.25">
      <c r="N64" s="1">
        <f t="shared" si="2"/>
        <v>43709</v>
      </c>
      <c r="O64" s="4" t="str">
        <f t="shared" si="14"/>
        <v>dimanche</v>
      </c>
    </row>
    <row r="65" spans="14:15" ht="17.25">
      <c r="N65" s="1">
        <f t="shared" si="2"/>
        <v>43710</v>
      </c>
      <c r="O65" s="4" t="str">
        <f t="shared" si="14"/>
        <v>lundi</v>
      </c>
    </row>
    <row r="66" spans="14:15" ht="17.25">
      <c r="N66" s="1">
        <f t="shared" si="2"/>
        <v>43711</v>
      </c>
      <c r="O66" s="4" t="str">
        <f t="shared" si="14"/>
        <v>mardi</v>
      </c>
    </row>
    <row r="67" spans="14:15" ht="17.25">
      <c r="N67" s="1">
        <f t="shared" si="2"/>
        <v>43712</v>
      </c>
      <c r="O67" s="4" t="str">
        <f t="shared" si="14"/>
        <v>mercredi</v>
      </c>
    </row>
  </sheetData>
  <conditionalFormatting sqref="G4:G8">
    <cfRule type="duplicateValues" dxfId="42" priority="21"/>
  </conditionalFormatting>
  <conditionalFormatting sqref="I5">
    <cfRule type="duplicateValues" dxfId="41" priority="20"/>
  </conditionalFormatting>
  <conditionalFormatting sqref="I6:I8">
    <cfRule type="duplicateValues" dxfId="39" priority="19"/>
  </conditionalFormatting>
  <conditionalFormatting sqref="I4">
    <cfRule type="duplicateValues" dxfId="37" priority="18"/>
  </conditionalFormatting>
  <conditionalFormatting sqref="G13">
    <cfRule type="duplicateValues" dxfId="34" priority="17"/>
  </conditionalFormatting>
  <conditionalFormatting sqref="G14:G16">
    <cfRule type="duplicateValues" dxfId="32" priority="16"/>
  </conditionalFormatting>
  <conditionalFormatting sqref="G21">
    <cfRule type="duplicateValues" dxfId="30" priority="15"/>
  </conditionalFormatting>
  <conditionalFormatting sqref="G22:G24">
    <cfRule type="duplicateValues" dxfId="28" priority="14"/>
  </conditionalFormatting>
  <conditionalFormatting sqref="G29:G32">
    <cfRule type="duplicateValues" dxfId="26" priority="13"/>
  </conditionalFormatting>
  <conditionalFormatting sqref="G36">
    <cfRule type="duplicateValues" dxfId="23" priority="12"/>
  </conditionalFormatting>
  <conditionalFormatting sqref="G37:G39">
    <cfRule type="duplicateValues" dxfId="21" priority="11"/>
  </conditionalFormatting>
  <conditionalFormatting sqref="G16">
    <cfRule type="duplicateValues" dxfId="19" priority="10"/>
  </conditionalFormatting>
  <conditionalFormatting sqref="G24">
    <cfRule type="duplicateValues" dxfId="17" priority="9"/>
  </conditionalFormatting>
  <conditionalFormatting sqref="G24">
    <cfRule type="duplicateValues" dxfId="15" priority="8"/>
  </conditionalFormatting>
  <conditionalFormatting sqref="G32">
    <cfRule type="duplicateValues" dxfId="13" priority="7"/>
  </conditionalFormatting>
  <conditionalFormatting sqref="G32">
    <cfRule type="duplicateValues" dxfId="11" priority="6"/>
  </conditionalFormatting>
  <conditionalFormatting sqref="G32">
    <cfRule type="duplicateValues" dxfId="9" priority="5"/>
  </conditionalFormatting>
  <conditionalFormatting sqref="G39">
    <cfRule type="duplicateValues" dxfId="7" priority="4"/>
  </conditionalFormatting>
  <conditionalFormatting sqref="G39">
    <cfRule type="duplicateValues" dxfId="5" priority="3"/>
  </conditionalFormatting>
  <conditionalFormatting sqref="G39">
    <cfRule type="duplicateValues" dxfId="3" priority="2"/>
  </conditionalFormatting>
  <conditionalFormatting sqref="G39">
    <cfRule type="duplicateValues" dxfId="1" priority="1"/>
  </conditionalFormatting>
  <pageMargins left="0.7" right="0.7" top="0.75" bottom="0.75" header="0.3" footer="0.3"/>
  <pageSetup orientation="portrait" r:id="rId1"/>
  <ignoredErrors>
    <ignoredError sqref="B28 B20 B12 B3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Commandes</dc:creator>
  <cp:lastModifiedBy>Carim</cp:lastModifiedBy>
  <cp:lastPrinted>2019-05-09T19:13:08Z</cp:lastPrinted>
  <dcterms:created xsi:type="dcterms:W3CDTF">2019-05-08T16:45:16Z</dcterms:created>
  <dcterms:modified xsi:type="dcterms:W3CDTF">2019-05-14T20:50:45Z</dcterms:modified>
</cp:coreProperties>
</file>