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885"/>
  </bookViews>
  <sheets>
    <sheet name="Ste Féréole" sheetId="1" r:id="rId1"/>
  </sheets>
  <definedNames>
    <definedName name="_xlnm.Print_Area" localSheetId="0">'Ste Féréole'!$B$1:$F$11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1"/>
  <c r="M27"/>
  <c r="L27"/>
  <c r="K27"/>
  <c r="L22"/>
  <c r="L17"/>
  <c r="L16"/>
  <c r="L11"/>
  <c r="L9"/>
  <c r="L6"/>
  <c r="L3"/>
  <c r="L8"/>
  <c r="L4"/>
  <c r="N25" l="1"/>
  <c r="N24"/>
  <c r="N23"/>
  <c r="N22"/>
  <c r="N21"/>
  <c r="N20"/>
  <c r="N19"/>
  <c r="N18"/>
  <c r="N15"/>
  <c r="N14"/>
  <c r="N13"/>
  <c r="N12"/>
  <c r="N11"/>
  <c r="N9"/>
  <c r="N7"/>
  <c r="N6"/>
  <c r="N5"/>
  <c r="N4"/>
  <c r="N3"/>
</calcChain>
</file>

<file path=xl/sharedStrings.xml><?xml version="1.0" encoding="utf-8"?>
<sst xmlns="http://schemas.openxmlformats.org/spreadsheetml/2006/main" count="49" uniqueCount="48">
  <si>
    <t>N° interne</t>
  </si>
  <si>
    <t>date facture</t>
  </si>
  <si>
    <t>date de récept</t>
  </si>
  <si>
    <t>fournisseur</t>
  </si>
  <si>
    <t>nature</t>
  </si>
  <si>
    <t>montant</t>
  </si>
  <si>
    <t>Notes</t>
  </si>
  <si>
    <t>Nature</t>
  </si>
  <si>
    <t>Libellé</t>
  </si>
  <si>
    <t>Budget</t>
  </si>
  <si>
    <t>Conso normales</t>
  </si>
  <si>
    <t>Eng non soldé</t>
  </si>
  <si>
    <t>Disponible budgétaire</t>
  </si>
  <si>
    <t>Résilié pour 2015</t>
  </si>
  <si>
    <t>Carburants</t>
  </si>
  <si>
    <t>2013 pris sur 2014</t>
  </si>
  <si>
    <t>Alimentation</t>
  </si>
  <si>
    <t>Produits Pharmaceutiques</t>
  </si>
  <si>
    <t>Fournitures d'entretien</t>
  </si>
  <si>
    <t>Fournitures de petit équipement</t>
  </si>
  <si>
    <t>Vêtements de travail</t>
  </si>
  <si>
    <t>Fournitures administratives</t>
  </si>
  <si>
    <t>Livres</t>
  </si>
  <si>
    <t>Autres matières et fournitures</t>
  </si>
  <si>
    <t>6135</t>
  </si>
  <si>
    <t>Locations mobilières</t>
  </si>
  <si>
    <t>61522</t>
  </si>
  <si>
    <t>Bâtiments</t>
  </si>
  <si>
    <t>61558</t>
  </si>
  <si>
    <t>Autres biens mobiliers</t>
  </si>
  <si>
    <t>Maintenance</t>
  </si>
  <si>
    <t>Abonnement</t>
  </si>
  <si>
    <t>autres frais divers</t>
  </si>
  <si>
    <t>Divers</t>
  </si>
  <si>
    <t>6232</t>
  </si>
  <si>
    <t>Fêtes et cérémonies</t>
  </si>
  <si>
    <t>6257</t>
  </si>
  <si>
    <t>Réceptions</t>
  </si>
  <si>
    <t>Frais d'affranchissement</t>
  </si>
  <si>
    <t>Frais de télécommunications</t>
  </si>
  <si>
    <t>627</t>
  </si>
  <si>
    <t>Services bancaires et assimilés</t>
  </si>
  <si>
    <t>6283</t>
  </si>
  <si>
    <t>Frais de nettoyage des locaux</t>
  </si>
  <si>
    <t>6358</t>
  </si>
  <si>
    <t>Autres droits</t>
  </si>
  <si>
    <t xml:space="preserve">Vival </t>
  </si>
  <si>
    <t>montant total = 965,90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</si>
</sst>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2"/>
      <color theme="0"/>
      <name val="Arial"/>
      <family val="2"/>
    </font>
    <font>
      <i/>
      <sz val="12"/>
      <name val="Arial"/>
      <family val="2"/>
    </font>
    <font>
      <sz val="11"/>
      <color theme="6" tint="-0.49998474074526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2"/>
      <color theme="6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6" tint="-0.24994659260841701"/>
      </right>
      <top/>
      <bottom style="thick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ck">
        <color theme="6" tint="-0.24994659260841701"/>
      </bottom>
      <diagonal/>
    </border>
    <border>
      <left style="thin">
        <color theme="6" tint="-0.24994659260841701"/>
      </left>
      <right/>
      <top/>
      <bottom style="thick">
        <color theme="6" tint="-0.24994659260841701"/>
      </bottom>
      <diagonal/>
    </border>
    <border>
      <left/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 style="thin">
        <color theme="6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6" fontId="3" fillId="4" borderId="5" xfId="2" applyNumberFormat="1" applyFont="1" applyFill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2" fontId="3" fillId="4" borderId="5" xfId="2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 applyProtection="1">
      <alignment horizontal="center" vertical="center"/>
    </xf>
    <xf numFmtId="0" fontId="5" fillId="2" borderId="7" xfId="0" applyNumberFormat="1" applyFont="1" applyFill="1" applyBorder="1" applyAlignment="1" applyProtection="1">
      <alignment horizontal="left" vertical="center" wrapText="1"/>
    </xf>
    <xf numFmtId="4" fontId="6" fillId="5" borderId="7" xfId="0" applyNumberFormat="1" applyFont="1" applyFill="1" applyBorder="1" applyAlignment="1" applyProtection="1">
      <alignment horizontal="right" vertical="center"/>
    </xf>
    <xf numFmtId="4" fontId="7" fillId="6" borderId="7" xfId="0" applyNumberFormat="1" applyFont="1" applyFill="1" applyBorder="1" applyAlignment="1" applyProtection="1">
      <alignment horizontal="right" vertical="center"/>
    </xf>
    <xf numFmtId="4" fontId="7" fillId="7" borderId="7" xfId="0" applyNumberFormat="1" applyFont="1" applyFill="1" applyBorder="1" applyAlignment="1" applyProtection="1">
      <alignment horizontal="right" vertical="center"/>
    </xf>
    <xf numFmtId="4" fontId="7" fillId="3" borderId="8" xfId="0" applyNumberFormat="1" applyFont="1" applyFill="1" applyBorder="1" applyAlignment="1" applyProtection="1">
      <alignment horizontal="right" vertical="center"/>
    </xf>
    <xf numFmtId="0" fontId="3" fillId="8" borderId="9" xfId="0" applyFont="1" applyFill="1" applyBorder="1" applyAlignment="1">
      <alignment horizontal="center" vertical="center"/>
    </xf>
    <xf numFmtId="16" fontId="3" fillId="8" borderId="10" xfId="0" applyNumberFormat="1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2" fontId="3" fillId="8" borderId="10" xfId="0" applyNumberFormat="1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16" fontId="3" fillId="4" borderId="10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2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16" fontId="3" fillId="4" borderId="9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 applyProtection="1">
      <alignment horizontal="center" vertical="center"/>
    </xf>
    <xf numFmtId="4" fontId="9" fillId="5" borderId="7" xfId="0" applyNumberFormat="1" applyFont="1" applyFill="1" applyBorder="1" applyAlignment="1" applyProtection="1">
      <alignment horizontal="right" vertical="center"/>
    </xf>
    <xf numFmtId="4" fontId="10" fillId="6" borderId="7" xfId="0" applyNumberFormat="1" applyFont="1" applyFill="1" applyBorder="1" applyAlignment="1" applyProtection="1">
      <alignment horizontal="right" vertical="center"/>
    </xf>
    <xf numFmtId="4" fontId="10" fillId="7" borderId="7" xfId="0" applyNumberFormat="1" applyFont="1" applyFill="1" applyBorder="1" applyAlignment="1" applyProtection="1">
      <alignment horizontal="right" vertical="center"/>
    </xf>
    <xf numFmtId="4" fontId="10" fillId="3" borderId="7" xfId="0" applyNumberFormat="1" applyFont="1" applyFill="1" applyBorder="1" applyAlignment="1" applyProtection="1">
      <alignment horizontal="right" vertical="center"/>
    </xf>
    <xf numFmtId="0" fontId="5" fillId="2" borderId="0" xfId="0" applyFont="1" applyFill="1" applyAlignment="1">
      <alignment horizontal="right"/>
    </xf>
    <xf numFmtId="0" fontId="6" fillId="5" borderId="0" xfId="0" applyFont="1" applyFill="1" applyAlignment="1">
      <alignment horizontal="right"/>
    </xf>
    <xf numFmtId="0" fontId="7" fillId="6" borderId="0" xfId="0" applyFont="1" applyFill="1" applyAlignment="1">
      <alignment horizontal="right"/>
    </xf>
    <xf numFmtId="0" fontId="7" fillId="7" borderId="0" xfId="0" applyFont="1" applyFill="1" applyAlignment="1">
      <alignment horizontal="right"/>
    </xf>
    <xf numFmtId="0" fontId="7" fillId="3" borderId="0" xfId="0" applyFont="1" applyFill="1" applyAlignment="1">
      <alignment horizontal="right"/>
    </xf>
    <xf numFmtId="2" fontId="3" fillId="4" borderId="10" xfId="1" applyNumberFormat="1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" fontId="3" fillId="6" borderId="10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2" fontId="3" fillId="6" borderId="10" xfId="0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16" fontId="11" fillId="4" borderId="10" xfId="0" applyNumberFormat="1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2" fontId="11" fillId="4" borderId="10" xfId="0" applyNumberFormat="1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2" fontId="3" fillId="8" borderId="13" xfId="0" applyNumberFormat="1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2" fontId="3" fillId="4" borderId="0" xfId="0" applyNumberFormat="1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2" fontId="3" fillId="8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2" fontId="13" fillId="6" borderId="0" xfId="0" applyNumberFormat="1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3">
    <cellStyle name="Comma" xfId="1" builtinId="3"/>
    <cellStyle name="Explanatory Text" xfId="2" builtinId="53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>
        <bottom style="medium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FFC000"/>
        </patternFill>
      </fill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5" tint="0.39997558519241921"/>
        </patternFill>
      </fill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2"/>
        <color theme="0"/>
      </font>
      <fill>
        <patternFill patternType="solid">
          <fgColor indexed="64"/>
          <bgColor rgb="FF9933FF"/>
        </patternFill>
      </fill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border outline="0"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/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border outline="0">
        <left style="thick">
          <color rgb="FF1F60A0"/>
        </left>
        <right style="thick">
          <color rgb="FF1F60A0"/>
        </right>
        <top style="thick">
          <color rgb="FF1F60A0"/>
        </top>
        <bottom style="thick">
          <color rgb="FF1F60A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406B"/>
        <name val="Calibri"/>
        <scheme val="none"/>
      </font>
      <alignment horizontal="center" vertical="center" textRotation="0" wrapText="0" indent="0" relativeIndent="255" justifyLastLine="0" shrinkToFit="0" readingOrder="0"/>
    </dxf>
    <dxf>
      <border outline="0">
        <bottom style="thick">
          <color rgb="FF1F60A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6" tint="-0.24994659260841701"/>
        </left>
        <right style="thin">
          <color theme="6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2579" displayName="Tableau22579" ref="A2:G57" totalsRowShown="0" headerRowDxfId="19" dataDxfId="17" headerRowBorderDxfId="18" tableBorderDxfId="16">
  <autoFilter ref="A2:G57"/>
  <tableColumns count="7">
    <tableColumn id="1" name="N° interne" dataDxfId="15"/>
    <tableColumn id="2" name="date facture" dataDxfId="14"/>
    <tableColumn id="3" name="date de récept" dataDxfId="13"/>
    <tableColumn id="4" name="fournisseur" dataDxfId="12"/>
    <tableColumn id="5" name="nature" dataDxfId="11"/>
    <tableColumn id="6" name="montant" dataDxfId="10"/>
    <tableColumn id="8" name="Notes" dataDxfId="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au946811" displayName="Tableau946811" ref="I2:N28" totalsRowShown="0" headerRowDxfId="0" headerRowBorderDxfId="1" tableBorderDxfId="8">
  <autoFilter ref="I2:N28"/>
  <tableColumns count="6">
    <tableColumn id="1" name="Nature" dataDxfId="7"/>
    <tableColumn id="2" name="Libellé" dataDxfId="6"/>
    <tableColumn id="4" name="Budget" dataDxfId="5"/>
    <tableColumn id="5" name="Conso normales" dataDxfId="4"/>
    <tableColumn id="6" name="Eng non soldé" dataDxfId="3"/>
    <tableColumn id="7" name="Disponible budgétaire" dataDxfId="2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N59"/>
  <sheetViews>
    <sheetView tabSelected="1" zoomScale="90" zoomScaleNormal="90" workbookViewId="0">
      <selection activeCell="I3" sqref="I3"/>
    </sheetView>
  </sheetViews>
  <sheetFormatPr defaultColWidth="11.42578125" defaultRowHeight="15"/>
  <cols>
    <col min="1" max="1" width="12.28515625" style="5" customWidth="1"/>
    <col min="2" max="2" width="13.85546875" style="5" customWidth="1"/>
    <col min="3" max="3" width="16" style="5" customWidth="1"/>
    <col min="4" max="4" width="20.28515625" style="5" bestFit="1" customWidth="1"/>
    <col min="5" max="5" width="11.42578125" style="5"/>
    <col min="6" max="6" width="11.42578125" style="59"/>
    <col min="7" max="8" width="21.42578125" style="5" customWidth="1"/>
    <col min="9" max="9" width="11.42578125" style="50"/>
    <col min="10" max="10" width="19.5703125" style="50" customWidth="1"/>
    <col min="11" max="11" width="16.85546875" style="50" customWidth="1"/>
    <col min="12" max="12" width="14.5703125" style="50" bestFit="1" customWidth="1"/>
    <col min="13" max="13" width="11.28515625" style="50" customWidth="1"/>
    <col min="14" max="14" width="16" style="50" customWidth="1"/>
    <col min="15" max="16384" width="11.42578125" style="5"/>
  </cols>
  <sheetData>
    <row r="1" spans="1:14" ht="15.75" thickBot="1"/>
    <row r="2" spans="1:14" ht="47.25" customHeight="1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60"/>
      <c r="I2" s="66" t="s">
        <v>7</v>
      </c>
      <c r="J2" s="66" t="s">
        <v>8</v>
      </c>
      <c r="K2" s="66" t="s">
        <v>9</v>
      </c>
      <c r="L2" s="66" t="s">
        <v>10</v>
      </c>
      <c r="M2" s="66" t="s">
        <v>11</v>
      </c>
      <c r="N2" s="67" t="s">
        <v>12</v>
      </c>
    </row>
    <row r="3" spans="1:14" ht="22.5" customHeight="1" thickTop="1">
      <c r="A3" s="6">
        <v>140886</v>
      </c>
      <c r="B3" s="7">
        <v>41666</v>
      </c>
      <c r="C3" s="7">
        <v>41680</v>
      </c>
      <c r="D3" s="8"/>
      <c r="E3" s="8">
        <v>6182</v>
      </c>
      <c r="F3" s="9">
        <v>53.2</v>
      </c>
      <c r="G3" s="10" t="s">
        <v>13</v>
      </c>
      <c r="H3" s="60"/>
      <c r="I3" s="11">
        <v>60622</v>
      </c>
      <c r="J3" s="12" t="s">
        <v>14</v>
      </c>
      <c r="K3" s="13">
        <v>0</v>
      </c>
      <c r="L3" s="14">
        <f>F6+F13+F14+F50</f>
        <v>4087.83</v>
      </c>
      <c r="M3" s="15">
        <v>0</v>
      </c>
      <c r="N3" s="16">
        <f t="shared" ref="N3:N25" si="0">+K3-L3</f>
        <v>-4087.83</v>
      </c>
    </row>
    <row r="4" spans="1:14" ht="22.5" customHeight="1">
      <c r="A4" s="17">
        <v>140034</v>
      </c>
      <c r="B4" s="18">
        <v>41972</v>
      </c>
      <c r="C4" s="18">
        <v>41979</v>
      </c>
      <c r="D4" s="19"/>
      <c r="E4" s="19">
        <v>6068</v>
      </c>
      <c r="F4" s="20">
        <v>201.87</v>
      </c>
      <c r="G4" s="21" t="s">
        <v>15</v>
      </c>
      <c r="H4" s="60"/>
      <c r="I4" s="11">
        <v>60623</v>
      </c>
      <c r="J4" s="12" t="s">
        <v>16</v>
      </c>
      <c r="K4" s="13">
        <v>2600</v>
      </c>
      <c r="L4" s="14">
        <f>SUM(F38:F43)+F44+F36+F37+F48+F52</f>
        <v>3090.8399999999997</v>
      </c>
      <c r="M4" s="15">
        <v>0</v>
      </c>
      <c r="N4" s="16">
        <f>+K4-L4</f>
        <v>-490.83999999999969</v>
      </c>
    </row>
    <row r="5" spans="1:14" ht="22.5" customHeight="1">
      <c r="A5" s="22">
        <v>140184</v>
      </c>
      <c r="B5" s="23">
        <v>41983</v>
      </c>
      <c r="C5" s="23">
        <v>41649</v>
      </c>
      <c r="D5" s="24"/>
      <c r="E5" s="24">
        <v>6068</v>
      </c>
      <c r="F5" s="25">
        <v>65.39</v>
      </c>
      <c r="G5" s="26"/>
      <c r="H5" s="60"/>
      <c r="I5" s="11">
        <v>60628</v>
      </c>
      <c r="J5" s="12" t="s">
        <v>17</v>
      </c>
      <c r="K5" s="13">
        <v>150</v>
      </c>
      <c r="L5" s="14"/>
      <c r="M5" s="15"/>
      <c r="N5" s="16">
        <f>K5-L5</f>
        <v>150</v>
      </c>
    </row>
    <row r="6" spans="1:14" ht="22.5" customHeight="1">
      <c r="A6" s="17">
        <v>140025</v>
      </c>
      <c r="B6" s="18">
        <v>41963</v>
      </c>
      <c r="C6" s="18">
        <v>41977</v>
      </c>
      <c r="D6" s="19"/>
      <c r="E6" s="19">
        <v>60622</v>
      </c>
      <c r="F6" s="20">
        <v>1349.99</v>
      </c>
      <c r="G6" s="21"/>
      <c r="H6" s="60"/>
      <c r="I6" s="11">
        <v>60631</v>
      </c>
      <c r="J6" s="12" t="s">
        <v>18</v>
      </c>
      <c r="K6" s="13">
        <v>1600</v>
      </c>
      <c r="L6" s="14">
        <f>F11+F12+F23+F26+F31+F32+F47</f>
        <v>854.04000000000008</v>
      </c>
      <c r="M6" s="15">
        <v>0</v>
      </c>
      <c r="N6" s="16">
        <f t="shared" si="0"/>
        <v>745.95999999999992</v>
      </c>
    </row>
    <row r="7" spans="1:14" ht="22.5" customHeight="1">
      <c r="A7" s="22">
        <v>140392</v>
      </c>
      <c r="B7" s="23">
        <v>41643</v>
      </c>
      <c r="C7" s="23">
        <v>41652</v>
      </c>
      <c r="D7" s="24"/>
      <c r="E7" s="24">
        <v>6262</v>
      </c>
      <c r="F7" s="27">
        <v>38.46</v>
      </c>
      <c r="G7" s="26"/>
      <c r="H7" s="60"/>
      <c r="I7" s="11">
        <v>60632</v>
      </c>
      <c r="J7" s="12" t="s">
        <v>19</v>
      </c>
      <c r="K7" s="13">
        <v>500</v>
      </c>
      <c r="L7" s="14"/>
      <c r="M7" s="15"/>
      <c r="N7" s="16">
        <f>+K7-L7-M7</f>
        <v>500</v>
      </c>
    </row>
    <row r="8" spans="1:14" ht="22.5" customHeight="1">
      <c r="A8" s="17">
        <v>140394</v>
      </c>
      <c r="B8" s="18">
        <v>41645</v>
      </c>
      <c r="C8" s="18">
        <v>41652</v>
      </c>
      <c r="D8" s="19"/>
      <c r="E8" s="19">
        <v>6262</v>
      </c>
      <c r="F8" s="20">
        <v>215.28</v>
      </c>
      <c r="G8" s="21"/>
      <c r="H8" s="60"/>
      <c r="I8" s="11">
        <v>60636</v>
      </c>
      <c r="J8" s="12" t="s">
        <v>20</v>
      </c>
      <c r="K8" s="13">
        <v>350</v>
      </c>
      <c r="L8" s="14">
        <f>255.36</f>
        <v>255.36</v>
      </c>
      <c r="M8" s="15"/>
      <c r="N8" s="16"/>
    </row>
    <row r="9" spans="1:14" ht="22.5" customHeight="1">
      <c r="A9" s="22">
        <v>140889</v>
      </c>
      <c r="B9" s="23">
        <v>41674</v>
      </c>
      <c r="C9" s="23">
        <v>41680</v>
      </c>
      <c r="D9" s="24"/>
      <c r="E9" s="24">
        <v>6262</v>
      </c>
      <c r="F9" s="27">
        <v>38.46</v>
      </c>
      <c r="G9" s="26"/>
      <c r="H9" s="60"/>
      <c r="I9" s="11">
        <v>6064</v>
      </c>
      <c r="J9" s="12" t="s">
        <v>21</v>
      </c>
      <c r="K9" s="13">
        <v>700</v>
      </c>
      <c r="L9" s="14">
        <f>F22</f>
        <v>290.33</v>
      </c>
      <c r="M9" s="15">
        <v>0</v>
      </c>
      <c r="N9" s="16">
        <f t="shared" si="0"/>
        <v>409.67</v>
      </c>
    </row>
    <row r="10" spans="1:14" ht="22.5" customHeight="1">
      <c r="A10" s="17">
        <v>140572</v>
      </c>
      <c r="B10" s="18">
        <v>41656</v>
      </c>
      <c r="C10" s="18">
        <v>41662</v>
      </c>
      <c r="D10" s="19"/>
      <c r="E10" s="19">
        <v>6182</v>
      </c>
      <c r="F10" s="20">
        <v>69.010000000000005</v>
      </c>
      <c r="G10" s="21"/>
      <c r="H10" s="60"/>
      <c r="I10" s="11">
        <v>6065</v>
      </c>
      <c r="J10" s="12" t="s">
        <v>22</v>
      </c>
      <c r="K10" s="13"/>
      <c r="L10" s="14"/>
      <c r="M10" s="15"/>
      <c r="N10" s="16"/>
    </row>
    <row r="11" spans="1:14" ht="22.5" customHeight="1">
      <c r="A11" s="22">
        <v>140115</v>
      </c>
      <c r="B11" s="23">
        <v>41964</v>
      </c>
      <c r="C11" s="23">
        <v>41985</v>
      </c>
      <c r="D11" s="24"/>
      <c r="E11" s="24">
        <v>60631</v>
      </c>
      <c r="F11" s="25">
        <v>52</v>
      </c>
      <c r="G11" s="26"/>
      <c r="H11" s="60"/>
      <c r="I11" s="11">
        <v>6068</v>
      </c>
      <c r="J11" s="12" t="s">
        <v>23</v>
      </c>
      <c r="K11" s="13">
        <v>1000</v>
      </c>
      <c r="L11" s="14">
        <f>F4+F5+F16+F19+F51+F54</f>
        <v>1055.03</v>
      </c>
      <c r="M11" s="15">
        <v>0</v>
      </c>
      <c r="N11" s="16">
        <f t="shared" si="0"/>
        <v>-55.029999999999973</v>
      </c>
    </row>
    <row r="12" spans="1:14" ht="22.5" customHeight="1">
      <c r="A12" s="17">
        <v>140988</v>
      </c>
      <c r="B12" s="18">
        <v>41684</v>
      </c>
      <c r="C12" s="18">
        <v>41690</v>
      </c>
      <c r="D12" s="19"/>
      <c r="E12" s="19">
        <v>60631</v>
      </c>
      <c r="F12" s="20">
        <v>22.76</v>
      </c>
      <c r="G12" s="21"/>
      <c r="H12" s="60"/>
      <c r="I12" s="11" t="s">
        <v>24</v>
      </c>
      <c r="J12" s="12" t="s">
        <v>25</v>
      </c>
      <c r="K12" s="13"/>
      <c r="L12" s="14"/>
      <c r="M12" s="15">
        <v>0</v>
      </c>
      <c r="N12" s="16">
        <f t="shared" si="0"/>
        <v>0</v>
      </c>
    </row>
    <row r="13" spans="1:14" ht="22.5" customHeight="1">
      <c r="A13" s="22">
        <v>141024</v>
      </c>
      <c r="B13" s="23">
        <v>41691</v>
      </c>
      <c r="C13" s="23">
        <v>41695</v>
      </c>
      <c r="D13" s="24"/>
      <c r="E13" s="24">
        <v>60622</v>
      </c>
      <c r="F13" s="25">
        <v>740.12</v>
      </c>
      <c r="G13" s="26"/>
      <c r="H13" s="60"/>
      <c r="I13" s="11" t="s">
        <v>26</v>
      </c>
      <c r="J13" s="12" t="s">
        <v>27</v>
      </c>
      <c r="K13" s="13">
        <v>1000</v>
      </c>
      <c r="L13" s="14"/>
      <c r="M13" s="15"/>
      <c r="N13" s="16">
        <f>+-M13</f>
        <v>0</v>
      </c>
    </row>
    <row r="14" spans="1:14" ht="22.5" customHeight="1">
      <c r="A14" s="17">
        <v>141092</v>
      </c>
      <c r="B14" s="18">
        <v>41695</v>
      </c>
      <c r="C14" s="18">
        <v>41698</v>
      </c>
      <c r="D14" s="19"/>
      <c r="E14" s="19">
        <v>60622</v>
      </c>
      <c r="F14" s="20">
        <v>647.72</v>
      </c>
      <c r="G14" s="21"/>
      <c r="H14" s="60"/>
      <c r="I14" s="11" t="s">
        <v>28</v>
      </c>
      <c r="J14" s="12" t="s">
        <v>29</v>
      </c>
      <c r="K14" s="13">
        <v>700</v>
      </c>
      <c r="L14" s="14"/>
      <c r="M14" s="15">
        <v>0</v>
      </c>
      <c r="N14" s="16">
        <f t="shared" si="0"/>
        <v>700</v>
      </c>
    </row>
    <row r="15" spans="1:14" ht="22.5" customHeight="1">
      <c r="A15" s="22">
        <v>142021</v>
      </c>
      <c r="B15" s="23">
        <v>41755</v>
      </c>
      <c r="C15" s="23">
        <v>41761</v>
      </c>
      <c r="D15" s="24"/>
      <c r="E15" s="24">
        <v>60632</v>
      </c>
      <c r="F15" s="25">
        <v>21.48</v>
      </c>
      <c r="G15" s="26"/>
      <c r="H15" s="60"/>
      <c r="I15" s="11">
        <v>6156</v>
      </c>
      <c r="J15" s="12" t="s">
        <v>30</v>
      </c>
      <c r="K15" s="13">
        <v>1072</v>
      </c>
      <c r="L15" s="14"/>
      <c r="M15" s="15">
        <v>0</v>
      </c>
      <c r="N15" s="16">
        <f t="shared" si="0"/>
        <v>1072</v>
      </c>
    </row>
    <row r="16" spans="1:14" ht="22.5" customHeight="1">
      <c r="A16" s="17">
        <v>141300</v>
      </c>
      <c r="B16" s="18">
        <v>41710</v>
      </c>
      <c r="C16" s="18">
        <v>41715</v>
      </c>
      <c r="D16" s="19"/>
      <c r="E16" s="19">
        <v>6068</v>
      </c>
      <c r="F16" s="20">
        <v>19.5</v>
      </c>
      <c r="G16" s="21"/>
      <c r="H16" s="60"/>
      <c r="I16" s="11">
        <v>6182</v>
      </c>
      <c r="J16" s="12" t="s">
        <v>31</v>
      </c>
      <c r="K16" s="13">
        <v>550</v>
      </c>
      <c r="L16" s="14">
        <f>F3+F10+F21+F27</f>
        <v>546.41000000000008</v>
      </c>
      <c r="M16" s="15"/>
      <c r="N16" s="16"/>
    </row>
    <row r="17" spans="1:14" ht="22.5" customHeight="1">
      <c r="A17" s="22">
        <v>141191</v>
      </c>
      <c r="B17" s="23">
        <v>41703</v>
      </c>
      <c r="C17" s="23">
        <v>41708</v>
      </c>
      <c r="D17" s="24"/>
      <c r="E17" s="24">
        <v>6262</v>
      </c>
      <c r="F17" s="25">
        <v>236.08</v>
      </c>
      <c r="G17" s="26"/>
      <c r="H17" s="60"/>
      <c r="I17" s="11">
        <v>6188</v>
      </c>
      <c r="J17" s="12" t="s">
        <v>32</v>
      </c>
      <c r="K17" s="13"/>
      <c r="L17" s="14">
        <f>F53+F28+F29</f>
        <v>471.27</v>
      </c>
      <c r="M17" s="15"/>
      <c r="N17" s="16"/>
    </row>
    <row r="18" spans="1:14" ht="22.5" customHeight="1">
      <c r="A18" s="17">
        <v>141200</v>
      </c>
      <c r="B18" s="18">
        <v>41702</v>
      </c>
      <c r="C18" s="18">
        <v>41711</v>
      </c>
      <c r="D18" s="19"/>
      <c r="E18" s="19">
        <v>6262</v>
      </c>
      <c r="F18" s="20">
        <v>38.46</v>
      </c>
      <c r="G18" s="21"/>
      <c r="H18" s="60"/>
      <c r="I18" s="11">
        <v>6228</v>
      </c>
      <c r="J18" s="12" t="s">
        <v>33</v>
      </c>
      <c r="K18" s="13">
        <v>1800</v>
      </c>
      <c r="L18" s="14"/>
      <c r="M18" s="15">
        <v>0</v>
      </c>
      <c r="N18" s="16">
        <f t="shared" si="0"/>
        <v>1800</v>
      </c>
    </row>
    <row r="19" spans="1:14" ht="22.5" customHeight="1">
      <c r="A19" s="22">
        <v>141293</v>
      </c>
      <c r="B19" s="23">
        <v>41695</v>
      </c>
      <c r="C19" s="23">
        <v>41712</v>
      </c>
      <c r="D19" s="24"/>
      <c r="E19" s="24">
        <v>6068</v>
      </c>
      <c r="F19" s="25">
        <v>52.94</v>
      </c>
      <c r="G19" s="26"/>
      <c r="H19" s="60"/>
      <c r="I19" s="11" t="s">
        <v>34</v>
      </c>
      <c r="J19" s="12" t="s">
        <v>35</v>
      </c>
      <c r="K19" s="13"/>
      <c r="L19" s="14"/>
      <c r="M19" s="15">
        <v>0</v>
      </c>
      <c r="N19" s="16">
        <f t="shared" si="0"/>
        <v>0</v>
      </c>
    </row>
    <row r="20" spans="1:14" ht="22.5" customHeight="1">
      <c r="A20" s="17">
        <v>141618</v>
      </c>
      <c r="B20" s="18">
        <v>41733</v>
      </c>
      <c r="C20" s="18">
        <v>41736</v>
      </c>
      <c r="D20" s="19"/>
      <c r="E20" s="19">
        <v>6262</v>
      </c>
      <c r="F20" s="20">
        <v>44.54</v>
      </c>
      <c r="G20" s="21"/>
      <c r="H20" s="60"/>
      <c r="I20" s="11" t="s">
        <v>36</v>
      </c>
      <c r="J20" s="12" t="s">
        <v>37</v>
      </c>
      <c r="K20" s="13"/>
      <c r="L20" s="14"/>
      <c r="M20" s="15">
        <v>0</v>
      </c>
      <c r="N20" s="16">
        <f t="shared" si="0"/>
        <v>0</v>
      </c>
    </row>
    <row r="21" spans="1:14" ht="25.5">
      <c r="A21" s="22">
        <v>141915</v>
      </c>
      <c r="B21" s="23">
        <v>41747</v>
      </c>
      <c r="C21" s="23">
        <v>41752</v>
      </c>
      <c r="D21" s="24"/>
      <c r="E21" s="24">
        <v>6182</v>
      </c>
      <c r="F21" s="25">
        <v>371</v>
      </c>
      <c r="G21" s="26" t="s">
        <v>13</v>
      </c>
      <c r="H21" s="60"/>
      <c r="I21" s="11">
        <v>6261</v>
      </c>
      <c r="J21" s="12" t="s">
        <v>38</v>
      </c>
      <c r="K21" s="13">
        <v>100</v>
      </c>
      <c r="L21" s="14"/>
      <c r="M21" s="15">
        <v>0</v>
      </c>
      <c r="N21" s="16">
        <f t="shared" si="0"/>
        <v>100</v>
      </c>
    </row>
    <row r="22" spans="1:14" ht="25.5">
      <c r="A22" s="17">
        <v>141803</v>
      </c>
      <c r="B22" s="18">
        <v>41744</v>
      </c>
      <c r="C22" s="18">
        <v>41747</v>
      </c>
      <c r="D22" s="19"/>
      <c r="E22" s="19">
        <v>6064</v>
      </c>
      <c r="F22" s="20">
        <v>290.33</v>
      </c>
      <c r="G22" s="21"/>
      <c r="H22" s="60"/>
      <c r="I22" s="11">
        <v>6262</v>
      </c>
      <c r="J22" s="12" t="s">
        <v>39</v>
      </c>
      <c r="K22" s="13">
        <v>1200</v>
      </c>
      <c r="L22" s="14">
        <f>F7+F8+F9+F17+F18+F24+F25+F30+F33+Tableau22579[[#This Row],[montant]]+F45+F49</f>
        <v>1314.67</v>
      </c>
      <c r="M22" s="15">
        <v>0</v>
      </c>
      <c r="N22" s="16">
        <f t="shared" si="0"/>
        <v>-114.67000000000007</v>
      </c>
    </row>
    <row r="23" spans="1:14" ht="25.5">
      <c r="A23" s="22">
        <v>141744</v>
      </c>
      <c r="B23" s="23">
        <v>41739</v>
      </c>
      <c r="C23" s="23">
        <v>41744</v>
      </c>
      <c r="D23" s="24"/>
      <c r="E23" s="24">
        <v>60631</v>
      </c>
      <c r="F23" s="25">
        <v>299.2</v>
      </c>
      <c r="G23" s="26"/>
      <c r="H23" s="60"/>
      <c r="I23" s="11" t="s">
        <v>40</v>
      </c>
      <c r="J23" s="12" t="s">
        <v>41</v>
      </c>
      <c r="K23" s="13">
        <v>150</v>
      </c>
      <c r="L23" s="14"/>
      <c r="M23" s="15">
        <v>0</v>
      </c>
      <c r="N23" s="16">
        <f t="shared" si="0"/>
        <v>150</v>
      </c>
    </row>
    <row r="24" spans="1:14" ht="25.5">
      <c r="A24" s="17">
        <v>142767</v>
      </c>
      <c r="B24" s="18">
        <v>41763</v>
      </c>
      <c r="C24" s="18">
        <v>41768</v>
      </c>
      <c r="D24" s="19"/>
      <c r="E24" s="19">
        <v>6262</v>
      </c>
      <c r="F24" s="20">
        <v>38.46</v>
      </c>
      <c r="G24" s="21"/>
      <c r="H24" s="60"/>
      <c r="I24" s="11" t="s">
        <v>42</v>
      </c>
      <c r="J24" s="12" t="s">
        <v>43</v>
      </c>
      <c r="K24" s="13"/>
      <c r="L24" s="14"/>
      <c r="M24" s="15">
        <v>0</v>
      </c>
      <c r="N24" s="16">
        <f t="shared" si="0"/>
        <v>0</v>
      </c>
    </row>
    <row r="25" spans="1:14" ht="26.25" customHeight="1">
      <c r="A25" s="28">
        <v>41794</v>
      </c>
      <c r="B25" s="23">
        <v>41794</v>
      </c>
      <c r="C25" s="23">
        <v>41800</v>
      </c>
      <c r="D25" s="24"/>
      <c r="E25" s="24">
        <v>6262</v>
      </c>
      <c r="F25" s="25">
        <v>38.46</v>
      </c>
      <c r="G25" s="26"/>
      <c r="H25" s="60"/>
      <c r="I25" s="11" t="s">
        <v>44</v>
      </c>
      <c r="J25" s="12" t="s">
        <v>45</v>
      </c>
      <c r="K25" s="13"/>
      <c r="L25" s="14"/>
      <c r="M25" s="15">
        <v>0</v>
      </c>
      <c r="N25" s="16">
        <f t="shared" si="0"/>
        <v>0</v>
      </c>
    </row>
    <row r="26" spans="1:14" ht="29.25" customHeight="1">
      <c r="A26" s="17">
        <v>142256</v>
      </c>
      <c r="B26" s="18">
        <v>41766</v>
      </c>
      <c r="C26" s="18">
        <v>41773</v>
      </c>
      <c r="D26" s="19"/>
      <c r="E26" s="19">
        <v>60631</v>
      </c>
      <c r="F26" s="20">
        <v>43.78</v>
      </c>
      <c r="G26" s="21"/>
      <c r="H26" s="60"/>
      <c r="I26" s="11">
        <v>60612</v>
      </c>
      <c r="J26" s="61"/>
      <c r="K26" s="62"/>
      <c r="L26" s="65"/>
      <c r="M26" s="63"/>
      <c r="N26" s="64"/>
    </row>
    <row r="27" spans="1:14">
      <c r="A27" s="22">
        <v>142658</v>
      </c>
      <c r="B27" s="23">
        <v>41758</v>
      </c>
      <c r="C27" s="23">
        <v>41774</v>
      </c>
      <c r="D27" s="24"/>
      <c r="E27" s="24">
        <v>6182</v>
      </c>
      <c r="F27" s="25">
        <v>53.2</v>
      </c>
      <c r="G27" s="26"/>
      <c r="H27" s="60"/>
      <c r="I27" s="29"/>
      <c r="J27" s="29"/>
      <c r="K27" s="30">
        <f>SUM(K3:K26)</f>
        <v>13472</v>
      </c>
      <c r="L27" s="31">
        <f>SUM(L3:L26)</f>
        <v>11965.78</v>
      </c>
      <c r="M27" s="32">
        <f>SUM(M3:M26)</f>
        <v>0</v>
      </c>
      <c r="N27" s="33">
        <f>SUM(N3:N26)</f>
        <v>879.26000000000022</v>
      </c>
    </row>
    <row r="28" spans="1:14" ht="15.75">
      <c r="A28" s="17">
        <v>143535</v>
      </c>
      <c r="B28" s="18">
        <v>41852</v>
      </c>
      <c r="C28" s="18">
        <v>41872</v>
      </c>
      <c r="D28" s="19"/>
      <c r="E28" s="19">
        <v>6188</v>
      </c>
      <c r="F28" s="20">
        <v>104.04</v>
      </c>
      <c r="G28" s="21"/>
      <c r="H28" s="60"/>
      <c r="I28" s="34"/>
      <c r="J28" s="34"/>
      <c r="K28" s="35"/>
      <c r="L28" s="36"/>
      <c r="M28" s="37"/>
      <c r="N28" s="38"/>
    </row>
    <row r="29" spans="1:14">
      <c r="A29" s="22">
        <v>143222</v>
      </c>
      <c r="B29" s="23">
        <v>41824</v>
      </c>
      <c r="C29" s="23">
        <v>41844</v>
      </c>
      <c r="D29" s="24"/>
      <c r="E29" s="24">
        <v>6188</v>
      </c>
      <c r="F29" s="25">
        <v>125.76</v>
      </c>
      <c r="G29" s="26"/>
      <c r="H29" s="60"/>
    </row>
    <row r="30" spans="1:14">
      <c r="A30" s="17">
        <v>143199</v>
      </c>
      <c r="B30" s="18">
        <v>41824</v>
      </c>
      <c r="C30" s="18">
        <v>41831</v>
      </c>
      <c r="D30" s="19"/>
      <c r="E30" s="19">
        <v>6262</v>
      </c>
      <c r="F30" s="20">
        <v>38.46</v>
      </c>
      <c r="G30" s="21"/>
      <c r="H30" s="60"/>
    </row>
    <row r="31" spans="1:14">
      <c r="A31" s="22">
        <v>143007</v>
      </c>
      <c r="B31" s="23">
        <v>41820</v>
      </c>
      <c r="C31" s="23">
        <v>41827</v>
      </c>
      <c r="D31" s="24"/>
      <c r="E31" s="24">
        <v>60631</v>
      </c>
      <c r="F31" s="39">
        <v>244.21</v>
      </c>
      <c r="G31" s="26"/>
      <c r="H31" s="60"/>
    </row>
    <row r="32" spans="1:14">
      <c r="A32" s="17">
        <v>143217</v>
      </c>
      <c r="B32" s="18">
        <v>41820</v>
      </c>
      <c r="C32" s="18">
        <v>41827</v>
      </c>
      <c r="D32" s="19"/>
      <c r="E32" s="19">
        <v>60631</v>
      </c>
      <c r="F32" s="20">
        <v>5.72</v>
      </c>
      <c r="G32" s="21"/>
      <c r="H32" s="60"/>
    </row>
    <row r="33" spans="1:8">
      <c r="A33" s="22">
        <v>143409</v>
      </c>
      <c r="B33" s="23">
        <v>41854</v>
      </c>
      <c r="C33" s="23">
        <v>41859</v>
      </c>
      <c r="D33" s="24"/>
      <c r="E33" s="24">
        <v>60612</v>
      </c>
      <c r="F33" s="25">
        <v>185.18</v>
      </c>
      <c r="G33" s="26"/>
      <c r="H33" s="60"/>
    </row>
    <row r="34" spans="1:8">
      <c r="A34" s="17">
        <v>142966</v>
      </c>
      <c r="B34" s="18">
        <v>41821</v>
      </c>
      <c r="C34" s="18">
        <v>41824</v>
      </c>
      <c r="D34" s="19"/>
      <c r="E34" s="19">
        <v>6261</v>
      </c>
      <c r="F34" s="20">
        <v>15.84</v>
      </c>
      <c r="G34" s="21"/>
      <c r="H34" s="60"/>
    </row>
    <row r="35" spans="1:8">
      <c r="A35" s="40" t="s">
        <v>46</v>
      </c>
      <c r="B35" s="41"/>
      <c r="C35" s="41"/>
      <c r="D35" s="42"/>
      <c r="E35" s="42"/>
      <c r="F35" s="43"/>
      <c r="G35" s="44"/>
      <c r="H35" s="60"/>
    </row>
    <row r="36" spans="1:8" ht="27.75" customHeight="1">
      <c r="A36" s="40">
        <v>140102</v>
      </c>
      <c r="B36" s="41">
        <v>41972</v>
      </c>
      <c r="C36" s="41"/>
      <c r="D36" s="42"/>
      <c r="E36" s="42">
        <v>60623</v>
      </c>
      <c r="F36" s="43">
        <v>230.89</v>
      </c>
      <c r="G36" s="44"/>
      <c r="H36" s="60"/>
    </row>
    <row r="37" spans="1:8">
      <c r="A37" s="40">
        <v>140338</v>
      </c>
      <c r="B37" s="41">
        <v>42004</v>
      </c>
      <c r="C37" s="41"/>
      <c r="D37" s="42"/>
      <c r="E37" s="42">
        <v>60623</v>
      </c>
      <c r="F37" s="43">
        <v>159.94999999999999</v>
      </c>
      <c r="G37" s="44"/>
      <c r="H37" s="60"/>
    </row>
    <row r="38" spans="1:8">
      <c r="A38" s="40">
        <v>140720</v>
      </c>
      <c r="B38" s="41">
        <v>41670</v>
      </c>
      <c r="C38" s="41">
        <v>41673</v>
      </c>
      <c r="D38" s="42"/>
      <c r="E38" s="42">
        <v>60623</v>
      </c>
      <c r="F38" s="43">
        <v>309.27</v>
      </c>
      <c r="G38" s="44"/>
      <c r="H38" s="60"/>
    </row>
    <row r="39" spans="1:8">
      <c r="A39" s="40">
        <v>141719</v>
      </c>
      <c r="B39" s="41">
        <v>41697</v>
      </c>
      <c r="C39" s="41">
        <v>41703</v>
      </c>
      <c r="D39" s="42"/>
      <c r="E39" s="42">
        <v>60623</v>
      </c>
      <c r="F39" s="43">
        <v>310.83</v>
      </c>
      <c r="G39" s="44"/>
      <c r="H39" s="60"/>
    </row>
    <row r="40" spans="1:8">
      <c r="A40" s="40">
        <v>141532</v>
      </c>
      <c r="B40" s="41">
        <v>41727</v>
      </c>
      <c r="C40" s="41">
        <v>41731</v>
      </c>
      <c r="D40" s="42"/>
      <c r="E40" s="42">
        <v>60623</v>
      </c>
      <c r="F40" s="43">
        <v>274.31</v>
      </c>
      <c r="G40" s="44"/>
      <c r="H40" s="60"/>
    </row>
    <row r="41" spans="1:8">
      <c r="A41" s="40">
        <v>142022</v>
      </c>
      <c r="B41" s="41">
        <v>41755</v>
      </c>
      <c r="C41" s="41">
        <v>41761</v>
      </c>
      <c r="D41" s="42"/>
      <c r="E41" s="42">
        <v>60623</v>
      </c>
      <c r="F41" s="43">
        <v>317.45999999999998</v>
      </c>
      <c r="G41" s="44"/>
      <c r="H41" s="60"/>
    </row>
    <row r="42" spans="1:8">
      <c r="A42" s="40">
        <v>142959</v>
      </c>
      <c r="B42" s="41">
        <v>41820</v>
      </c>
      <c r="C42" s="41">
        <v>41822</v>
      </c>
      <c r="D42" s="42"/>
      <c r="E42" s="42">
        <v>60623</v>
      </c>
      <c r="F42" s="43">
        <v>342.48</v>
      </c>
      <c r="G42" s="44"/>
      <c r="H42" s="60"/>
    </row>
    <row r="43" spans="1:8">
      <c r="A43" s="40">
        <v>143256</v>
      </c>
      <c r="B43" s="41">
        <v>41850</v>
      </c>
      <c r="C43" s="41">
        <v>41856</v>
      </c>
      <c r="D43" s="42"/>
      <c r="E43" s="42">
        <v>60623</v>
      </c>
      <c r="F43" s="43">
        <v>388.03</v>
      </c>
      <c r="G43" s="44"/>
      <c r="H43" s="60"/>
    </row>
    <row r="44" spans="1:8">
      <c r="A44" s="40">
        <v>142665</v>
      </c>
      <c r="B44" s="41">
        <v>41791</v>
      </c>
      <c r="C44" s="41">
        <v>41794</v>
      </c>
      <c r="D44" s="42"/>
      <c r="E44" s="42">
        <v>60623</v>
      </c>
      <c r="F44" s="43">
        <v>276.72000000000003</v>
      </c>
      <c r="G44" s="44"/>
      <c r="H44" s="60"/>
    </row>
    <row r="45" spans="1:8">
      <c r="A45" s="17">
        <v>143649</v>
      </c>
      <c r="B45" s="18">
        <v>41885</v>
      </c>
      <c r="C45" s="18">
        <v>41890</v>
      </c>
      <c r="D45" s="19"/>
      <c r="E45" s="19">
        <v>6262</v>
      </c>
      <c r="F45" s="20">
        <v>118.58</v>
      </c>
      <c r="G45" s="21"/>
      <c r="H45" s="60"/>
    </row>
    <row r="46" spans="1:8">
      <c r="A46" s="22">
        <v>143932</v>
      </c>
      <c r="B46" s="23">
        <v>41897</v>
      </c>
      <c r="C46" s="23">
        <v>41900</v>
      </c>
      <c r="D46" s="24"/>
      <c r="E46" s="24">
        <v>60636</v>
      </c>
      <c r="F46" s="25">
        <v>255.36</v>
      </c>
      <c r="G46" s="26"/>
      <c r="H46" s="60"/>
    </row>
    <row r="47" spans="1:8">
      <c r="A47" s="17">
        <v>144026</v>
      </c>
      <c r="B47" s="18">
        <v>41901</v>
      </c>
      <c r="C47" s="18">
        <v>41911</v>
      </c>
      <c r="D47" s="19"/>
      <c r="E47" s="19">
        <v>60631</v>
      </c>
      <c r="F47" s="20">
        <v>186.37</v>
      </c>
      <c r="G47" s="21"/>
      <c r="H47" s="60"/>
    </row>
    <row r="48" spans="1:8">
      <c r="A48" s="22">
        <v>144032</v>
      </c>
      <c r="B48" s="23">
        <v>41901</v>
      </c>
      <c r="C48" s="23">
        <v>41908</v>
      </c>
      <c r="D48" s="24"/>
      <c r="E48" s="24">
        <v>60623</v>
      </c>
      <c r="F48" s="25">
        <v>98.3</v>
      </c>
      <c r="G48" s="26"/>
      <c r="H48" s="60"/>
    </row>
    <row r="49" spans="1:8">
      <c r="A49" s="17">
        <v>143976</v>
      </c>
      <c r="B49" s="18">
        <v>41886</v>
      </c>
      <c r="C49" s="18">
        <v>41907</v>
      </c>
      <c r="D49" s="19"/>
      <c r="E49" s="19">
        <v>6262</v>
      </c>
      <c r="F49" s="20">
        <v>38.46</v>
      </c>
      <c r="G49" s="21"/>
      <c r="H49" s="60"/>
    </row>
    <row r="50" spans="1:8">
      <c r="A50" s="22">
        <v>143834</v>
      </c>
      <c r="B50" s="23">
        <v>41890</v>
      </c>
      <c r="C50" s="23">
        <v>41897</v>
      </c>
      <c r="D50" s="24"/>
      <c r="E50" s="24">
        <v>60622</v>
      </c>
      <c r="F50" s="25">
        <v>1350</v>
      </c>
      <c r="G50" s="26"/>
      <c r="H50" s="60"/>
    </row>
    <row r="51" spans="1:8">
      <c r="A51" s="17">
        <v>144034</v>
      </c>
      <c r="B51" s="18">
        <v>41899</v>
      </c>
      <c r="C51" s="18">
        <v>41907</v>
      </c>
      <c r="D51" s="19"/>
      <c r="E51" s="19">
        <v>6068</v>
      </c>
      <c r="F51" s="27">
        <v>538.33000000000004</v>
      </c>
      <c r="G51" s="21"/>
      <c r="H51" s="60"/>
    </row>
    <row r="52" spans="1:8">
      <c r="A52" s="40">
        <v>144187</v>
      </c>
      <c r="B52" s="41">
        <v>41912</v>
      </c>
      <c r="C52" s="41">
        <v>41912</v>
      </c>
      <c r="D52" s="42"/>
      <c r="E52" s="42">
        <v>60623</v>
      </c>
      <c r="F52" s="43">
        <v>382.6</v>
      </c>
      <c r="G52" s="44"/>
      <c r="H52" s="60"/>
    </row>
    <row r="53" spans="1:8">
      <c r="A53" s="45">
        <v>144927</v>
      </c>
      <c r="B53" s="46">
        <v>41745</v>
      </c>
      <c r="C53" s="46">
        <v>41757</v>
      </c>
      <c r="D53" s="47"/>
      <c r="E53" s="47">
        <v>6188</v>
      </c>
      <c r="F53" s="48">
        <v>241.47</v>
      </c>
      <c r="G53" s="49" t="s">
        <v>47</v>
      </c>
      <c r="H53" s="60"/>
    </row>
    <row r="54" spans="1:8">
      <c r="A54" s="22">
        <v>144368</v>
      </c>
      <c r="B54" s="23">
        <v>41914</v>
      </c>
      <c r="C54" s="23">
        <v>41925</v>
      </c>
      <c r="D54" s="24"/>
      <c r="E54" s="24">
        <v>6068</v>
      </c>
      <c r="F54" s="25">
        <v>177</v>
      </c>
      <c r="G54" s="26"/>
      <c r="H54" s="60"/>
    </row>
    <row r="55" spans="1:8">
      <c r="A55" s="17"/>
      <c r="B55" s="19"/>
      <c r="C55" s="19"/>
      <c r="D55" s="19"/>
      <c r="E55" s="19">
        <v>6228</v>
      </c>
      <c r="F55" s="20">
        <v>122</v>
      </c>
      <c r="G55" s="21"/>
      <c r="H55" s="60"/>
    </row>
    <row r="56" spans="1:8">
      <c r="A56" s="22"/>
      <c r="B56" s="24"/>
      <c r="C56" s="24"/>
      <c r="D56" s="24"/>
      <c r="E56" s="24"/>
      <c r="F56" s="25"/>
      <c r="G56" s="26"/>
      <c r="H56" s="60"/>
    </row>
    <row r="57" spans="1:8">
      <c r="A57" s="51"/>
      <c r="B57" s="52"/>
      <c r="C57" s="52"/>
      <c r="D57" s="52"/>
      <c r="E57" s="52"/>
      <c r="F57" s="53"/>
      <c r="G57" s="54"/>
      <c r="H57" s="60"/>
    </row>
    <row r="58" spans="1:8">
      <c r="A58" s="55"/>
      <c r="B58" s="55"/>
      <c r="C58" s="55"/>
      <c r="D58" s="55"/>
      <c r="E58" s="55"/>
      <c r="F58" s="56"/>
      <c r="G58" s="55"/>
      <c r="H58" s="60"/>
    </row>
    <row r="59" spans="1:8">
      <c r="A59" s="57"/>
      <c r="B59" s="57"/>
      <c r="C59" s="57"/>
      <c r="D59" s="57"/>
      <c r="E59" s="57"/>
      <c r="F59" s="58"/>
      <c r="G59" s="57"/>
      <c r="H59" s="60"/>
    </row>
  </sheetData>
  <printOptions horizontalCentered="1"/>
  <pageMargins left="0.19685039370078741" right="0.19685039370078741" top="0.78740157480314965" bottom="0.19685039370078741" header="0.19685039370078741" footer="0.19685039370078741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Ste Féréole</vt:lpstr>
      <vt:lpstr>'Ste Féréole'!Print_Area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DECARVALHO Valérie</dc:creator>
  <cp:lastModifiedBy>mduquesn</cp:lastModifiedBy>
  <dcterms:created xsi:type="dcterms:W3CDTF">2014-10-24T09:50:28Z</dcterms:created>
  <dcterms:modified xsi:type="dcterms:W3CDTF">2014-10-24T14:19:14Z</dcterms:modified>
</cp:coreProperties>
</file>