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60" yWindow="1755" windowWidth="21720" windowHeight="13620" activeTab="3"/>
  </bookViews>
  <sheets>
    <sheet name="bpfe" sheetId="3" r:id="rId1"/>
    <sheet name="Feuil1" sheetId="4" r:id="rId2"/>
    <sheet name="Feuil3" sheetId="6" r:id="rId3"/>
    <sheet name="TCD" sheetId="7" r:id="rId4"/>
  </sheets>
  <definedNames>
    <definedName name="_xlnm._FilterDatabase" localSheetId="0" hidden="1">bpfe!$A$1:$Q$30</definedName>
    <definedName name="_xlnm.Print_Titles" localSheetId="0">bpfe!$1:$1</definedName>
  </definedNames>
  <calcPr calcId="125725"/>
  <pivotCaches>
    <pivotCache cacheId="8" r:id="rId5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4" i="3"/>
  <c r="E38"/>
  <c r="E37"/>
  <c r="E36"/>
  <c r="E35"/>
  <c r="J38"/>
  <c r="J37"/>
  <c r="J35"/>
  <c r="J36"/>
  <c r="J34" s="1"/>
  <c r="H15" i="6" l="1"/>
  <c r="G15"/>
  <c r="F15"/>
</calcChain>
</file>

<file path=xl/comments1.xml><?xml version="1.0" encoding="utf-8"?>
<comments xmlns="http://schemas.openxmlformats.org/spreadsheetml/2006/main">
  <authors>
    <author>GOUNAUD NATHALIE</author>
  </authors>
  <commentList>
    <comment ref="G52" authorId="0">
      <text>
        <r>
          <rPr>
            <b/>
            <sz val="9"/>
            <color indexed="81"/>
            <rFont val="Tahoma"/>
            <family val="2"/>
          </rPr>
          <t>GOUNAUD NATHALIE:</t>
        </r>
        <r>
          <rPr>
            <sz val="9"/>
            <color indexed="81"/>
            <rFont val="Tahoma"/>
            <family val="2"/>
          </rPr>
          <t xml:space="preserve">
prorogation du possible le retour se fera a 80% en cpe</t>
        </r>
      </text>
    </comment>
    <comment ref="G53" authorId="0">
      <text>
        <r>
          <rPr>
            <b/>
            <sz val="9"/>
            <color indexed="81"/>
            <rFont val="Tahoma"/>
            <family val="2"/>
          </rPr>
          <t>GOUNAUD NATHALIE:</t>
        </r>
        <r>
          <rPr>
            <sz val="9"/>
            <color indexed="81"/>
            <rFont val="Tahoma"/>
            <family val="2"/>
          </rPr>
          <t xml:space="preserve">
prorogation du possible le retour se fera a 80% en cpe</t>
        </r>
      </text>
    </comment>
  </commentList>
</comments>
</file>

<file path=xl/sharedStrings.xml><?xml version="1.0" encoding="utf-8"?>
<sst xmlns="http://schemas.openxmlformats.org/spreadsheetml/2006/main" count="986" uniqueCount="417">
  <si>
    <t>Poste</t>
  </si>
  <si>
    <t>Base Poste</t>
  </si>
  <si>
    <t>salariés</t>
  </si>
  <si>
    <t>ETP présents</t>
  </si>
  <si>
    <t>Sureff autorisés</t>
  </si>
  <si>
    <t>Postes vacants</t>
  </si>
  <si>
    <t>Matricule</t>
  </si>
  <si>
    <t>Statut</t>
  </si>
  <si>
    <t>510300</t>
  </si>
  <si>
    <t>PERSONNEL INSTANCE D'AFF</t>
  </si>
  <si>
    <t>511800</t>
  </si>
  <si>
    <t>ANTICIPATIONS CMSO</t>
  </si>
  <si>
    <t>514200</t>
  </si>
  <si>
    <t>FORCE D'APPUI CONSEIL 16</t>
  </si>
  <si>
    <t>515500</t>
  </si>
  <si>
    <t>FORCE D'APPUI CONSEIL 33</t>
  </si>
  <si>
    <t>516400</t>
  </si>
  <si>
    <t>PERSONNEL APPUI RESEAU E</t>
  </si>
  <si>
    <t>500200</t>
  </si>
  <si>
    <t>DIRE VIE COOPERATIVE</t>
  </si>
  <si>
    <t>053700</t>
  </si>
  <si>
    <t>EYSINES</t>
  </si>
  <si>
    <t>516300</t>
  </si>
  <si>
    <t>SECTEUR BORDEAUX COURONN</t>
  </si>
  <si>
    <t>050100</t>
  </si>
  <si>
    <t>RUELLE</t>
  </si>
  <si>
    <t>050200</t>
  </si>
  <si>
    <t>050300</t>
  </si>
  <si>
    <t>050800</t>
  </si>
  <si>
    <t>ANGOULEME SILLAC</t>
  </si>
  <si>
    <t>054700</t>
  </si>
  <si>
    <t>BORDEAUX INTENDANCE</t>
  </si>
  <si>
    <t>BORDEAUX NANSOUTY</t>
  </si>
  <si>
    <t>514700</t>
  </si>
  <si>
    <t>SECTEUR BORDEAUX</t>
  </si>
  <si>
    <t>058000</t>
  </si>
  <si>
    <t>PERIGUEUX BOULEVARDS</t>
  </si>
  <si>
    <t>058100</t>
  </si>
  <si>
    <t>BERGERAC</t>
  </si>
  <si>
    <t>SAINTE FOY LA GRANDE</t>
  </si>
  <si>
    <t>055000</t>
  </si>
  <si>
    <t>BLAYE</t>
  </si>
  <si>
    <t>057700</t>
  </si>
  <si>
    <t>CASTILLON LA BATAILLE</t>
  </si>
  <si>
    <t>052800</t>
  </si>
  <si>
    <t>ARES</t>
  </si>
  <si>
    <t>053600</t>
  </si>
  <si>
    <t>ANDERNOS LES BAINS</t>
  </si>
  <si>
    <t>GUJAN MESTRAS</t>
  </si>
  <si>
    <t>054000</t>
  </si>
  <si>
    <t>ARCACHON</t>
  </si>
  <si>
    <t>514900</t>
  </si>
  <si>
    <t>SECTEUR MEDOC OCEAN</t>
  </si>
  <si>
    <t>051000</t>
  </si>
  <si>
    <t>COGNAC</t>
  </si>
  <si>
    <t>052300</t>
  </si>
  <si>
    <t>BARBEZIEUX</t>
  </si>
  <si>
    <t>513700</t>
  </si>
  <si>
    <t>SECTEUR PAYS DE CHARENTE</t>
  </si>
  <si>
    <t>511600</t>
  </si>
  <si>
    <t>NOUVEAUX RECRUTES CMSO</t>
  </si>
  <si>
    <t>513800</t>
  </si>
  <si>
    <t>TELEACCUEIL ANGOULEME</t>
  </si>
  <si>
    <t>TELEACCUEIL PESSAC</t>
  </si>
  <si>
    <t>518000</t>
  </si>
  <si>
    <t>CELLULE PROJET HABITAT</t>
  </si>
  <si>
    <t>514500</t>
  </si>
  <si>
    <t>etab</t>
  </si>
  <si>
    <t>Centre de Frais</t>
  </si>
  <si>
    <t>vlibserv</t>
  </si>
  <si>
    <t>vBase poste</t>
  </si>
  <si>
    <t>nb salariés</t>
  </si>
  <si>
    <t>ETP</t>
  </si>
  <si>
    <t>Etat</t>
  </si>
  <si>
    <t>Centre de frais Paye (Lib)</t>
  </si>
  <si>
    <t>Nom prénom</t>
  </si>
  <si>
    <t>Date de Naissance</t>
  </si>
  <si>
    <t>Sexe (Code)</t>
  </si>
  <si>
    <t>Emploi (Code)</t>
  </si>
  <si>
    <t>Date début CdF Paye</t>
  </si>
  <si>
    <t>Motif du contrat (Lib)</t>
  </si>
  <si>
    <t>Situation à effectif (Lib)</t>
  </si>
  <si>
    <t>30</t>
  </si>
  <si>
    <t>18500</t>
  </si>
  <si>
    <t>M</t>
  </si>
  <si>
    <t>CADRE</t>
  </si>
  <si>
    <t>0180</t>
  </si>
  <si>
    <t>PRESENT EFFECT.</t>
  </si>
  <si>
    <t>18501</t>
  </si>
  <si>
    <t>F</t>
  </si>
  <si>
    <t>EMPLOYE</t>
  </si>
  <si>
    <t>0105</t>
  </si>
  <si>
    <t>18503</t>
  </si>
  <si>
    <t>0165</t>
  </si>
  <si>
    <t>18504</t>
  </si>
  <si>
    <t>0103</t>
  </si>
  <si>
    <t>18505</t>
  </si>
  <si>
    <t>0116</t>
  </si>
  <si>
    <t>18507</t>
  </si>
  <si>
    <t>18508</t>
  </si>
  <si>
    <t>1000666</t>
  </si>
  <si>
    <t>SUROCC.</t>
  </si>
  <si>
    <t>18509</t>
  </si>
  <si>
    <t>18512</t>
  </si>
  <si>
    <t>0119</t>
  </si>
  <si>
    <t>18513</t>
  </si>
  <si>
    <t>18514</t>
  </si>
  <si>
    <t>18516</t>
  </si>
  <si>
    <t>SOUSOCC.</t>
  </si>
  <si>
    <t>TEMPS PARTIEL</t>
  </si>
  <si>
    <t>18517</t>
  </si>
  <si>
    <t>18518</t>
  </si>
  <si>
    <t>18520</t>
  </si>
  <si>
    <t>19323</t>
  </si>
  <si>
    <t>18521</t>
  </si>
  <si>
    <t>18522</t>
  </si>
  <si>
    <t>18523</t>
  </si>
  <si>
    <t>18524</t>
  </si>
  <si>
    <t>0112</t>
  </si>
  <si>
    <t>18527</t>
  </si>
  <si>
    <t>0121</t>
  </si>
  <si>
    <t>MALADIE</t>
  </si>
  <si>
    <t>18529</t>
  </si>
  <si>
    <t>TP DUREE DETERM</t>
  </si>
  <si>
    <t>19322</t>
  </si>
  <si>
    <t>18558</t>
  </si>
  <si>
    <t>VACANT</t>
  </si>
  <si>
    <t>GUERY PHILIPPE</t>
  </si>
  <si>
    <t>18572</t>
  </si>
  <si>
    <t>1015061</t>
  </si>
  <si>
    <t>0117</t>
  </si>
  <si>
    <t>18612</t>
  </si>
  <si>
    <t>1007503</t>
  </si>
  <si>
    <t>PAULHAC DIDIER</t>
  </si>
  <si>
    <t>ABADIE DENIS</t>
  </si>
  <si>
    <t>GUINOT EMMANUEL</t>
  </si>
  <si>
    <t>18674</t>
  </si>
  <si>
    <t>1002227</t>
  </si>
  <si>
    <t>PIERRE CELINE</t>
  </si>
  <si>
    <t>18667</t>
  </si>
  <si>
    <t>18715</t>
  </si>
  <si>
    <t>1083867</t>
  </si>
  <si>
    <t>INVALIDITE</t>
  </si>
  <si>
    <t>18731</t>
  </si>
  <si>
    <t>1081596</t>
  </si>
  <si>
    <t>LEVEILLE CAROLE</t>
  </si>
  <si>
    <t>PIETROBON ANNE-SOPHIE</t>
  </si>
  <si>
    <t>18787</t>
  </si>
  <si>
    <t>1084831</t>
  </si>
  <si>
    <t>1003175</t>
  </si>
  <si>
    <t>DELORME HELENE</t>
  </si>
  <si>
    <t>MAULDE MICHEL</t>
  </si>
  <si>
    <t>18814</t>
  </si>
  <si>
    <t>1064328</t>
  </si>
  <si>
    <t>BILLET LAURENCE</t>
  </si>
  <si>
    <t>CAZAJOUS REGIS</t>
  </si>
  <si>
    <t>VERDUGIER MARIE</t>
  </si>
  <si>
    <t>DELOUME CECILE</t>
  </si>
  <si>
    <t>MERIGNAC DIDIER</t>
  </si>
  <si>
    <t>18977</t>
  </si>
  <si>
    <t>1084237</t>
  </si>
  <si>
    <t>18987</t>
  </si>
  <si>
    <t>1003180</t>
  </si>
  <si>
    <t>PRADEAUX ABEL</t>
  </si>
  <si>
    <t>GENIER EMMANUELLE</t>
  </si>
  <si>
    <t>19010</t>
  </si>
  <si>
    <t>1065248</t>
  </si>
  <si>
    <t>BONIN MICHEL</t>
  </si>
  <si>
    <t>AYMARD SEBASTIEN</t>
  </si>
  <si>
    <t>FEGHOUL NASSIRA</t>
  </si>
  <si>
    <t>16956</t>
  </si>
  <si>
    <t>HOFFMANN-LAMOTTE FRANCOIS</t>
  </si>
  <si>
    <t>0175</t>
  </si>
  <si>
    <t>PELLETIER PHILIPPE</t>
  </si>
  <si>
    <t>BAILLY BERNARD</t>
  </si>
  <si>
    <t>KEMENT PIERRE</t>
  </si>
  <si>
    <t>LAURIER PATRICIA</t>
  </si>
  <si>
    <t>LAVIGNE FABIEN</t>
  </si>
  <si>
    <t>1ST2F</t>
  </si>
  <si>
    <t>1ST2J</t>
  </si>
  <si>
    <t>1ST2T</t>
  </si>
  <si>
    <t>CELLE VIRGINIE</t>
  </si>
  <si>
    <t>MARTRA CHARLOTTE</t>
  </si>
  <si>
    <t>19398</t>
  </si>
  <si>
    <t>19399</t>
  </si>
  <si>
    <t>19400</t>
  </si>
  <si>
    <t>19401</t>
  </si>
  <si>
    <t>19402</t>
  </si>
  <si>
    <t>19404</t>
  </si>
  <si>
    <t>DOP NICOLAS</t>
  </si>
  <si>
    <t>19416</t>
  </si>
  <si>
    <t>0142</t>
  </si>
  <si>
    <t>BONFANTI CLEA</t>
  </si>
  <si>
    <t>19194</t>
  </si>
  <si>
    <t>1081441</t>
  </si>
  <si>
    <t>GAYOT LAURENT</t>
  </si>
  <si>
    <t>19214</t>
  </si>
  <si>
    <t>1010214</t>
  </si>
  <si>
    <t>BARUSSAUD MEDY</t>
  </si>
  <si>
    <t>19372</t>
  </si>
  <si>
    <t>1080178</t>
  </si>
  <si>
    <t>19375</t>
  </si>
  <si>
    <t>19378</t>
  </si>
  <si>
    <t>1083641</t>
  </si>
  <si>
    <t>CRITON FRANCOIS</t>
  </si>
  <si>
    <t>18902</t>
  </si>
  <si>
    <t>JOYEUX ELODIE</t>
  </si>
  <si>
    <t>19274</t>
  </si>
  <si>
    <t>POLESE SANDRA</t>
  </si>
  <si>
    <t>19367</t>
  </si>
  <si>
    <t>LACOSTE DIDIER</t>
  </si>
  <si>
    <t>18707</t>
  </si>
  <si>
    <t>19388</t>
  </si>
  <si>
    <t>1082336</t>
  </si>
  <si>
    <t>19529</t>
  </si>
  <si>
    <t>1080648</t>
  </si>
  <si>
    <t>19886</t>
  </si>
  <si>
    <t>19204</t>
  </si>
  <si>
    <t>1084463</t>
  </si>
  <si>
    <t>LOPEZ EMILIE</t>
  </si>
  <si>
    <t>0505</t>
  </si>
  <si>
    <t>19354</t>
  </si>
  <si>
    <t>1083185</t>
  </si>
  <si>
    <t>DUPONT STEPHANIE</t>
  </si>
  <si>
    <t>19355</t>
  </si>
  <si>
    <t>1082249</t>
  </si>
  <si>
    <t>DUMAS VINCENT</t>
  </si>
  <si>
    <t>19545</t>
  </si>
  <si>
    <t>1083148</t>
  </si>
  <si>
    <t>LANDAT-NICAISE CLAIRE</t>
  </si>
  <si>
    <t>19546</t>
  </si>
  <si>
    <t>1084449</t>
  </si>
  <si>
    <t>CAOUDAL SOPHIE</t>
  </si>
  <si>
    <t>1ABSS</t>
  </si>
  <si>
    <t>vacant</t>
  </si>
  <si>
    <t>DUBOIS CHARLOTTE -démission</t>
  </si>
  <si>
    <t>DDC</t>
  </si>
  <si>
    <t>TORCHEBOEUF CHRYSTELLE -démission</t>
  </si>
  <si>
    <t>BONIFACE REMI 23-04vivier pro re^lct profil cdr</t>
  </si>
  <si>
    <t>TEXIER FLORENCE - démission Bonnet</t>
  </si>
  <si>
    <t>LAFITTE CHRISTELLE -vivier pro 23/04/2019</t>
  </si>
  <si>
    <t>LANDA WALTER CONGE SABBATIQUE POUR AVRIL</t>
  </si>
  <si>
    <t>BERTIN STEPHANIE fin de pe</t>
  </si>
  <si>
    <t>synthese 31/01/2019</t>
  </si>
  <si>
    <t>RECRUTEMENTS</t>
  </si>
  <si>
    <t xml:space="preserve">10 PROFILS CDR DONT </t>
  </si>
  <si>
    <t xml:space="preserve"> collaborateurs ayant un profil ccm à affecter </t>
  </si>
  <si>
    <t xml:space="preserve">Collaborateurs </t>
  </si>
  <si>
    <t>RETOUR</t>
  </si>
  <si>
    <t>affectation immediate</t>
  </si>
  <si>
    <t>affectation sous +  de  6 mois</t>
  </si>
  <si>
    <t>PEDRICO JUSTINE</t>
  </si>
  <si>
    <t>GIRONDE</t>
  </si>
  <si>
    <t xml:space="preserve">DDC EN FORMATION </t>
  </si>
  <si>
    <t>COMTE aurelia</t>
  </si>
  <si>
    <t>A AFFECTER</t>
  </si>
  <si>
    <t>départs RETRAITE annoncés</t>
  </si>
  <si>
    <t>date</t>
  </si>
  <si>
    <t>date de départ de l'entreprise</t>
  </si>
  <si>
    <t>PRESENT</t>
  </si>
  <si>
    <t>DORMONT CHRISTIAN</t>
  </si>
  <si>
    <t>FLORO KATIA</t>
  </si>
  <si>
    <t xml:space="preserve"> </t>
  </si>
  <si>
    <t>EL YAAGOUBI IMMEN</t>
  </si>
  <si>
    <t>gominet MICHEL</t>
  </si>
  <si>
    <t>charente</t>
  </si>
  <si>
    <t>Turcaud-rambeau</t>
  </si>
  <si>
    <t>VIVIER PRO16</t>
  </si>
  <si>
    <t xml:space="preserve">gandouin arlette </t>
  </si>
  <si>
    <t>PIVOT ME</t>
  </si>
  <si>
    <t>TEXIER MAGALIE-EXPERT</t>
  </si>
  <si>
    <t>PRO A AFFECTER ACTUELLEMENT SUR ABSENCE DE BONFANTI</t>
  </si>
  <si>
    <t>PAPON Jean Michel</t>
  </si>
  <si>
    <t>Milhac Michel</t>
  </si>
  <si>
    <t>AM</t>
  </si>
  <si>
    <t>2019/2020</t>
  </si>
  <si>
    <t>bellue jean philippe</t>
  </si>
  <si>
    <t xml:space="preserve">PAGNOUX </t>
  </si>
  <si>
    <t>NADAUD PHILIPPE</t>
  </si>
  <si>
    <t>JAVANAUD JEAN CLAUDE</t>
  </si>
  <si>
    <t>delettage claudine</t>
  </si>
  <si>
    <t>CATHERINE LECHIEN</t>
  </si>
  <si>
    <t>GANDOIN ARLETTE</t>
  </si>
  <si>
    <t>Bruere Joel</t>
  </si>
  <si>
    <t>pas de date</t>
  </si>
  <si>
    <t xml:space="preserve"> nvx recrutés en anticipation</t>
  </si>
  <si>
    <t>Suberbie Stephane</t>
  </si>
  <si>
    <t>BAILLY</t>
  </si>
  <si>
    <t>KARAMUSAOGLU AZAD - SUR ABSENCE A PESSAC CENTRE</t>
  </si>
  <si>
    <t>NONTRON EN ATTENTE DE BP</t>
  </si>
  <si>
    <t>TOUBOUL</t>
  </si>
  <si>
    <t>nvx recrutes sur cdr 16</t>
  </si>
  <si>
    <t xml:space="preserve">BOLZER </t>
  </si>
  <si>
    <t>NVX RECRUTES SUR CDR PESSAC</t>
  </si>
  <si>
    <t>salariés en ANTICIPATION vivier pro</t>
  </si>
  <si>
    <t>2019</t>
  </si>
  <si>
    <t>guery Philippe</t>
  </si>
  <si>
    <t>REAULT CAMILLE VIVIER AGRI 16</t>
  </si>
  <si>
    <t>TINGAUD  Michel</t>
  </si>
  <si>
    <t>ANNEE 2021</t>
  </si>
  <si>
    <t>LAFOND CELINE VIVIER PRO 24</t>
  </si>
  <si>
    <t xml:space="preserve">GACHE JULIEN  VIVIER PRO 16 </t>
  </si>
  <si>
    <t>LAFITTE CHRISTELLE</t>
  </si>
  <si>
    <t>RETOUR DANS L ENTREPRISE</t>
  </si>
  <si>
    <t>Céline PIERRE</t>
  </si>
  <si>
    <t>Retour le 2/06/2019</t>
  </si>
  <si>
    <t>EFFECTIF EN DOUBLON SUR 1 BP</t>
  </si>
  <si>
    <t>PEDRICO</t>
  </si>
  <si>
    <t>Retour le 3/06/2019</t>
  </si>
  <si>
    <t>EL YAGOUBI</t>
  </si>
  <si>
    <t>Retour 06/10/2018</t>
  </si>
  <si>
    <t>FLORO</t>
  </si>
  <si>
    <t>retour le 01/10/2019</t>
  </si>
  <si>
    <t>PAULHAC</t>
  </si>
  <si>
    <t>SUREFFECTIF MEDICAL PRESENT EN 33</t>
  </si>
  <si>
    <t>SUREFFECTIF MEDICAL 16-24</t>
  </si>
  <si>
    <t>SUREFFECTIF SYNDICAL 33</t>
  </si>
  <si>
    <t>AUROUSSEAU</t>
  </si>
  <si>
    <t>absent</t>
  </si>
  <si>
    <t>SUREFFECTIF SYNDICAL 16-24</t>
  </si>
  <si>
    <t>ABSENT</t>
  </si>
  <si>
    <t>ANNEE 2019</t>
  </si>
  <si>
    <t>CDF</t>
  </si>
  <si>
    <t>AFFECTATION</t>
  </si>
  <si>
    <t>N° SAL</t>
  </si>
  <si>
    <t>NOM</t>
  </si>
  <si>
    <t>PRENOM</t>
  </si>
  <si>
    <t>EMPLOI</t>
  </si>
  <si>
    <t xml:space="preserve"> STATUT</t>
  </si>
  <si>
    <t>DATE DEPART ENVISAGEE</t>
  </si>
  <si>
    <t>BERNARDI</t>
  </si>
  <si>
    <t>FREDERIC</t>
  </si>
  <si>
    <t>RESP.CLIENTELE PART.</t>
  </si>
  <si>
    <t>CAD</t>
  </si>
  <si>
    <t>SUBERBIE</t>
  </si>
  <si>
    <t>STEPHANE</t>
  </si>
  <si>
    <t>DIRECTEUR DE CAISSE 2</t>
  </si>
  <si>
    <t>BRUERE</t>
  </si>
  <si>
    <t>JOEL</t>
  </si>
  <si>
    <t>CHARGE CLIENTELE PART.1</t>
  </si>
  <si>
    <t>EMP</t>
  </si>
  <si>
    <t>JAVANAUD</t>
  </si>
  <si>
    <t>J-CLAUDE</t>
  </si>
  <si>
    <t>CHARGE CLIENTELE PART.2</t>
  </si>
  <si>
    <t>RASTOLL</t>
  </si>
  <si>
    <t>RENE</t>
  </si>
  <si>
    <t>ROZUEL STEPHANE - DEPART SEPTEMBRE</t>
  </si>
  <si>
    <t>bp preservee DRH</t>
  </si>
  <si>
    <t>JAVANAUD J-CLAUDE RETRAITE FIN JUILLET 2019</t>
  </si>
  <si>
    <t>CARVALHO-GUICHAOUA ELISA -FAR</t>
  </si>
  <si>
    <t>CHEVALIER BLANDINE -FAR</t>
  </si>
  <si>
    <t>base poste au 31/03/2019</t>
  </si>
  <si>
    <t>cadre</t>
  </si>
  <si>
    <t>total</t>
  </si>
  <si>
    <t>lieu 1</t>
  </si>
  <si>
    <t>lieu 2</t>
  </si>
  <si>
    <t>lieu 3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</si>
  <si>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</si>
  <si>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</si>
  <si>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</si>
  <si>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</si>
  <si>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</si>
  <si>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</si>
  <si>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</si>
  <si>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</si>
  <si>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</si>
  <si>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</si>
  <si>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</si>
  <si>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</si>
  <si>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</si>
  <si>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</si>
  <si>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</si>
  <si>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</si>
  <si>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</si>
  <si>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</si>
  <si>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</si>
  <si>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</si>
  <si>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</si>
  <si>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</si>
  <si>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</si>
  <si>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</si>
  <si>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</si>
  <si>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</si>
  <si>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</si>
  <si>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nbre de femmes</t>
  </si>
  <si>
    <t>nbre d'hommes</t>
  </si>
  <si>
    <t>nbre de cadres</t>
  </si>
  <si>
    <t>nbres d'employés</t>
  </si>
  <si>
    <t>nombre de salariés</t>
  </si>
  <si>
    <t>nbre hommes cadres</t>
  </si>
  <si>
    <t>nbre hommes employés</t>
  </si>
  <si>
    <t>nbre femmes cadres</t>
  </si>
  <si>
    <t>nbre femmes employées</t>
  </si>
  <si>
    <t>pyramide âge total</t>
  </si>
  <si>
    <t>pyramide âge hommes</t>
  </si>
  <si>
    <t>18-35 ans</t>
  </si>
  <si>
    <t>36-45ans</t>
  </si>
  <si>
    <t>46-55ans</t>
  </si>
  <si>
    <t>55 ans et plus</t>
  </si>
  <si>
    <t>pyramide âge femmes</t>
  </si>
  <si>
    <t>?</t>
  </si>
  <si>
    <t>nbre hommes</t>
  </si>
  <si>
    <t>nbres femmes</t>
  </si>
  <si>
    <t>postes vacants</t>
  </si>
  <si>
    <t>ancienneté moyenne</t>
  </si>
  <si>
    <t>employés</t>
  </si>
  <si>
    <t>total absences</t>
  </si>
  <si>
    <t>total réél après absence</t>
  </si>
  <si>
    <t xml:space="preserve">ABSENCES </t>
  </si>
  <si>
    <t>plus ancien en poste</t>
  </si>
  <si>
    <t>moins ancien en poste</t>
  </si>
  <si>
    <t>lieu 1 total</t>
  </si>
  <si>
    <t>lieu 2 total</t>
  </si>
  <si>
    <t>(blank)</t>
  </si>
  <si>
    <t>Grand Total</t>
  </si>
  <si>
    <t>Sum of nb salariés</t>
  </si>
  <si>
    <t>(All)</t>
  </si>
</sst>
</file>

<file path=xl/styles.xml><?xml version="1.0" encoding="utf-8"?>
<styleSheet xmlns="http://schemas.openxmlformats.org/spreadsheetml/2006/main">
  <numFmts count="3">
    <numFmt numFmtId="164" formatCode="dd\/mm\/yyyy"/>
    <numFmt numFmtId="165" formatCode="dd/mm/yy;@"/>
    <numFmt numFmtId="166" formatCode="[$-40C]mmm\-yy;@"/>
  </numFmts>
  <fonts count="39">
    <font>
      <sz val="10"/>
      <color rgb="FF000000"/>
      <name val="Arial"/>
    </font>
    <font>
      <sz val="6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Times New Roman"/>
      <family val="1"/>
    </font>
    <font>
      <b/>
      <sz val="9"/>
      <color rgb="FF000000"/>
      <name val="Arial"/>
      <family val="2"/>
    </font>
    <font>
      <b/>
      <sz val="9"/>
      <color rgb="FFFFFFFF"/>
      <name val="Tahoma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sz val="28"/>
      <color rgb="FF000000"/>
      <name val="Algerian"/>
      <family val="5"/>
    </font>
    <font>
      <sz val="22"/>
      <color rgb="FF00000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8"/>
      <color theme="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Arial"/>
      <family val="2"/>
    </font>
    <font>
      <b/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9"/>
      <color rgb="FFFFFF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999999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1" tint="0.499984740745262"/>
        <bgColor rgb="FFFFFFFF"/>
      </patternFill>
    </fill>
  </fills>
  <borders count="41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/>
      <top/>
      <bottom style="thin">
        <color rgb="FFCACAD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7" fillId="0" borderId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263">
    <xf numFmtId="0" fontId="0" fillId="0" borderId="0" xfId="0"/>
    <xf numFmtId="0" fontId="1" fillId="2" borderId="0" xfId="0" applyFont="1" applyFill="1" applyAlignment="1">
      <alignment horizontal="left"/>
    </xf>
    <xf numFmtId="0" fontId="2" fillId="0" borderId="0" xfId="0" applyFont="1"/>
    <xf numFmtId="49" fontId="3" fillId="3" borderId="1" xfId="0" applyNumberFormat="1" applyFont="1" applyFill="1" applyBorder="1" applyAlignment="1">
      <alignment horizontal="left"/>
    </xf>
    <xf numFmtId="49" fontId="2" fillId="4" borderId="0" xfId="0" applyNumberFormat="1" applyFont="1" applyFill="1" applyAlignment="1">
      <alignment horizontal="left"/>
    </xf>
    <xf numFmtId="0" fontId="2" fillId="4" borderId="0" xfId="0" applyFont="1" applyFill="1" applyAlignment="1">
      <alignment horizontal="right"/>
    </xf>
    <xf numFmtId="14" fontId="2" fillId="4" borderId="0" xfId="0" applyNumberFormat="1" applyFont="1" applyFill="1" applyAlignment="1">
      <alignment horizontal="left"/>
    </xf>
    <xf numFmtId="164" fontId="2" fillId="4" borderId="0" xfId="0" applyNumberFormat="1" applyFont="1" applyFill="1" applyAlignment="1">
      <alignment horizontal="left"/>
    </xf>
    <xf numFmtId="49" fontId="4" fillId="5" borderId="2" xfId="0" applyNumberFormat="1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right" vertical="center"/>
    </xf>
    <xf numFmtId="49" fontId="2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right"/>
    </xf>
    <xf numFmtId="14" fontId="2" fillId="6" borderId="0" xfId="0" applyNumberFormat="1" applyFont="1" applyFill="1" applyAlignment="1">
      <alignment horizontal="left"/>
    </xf>
    <xf numFmtId="164" fontId="2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/>
    </xf>
    <xf numFmtId="49" fontId="2" fillId="7" borderId="0" xfId="0" applyNumberFormat="1" applyFont="1" applyFill="1" applyAlignment="1">
      <alignment horizontal="left"/>
    </xf>
    <xf numFmtId="0" fontId="2" fillId="7" borderId="0" xfId="0" applyFont="1" applyFill="1" applyAlignment="1">
      <alignment horizontal="right"/>
    </xf>
    <xf numFmtId="14" fontId="2" fillId="7" borderId="0" xfId="0" applyNumberFormat="1" applyFont="1" applyFill="1" applyAlignment="1">
      <alignment horizontal="left"/>
    </xf>
    <xf numFmtId="164" fontId="2" fillId="7" borderId="0" xfId="0" applyNumberFormat="1" applyFont="1" applyFill="1" applyAlignment="1">
      <alignment horizontal="left"/>
    </xf>
    <xf numFmtId="0" fontId="1" fillId="7" borderId="0" xfId="0" applyFont="1" applyFill="1" applyAlignment="1">
      <alignment horizontal="left"/>
    </xf>
    <xf numFmtId="49" fontId="2" fillId="8" borderId="0" xfId="0" applyNumberFormat="1" applyFont="1" applyFill="1" applyAlignment="1">
      <alignment horizontal="left"/>
    </xf>
    <xf numFmtId="0" fontId="2" fillId="8" borderId="0" xfId="0" applyFont="1" applyFill="1" applyAlignment="1">
      <alignment horizontal="right"/>
    </xf>
    <xf numFmtId="14" fontId="2" fillId="8" borderId="0" xfId="0" applyNumberFormat="1" applyFont="1" applyFill="1" applyAlignment="1">
      <alignment horizontal="left"/>
    </xf>
    <xf numFmtId="164" fontId="2" fillId="8" borderId="0" xfId="0" applyNumberFormat="1" applyFont="1" applyFill="1" applyAlignment="1">
      <alignment horizontal="left"/>
    </xf>
    <xf numFmtId="0" fontId="7" fillId="0" borderId="0" xfId="1"/>
    <xf numFmtId="49" fontId="5" fillId="3" borderId="1" xfId="1" applyNumberFormat="1" applyFont="1" applyFill="1" applyBorder="1" applyAlignment="1">
      <alignment horizontal="center" wrapText="1"/>
    </xf>
    <xf numFmtId="49" fontId="5" fillId="3" borderId="1" xfId="1" applyNumberFormat="1" applyFont="1" applyFill="1" applyBorder="1" applyAlignment="1">
      <alignment horizontal="center"/>
    </xf>
    <xf numFmtId="0" fontId="4" fillId="2" borderId="2" xfId="1" applyFont="1" applyFill="1" applyBorder="1" applyAlignment="1">
      <alignment horizontal="right" vertical="center"/>
    </xf>
    <xf numFmtId="49" fontId="3" fillId="3" borderId="1" xfId="1" applyNumberFormat="1" applyFont="1" applyFill="1" applyBorder="1" applyAlignment="1">
      <alignment horizontal="left"/>
    </xf>
    <xf numFmtId="49" fontId="2" fillId="9" borderId="0" xfId="1" applyNumberFormat="1" applyFont="1" applyFill="1" applyAlignment="1">
      <alignment horizontal="left"/>
    </xf>
    <xf numFmtId="0" fontId="6" fillId="9" borderId="0" xfId="1" applyFont="1" applyFill="1" applyAlignment="1">
      <alignment horizontal="left"/>
    </xf>
    <xf numFmtId="0" fontId="12" fillId="12" borderId="0" xfId="1" applyFont="1" applyFill="1" applyBorder="1"/>
    <xf numFmtId="0" fontId="12" fillId="0" borderId="0" xfId="1" applyFont="1" applyBorder="1"/>
    <xf numFmtId="0" fontId="12" fillId="0" borderId="0" xfId="1" applyFont="1" applyBorder="1" applyAlignment="1">
      <alignment horizontal="center" vertical="center"/>
    </xf>
    <xf numFmtId="0" fontId="13" fillId="13" borderId="0" xfId="1" applyFont="1" applyFill="1" applyBorder="1" applyAlignment="1">
      <alignment wrapText="1"/>
    </xf>
    <xf numFmtId="0" fontId="13" fillId="14" borderId="7" xfId="1" applyFont="1" applyFill="1" applyBorder="1" applyAlignment="1">
      <alignment wrapText="1"/>
    </xf>
    <xf numFmtId="0" fontId="15" fillId="12" borderId="0" xfId="1" applyFont="1" applyFill="1" applyBorder="1"/>
    <xf numFmtId="0" fontId="7" fillId="0" borderId="7" xfId="1" applyBorder="1"/>
    <xf numFmtId="0" fontId="14" fillId="14" borderId="0" xfId="1" applyFont="1" applyFill="1" applyBorder="1"/>
    <xf numFmtId="0" fontId="15" fillId="14" borderId="0" xfId="1" applyFont="1" applyFill="1" applyBorder="1"/>
    <xf numFmtId="14" fontId="7" fillId="14" borderId="0" xfId="1" applyNumberFormat="1" applyFill="1" applyBorder="1"/>
    <xf numFmtId="0" fontId="16" fillId="14" borderId="0" xfId="1" applyFont="1" applyFill="1" applyBorder="1"/>
    <xf numFmtId="0" fontId="7" fillId="12" borderId="0" xfId="1" applyFill="1" applyBorder="1"/>
    <xf numFmtId="0" fontId="13" fillId="14" borderId="0" xfId="1" applyFont="1" applyFill="1" applyAlignment="1"/>
    <xf numFmtId="0" fontId="17" fillId="0" borderId="0" xfId="1" applyFont="1"/>
    <xf numFmtId="0" fontId="7" fillId="12" borderId="0" xfId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12" borderId="7" xfId="1" applyFont="1" applyFill="1" applyBorder="1" applyAlignment="1">
      <alignment horizontal="center" vertical="center" wrapText="1"/>
    </xf>
    <xf numFmtId="0" fontId="10" fillId="0" borderId="0" xfId="1" applyFont="1" applyBorder="1"/>
    <xf numFmtId="14" fontId="10" fillId="12" borderId="0" xfId="1" applyNumberFormat="1" applyFont="1" applyFill="1" applyBorder="1"/>
    <xf numFmtId="14" fontId="17" fillId="0" borderId="7" xfId="1" applyNumberFormat="1" applyFont="1" applyBorder="1"/>
    <xf numFmtId="0" fontId="17" fillId="0" borderId="0" xfId="1" applyFont="1" applyBorder="1"/>
    <xf numFmtId="0" fontId="13" fillId="12" borderId="0" xfId="1" applyFont="1" applyFill="1" applyBorder="1"/>
    <xf numFmtId="0" fontId="18" fillId="15" borderId="0" xfId="1" applyFont="1" applyFill="1" applyBorder="1"/>
    <xf numFmtId="0" fontId="19" fillId="15" borderId="0" xfId="1" applyFont="1" applyFill="1" applyBorder="1"/>
    <xf numFmtId="0" fontId="7" fillId="0" borderId="0" xfId="1" applyBorder="1"/>
    <xf numFmtId="0" fontId="20" fillId="15" borderId="0" xfId="1" applyFont="1" applyFill="1" applyBorder="1"/>
    <xf numFmtId="14" fontId="7" fillId="0" borderId="0" xfId="1" applyNumberFormat="1" applyBorder="1"/>
    <xf numFmtId="0" fontId="21" fillId="0" borderId="0" xfId="1" applyFont="1"/>
    <xf numFmtId="17" fontId="17" fillId="0" borderId="7" xfId="1" applyNumberFormat="1" applyFont="1" applyBorder="1"/>
    <xf numFmtId="0" fontId="7" fillId="12" borderId="0" xfId="1" applyFont="1" applyFill="1"/>
    <xf numFmtId="0" fontId="10" fillId="0" borderId="0" xfId="1" applyFont="1" applyFill="1" applyBorder="1"/>
    <xf numFmtId="0" fontId="23" fillId="12" borderId="0" xfId="1" applyFont="1" applyFill="1" applyBorder="1"/>
    <xf numFmtId="0" fontId="7" fillId="12" borderId="7" xfId="1" applyFill="1" applyBorder="1"/>
    <xf numFmtId="14" fontId="7" fillId="12" borderId="0" xfId="1" applyNumberFormat="1" applyFill="1" applyBorder="1"/>
    <xf numFmtId="14" fontId="17" fillId="0" borderId="0" xfId="1" applyNumberFormat="1" applyFont="1" applyBorder="1"/>
    <xf numFmtId="0" fontId="13" fillId="0" borderId="0" xfId="1" applyFont="1" applyAlignment="1"/>
    <xf numFmtId="0" fontId="18" fillId="12" borderId="0" xfId="1" applyFont="1" applyFill="1" applyBorder="1"/>
    <xf numFmtId="0" fontId="22" fillId="12" borderId="0" xfId="1" applyFont="1" applyFill="1" applyBorder="1" applyAlignment="1"/>
    <xf numFmtId="0" fontId="10" fillId="12" borderId="15" xfId="1" applyFont="1" applyFill="1" applyBorder="1"/>
    <xf numFmtId="0" fontId="10" fillId="12" borderId="0" xfId="1" applyFont="1" applyFill="1" applyBorder="1"/>
    <xf numFmtId="17" fontId="10" fillId="12" borderId="7" xfId="1" applyNumberFormat="1" applyFont="1" applyFill="1" applyBorder="1"/>
    <xf numFmtId="0" fontId="17" fillId="12" borderId="0" xfId="1" applyFont="1" applyFill="1" applyBorder="1"/>
    <xf numFmtId="0" fontId="17" fillId="12" borderId="7" xfId="1" applyFont="1" applyFill="1" applyBorder="1"/>
    <xf numFmtId="0" fontId="14" fillId="12" borderId="0" xfId="1" applyFont="1" applyFill="1" applyBorder="1"/>
    <xf numFmtId="0" fontId="17" fillId="0" borderId="7" xfId="1" applyFont="1" applyBorder="1"/>
    <xf numFmtId="0" fontId="16" fillId="12" borderId="0" xfId="1" applyFont="1" applyFill="1" applyBorder="1"/>
    <xf numFmtId="0" fontId="11" fillId="12" borderId="6" xfId="1" applyFont="1" applyFill="1" applyBorder="1" applyAlignment="1">
      <alignment vertical="center" wrapText="1"/>
    </xf>
    <xf numFmtId="0" fontId="13" fillId="0" borderId="6" xfId="1" applyFont="1" applyBorder="1"/>
    <xf numFmtId="0" fontId="13" fillId="12" borderId="6" xfId="1" applyFont="1" applyFill="1" applyBorder="1"/>
    <xf numFmtId="0" fontId="15" fillId="12" borderId="6" xfId="1" applyFont="1" applyFill="1" applyBorder="1"/>
    <xf numFmtId="0" fontId="7" fillId="0" borderId="6" xfId="1" applyBorder="1"/>
    <xf numFmtId="0" fontId="13" fillId="0" borderId="9" xfId="1" applyFont="1" applyBorder="1"/>
    <xf numFmtId="0" fontId="11" fillId="12" borderId="0" xfId="1" applyFont="1" applyFill="1" applyBorder="1" applyAlignment="1">
      <alignment vertical="center" wrapText="1"/>
    </xf>
    <xf numFmtId="0" fontId="13" fillId="0" borderId="7" xfId="1" applyFont="1" applyBorder="1"/>
    <xf numFmtId="0" fontId="22" fillId="0" borderId="0" xfId="1" applyFont="1"/>
    <xf numFmtId="0" fontId="13" fillId="12" borderId="0" xfId="1" applyFont="1" applyFill="1" applyBorder="1" applyAlignment="1">
      <alignment horizontal="left" vertical="center"/>
    </xf>
    <xf numFmtId="0" fontId="15" fillId="12" borderId="0" xfId="1" applyFont="1" applyFill="1" applyBorder="1" applyAlignment="1">
      <alignment horizontal="left" vertical="center"/>
    </xf>
    <xf numFmtId="0" fontId="15" fillId="12" borderId="0" xfId="1" applyFont="1" applyFill="1" applyBorder="1" applyAlignment="1">
      <alignment horizontal="center" vertical="center" wrapText="1"/>
    </xf>
    <xf numFmtId="17" fontId="17" fillId="12" borderId="7" xfId="1" applyNumberFormat="1" applyFont="1" applyFill="1" applyBorder="1"/>
    <xf numFmtId="0" fontId="13" fillId="12" borderId="0" xfId="1" applyFont="1" applyFill="1"/>
    <xf numFmtId="0" fontId="25" fillId="12" borderId="15" xfId="1" applyFont="1" applyFill="1" applyBorder="1"/>
    <xf numFmtId="0" fontId="25" fillId="12" borderId="0" xfId="1" applyFont="1" applyFill="1" applyBorder="1"/>
    <xf numFmtId="17" fontId="25" fillId="12" borderId="7" xfId="1" applyNumberFormat="1" applyFont="1" applyFill="1" applyBorder="1"/>
    <xf numFmtId="0" fontId="13" fillId="12" borderId="0" xfId="1" applyFont="1" applyFill="1" applyBorder="1" applyAlignment="1">
      <alignment wrapText="1"/>
    </xf>
    <xf numFmtId="0" fontId="28" fillId="12" borderId="0" xfId="1" applyFont="1" applyFill="1" applyBorder="1" applyAlignment="1">
      <alignment horizontal="center" wrapText="1"/>
    </xf>
    <xf numFmtId="0" fontId="13" fillId="12" borderId="0" xfId="1" applyFont="1" applyFill="1" applyBorder="1" applyAlignment="1">
      <alignment horizontal="center" vertical="center" wrapText="1"/>
    </xf>
    <xf numFmtId="0" fontId="13" fillId="0" borderId="0" xfId="1" applyFont="1" applyBorder="1"/>
    <xf numFmtId="0" fontId="10" fillId="12" borderId="7" xfId="1" applyFont="1" applyFill="1" applyBorder="1"/>
    <xf numFmtId="0" fontId="13" fillId="12" borderId="6" xfId="1" applyFont="1" applyFill="1" applyBorder="1" applyAlignment="1"/>
    <xf numFmtId="49" fontId="29" fillId="16" borderId="6" xfId="1" applyNumberFormat="1" applyFont="1" applyFill="1" applyBorder="1" applyAlignment="1">
      <alignment horizontal="left"/>
    </xf>
    <xf numFmtId="0" fontId="10" fillId="17" borderId="6" xfId="1" applyFont="1" applyFill="1" applyBorder="1" applyAlignment="1">
      <alignment vertical="center" wrapText="1"/>
    </xf>
    <xf numFmtId="17" fontId="7" fillId="0" borderId="9" xfId="1" applyNumberFormat="1" applyBorder="1"/>
    <xf numFmtId="0" fontId="17" fillId="17" borderId="0" xfId="1" applyFont="1" applyFill="1" applyBorder="1"/>
    <xf numFmtId="49" fontId="30" fillId="16" borderId="0" xfId="1" applyNumberFormat="1" applyFont="1" applyFill="1" applyBorder="1" applyAlignment="1">
      <alignment horizontal="left"/>
    </xf>
    <xf numFmtId="0" fontId="10" fillId="17" borderId="0" xfId="1" applyFont="1" applyFill="1" applyBorder="1" applyAlignment="1">
      <alignment vertical="center" wrapText="1"/>
    </xf>
    <xf numFmtId="17" fontId="7" fillId="0" borderId="7" xfId="1" applyNumberFormat="1" applyBorder="1"/>
    <xf numFmtId="0" fontId="10" fillId="0" borderId="16" xfId="1" applyFont="1" applyBorder="1"/>
    <xf numFmtId="0" fontId="10" fillId="0" borderId="14" xfId="1" applyFont="1" applyBorder="1"/>
    <xf numFmtId="0" fontId="7" fillId="12" borderId="16" xfId="1" applyFill="1" applyBorder="1"/>
    <xf numFmtId="49" fontId="30" fillId="16" borderId="16" xfId="1" applyNumberFormat="1" applyFont="1" applyFill="1" applyBorder="1" applyAlignment="1">
      <alignment horizontal="left"/>
    </xf>
    <xf numFmtId="0" fontId="7" fillId="0" borderId="16" xfId="1" applyBorder="1"/>
    <xf numFmtId="17" fontId="7" fillId="0" borderId="14" xfId="1" applyNumberFormat="1" applyBorder="1"/>
    <xf numFmtId="17" fontId="7" fillId="0" borderId="0" xfId="1" applyNumberFormat="1" applyBorder="1"/>
    <xf numFmtId="17" fontId="7" fillId="0" borderId="0" xfId="1" applyNumberFormat="1"/>
    <xf numFmtId="49" fontId="30" fillId="16" borderId="0" xfId="1" applyNumberFormat="1" applyFont="1" applyFill="1" applyBorder="1" applyAlignment="1"/>
    <xf numFmtId="0" fontId="13" fillId="17" borderId="17" xfId="1" applyFont="1" applyFill="1" applyBorder="1" applyAlignment="1">
      <alignment horizontal="center" wrapText="1"/>
    </xf>
    <xf numFmtId="0" fontId="13" fillId="17" borderId="18" xfId="1" applyFont="1" applyFill="1" applyBorder="1" applyAlignment="1">
      <alignment horizontal="center" wrapText="1"/>
    </xf>
    <xf numFmtId="0" fontId="13" fillId="18" borderId="18" xfId="1" applyFont="1" applyFill="1" applyBorder="1" applyAlignment="1">
      <alignment horizontal="left" vertical="center"/>
    </xf>
    <xf numFmtId="0" fontId="13" fillId="18" borderId="19" xfId="1" applyFont="1" applyFill="1" applyBorder="1" applyAlignment="1">
      <alignment horizontal="left" vertical="center"/>
    </xf>
    <xf numFmtId="49" fontId="30" fillId="16" borderId="20" xfId="1" applyNumberFormat="1" applyFont="1" applyFill="1" applyBorder="1" applyAlignment="1">
      <alignment horizontal="left"/>
    </xf>
    <xf numFmtId="0" fontId="12" fillId="18" borderId="0" xfId="1" applyFont="1" applyFill="1" applyBorder="1" applyAlignment="1">
      <alignment vertical="center"/>
    </xf>
    <xf numFmtId="0" fontId="13" fillId="18" borderId="21" xfId="1" applyFont="1" applyFill="1" applyBorder="1" applyAlignment="1">
      <alignment vertical="center"/>
    </xf>
    <xf numFmtId="49" fontId="30" fillId="16" borderId="21" xfId="1" applyNumberFormat="1" applyFont="1" applyFill="1" applyBorder="1" applyAlignment="1">
      <alignment horizontal="left"/>
    </xf>
    <xf numFmtId="49" fontId="31" fillId="19" borderId="0" xfId="1" applyNumberFormat="1" applyFont="1" applyFill="1" applyBorder="1" applyAlignment="1">
      <alignment horizontal="left"/>
    </xf>
    <xf numFmtId="0" fontId="13" fillId="18" borderId="0" xfId="1" applyFont="1" applyFill="1" applyBorder="1" applyAlignment="1">
      <alignment vertical="center"/>
    </xf>
    <xf numFmtId="0" fontId="13" fillId="20" borderId="21" xfId="1" applyFont="1" applyFill="1" applyBorder="1" applyAlignment="1">
      <alignment vertical="center"/>
    </xf>
    <xf numFmtId="49" fontId="30" fillId="19" borderId="0" xfId="1" applyNumberFormat="1" applyFont="1" applyFill="1" applyBorder="1" applyAlignment="1">
      <alignment horizontal="left"/>
    </xf>
    <xf numFmtId="0" fontId="12" fillId="20" borderId="0" xfId="1" applyFont="1" applyFill="1" applyBorder="1"/>
    <xf numFmtId="0" fontId="14" fillId="0" borderId="0" xfId="1" applyFont="1" applyBorder="1"/>
    <xf numFmtId="0" fontId="14" fillId="0" borderId="21" xfId="1" applyFont="1" applyBorder="1"/>
    <xf numFmtId="0" fontId="14" fillId="0" borderId="0" xfId="1" applyFont="1"/>
    <xf numFmtId="0" fontId="14" fillId="17" borderId="20" xfId="1" applyFont="1" applyFill="1" applyBorder="1"/>
    <xf numFmtId="0" fontId="14" fillId="17" borderId="0" xfId="1" applyFont="1" applyFill="1" applyBorder="1"/>
    <xf numFmtId="0" fontId="14" fillId="17" borderId="23" xfId="1" applyFont="1" applyFill="1" applyBorder="1"/>
    <xf numFmtId="0" fontId="14" fillId="17" borderId="11" xfId="1" applyFont="1" applyFill="1" applyBorder="1"/>
    <xf numFmtId="0" fontId="14" fillId="12" borderId="11" xfId="1" applyFont="1" applyFill="1" applyBorder="1"/>
    <xf numFmtId="0" fontId="14" fillId="0" borderId="11" xfId="1" applyFont="1" applyBorder="1"/>
    <xf numFmtId="0" fontId="14" fillId="0" borderId="22" xfId="1" applyFont="1" applyBorder="1"/>
    <xf numFmtId="0" fontId="14" fillId="12" borderId="0" xfId="1" applyFont="1" applyFill="1"/>
    <xf numFmtId="0" fontId="7" fillId="12" borderId="0" xfId="1" applyFill="1"/>
    <xf numFmtId="0" fontId="7" fillId="0" borderId="0" xfId="1" applyFill="1" applyAlignment="1">
      <alignment vertical="center" wrapText="1"/>
    </xf>
    <xf numFmtId="0" fontId="7" fillId="0" borderId="0" xfId="1" applyFill="1" applyAlignment="1">
      <alignment horizontal="center" vertical="center" wrapText="1"/>
    </xf>
    <xf numFmtId="166" fontId="7" fillId="12" borderId="0" xfId="1" applyNumberFormat="1" applyFill="1" applyAlignment="1">
      <alignment horizontal="center" vertical="center" wrapText="1"/>
    </xf>
    <xf numFmtId="0" fontId="14" fillId="0" borderId="0" xfId="1" applyFont="1" applyFill="1" applyAlignment="1">
      <alignment vertical="center" wrapText="1"/>
    </xf>
    <xf numFmtId="0" fontId="33" fillId="22" borderId="26" xfId="1" applyFont="1" applyFill="1" applyBorder="1" applyAlignment="1">
      <alignment horizontal="center" vertical="center" wrapText="1"/>
    </xf>
    <xf numFmtId="0" fontId="33" fillId="22" borderId="27" xfId="1" applyFont="1" applyFill="1" applyBorder="1" applyAlignment="1">
      <alignment vertical="center" wrapText="1"/>
    </xf>
    <xf numFmtId="0" fontId="33" fillId="22" borderId="27" xfId="1" applyFont="1" applyFill="1" applyBorder="1" applyAlignment="1">
      <alignment horizontal="center" vertical="center" wrapText="1"/>
    </xf>
    <xf numFmtId="0" fontId="33" fillId="12" borderId="28" xfId="1" applyFont="1" applyFill="1" applyBorder="1" applyAlignment="1">
      <alignment horizontal="center" vertical="center" wrapText="1"/>
    </xf>
    <xf numFmtId="0" fontId="7" fillId="0" borderId="29" xfId="1" applyFill="1" applyBorder="1" applyAlignment="1">
      <alignment horizontal="center" vertical="center" wrapText="1"/>
    </xf>
    <xf numFmtId="0" fontId="7" fillId="0" borderId="30" xfId="1" applyFill="1" applyBorder="1" applyAlignment="1">
      <alignment vertical="center" wrapText="1"/>
    </xf>
    <xf numFmtId="0" fontId="7" fillId="0" borderId="30" xfId="1" applyFill="1" applyBorder="1" applyAlignment="1">
      <alignment horizontal="left" vertical="center" wrapText="1"/>
    </xf>
    <xf numFmtId="0" fontId="7" fillId="0" borderId="30" xfId="1" applyFill="1" applyBorder="1" applyAlignment="1">
      <alignment horizontal="center" vertical="center" wrapText="1"/>
    </xf>
    <xf numFmtId="166" fontId="7" fillId="12" borderId="31" xfId="1" applyNumberFormat="1" applyFill="1" applyBorder="1" applyAlignment="1">
      <alignment horizontal="center" vertical="center" wrapText="1"/>
    </xf>
    <xf numFmtId="0" fontId="7" fillId="0" borderId="29" xfId="1" applyBorder="1" applyAlignment="1">
      <alignment horizontal="center"/>
    </xf>
    <xf numFmtId="0" fontId="7" fillId="0" borderId="30" xfId="1" applyBorder="1"/>
    <xf numFmtId="0" fontId="7" fillId="0" borderId="30" xfId="1" applyBorder="1" applyAlignment="1">
      <alignment horizontal="left" vertical="center"/>
    </xf>
    <xf numFmtId="0" fontId="7" fillId="0" borderId="30" xfId="1" applyBorder="1" applyAlignment="1">
      <alignment horizontal="center"/>
    </xf>
    <xf numFmtId="14" fontId="7" fillId="12" borderId="31" xfId="1" applyNumberFormat="1" applyFill="1" applyBorder="1" applyAlignment="1">
      <alignment horizontal="center"/>
    </xf>
    <xf numFmtId="49" fontId="2" fillId="23" borderId="0" xfId="0" applyNumberFormat="1" applyFont="1" applyFill="1" applyAlignment="1">
      <alignment horizontal="left"/>
    </xf>
    <xf numFmtId="0" fontId="2" fillId="23" borderId="0" xfId="0" applyFont="1" applyFill="1" applyAlignment="1">
      <alignment horizontal="right"/>
    </xf>
    <xf numFmtId="14" fontId="2" fillId="23" borderId="0" xfId="0" applyNumberFormat="1" applyFont="1" applyFill="1" applyAlignment="1">
      <alignment horizontal="left"/>
    </xf>
    <xf numFmtId="164" fontId="2" fillId="23" borderId="0" xfId="0" applyNumberFormat="1" applyFont="1" applyFill="1" applyAlignment="1">
      <alignment horizontal="left"/>
    </xf>
    <xf numFmtId="0" fontId="1" fillId="23" borderId="0" xfId="0" applyFont="1" applyFill="1" applyAlignment="1">
      <alignment horizontal="left"/>
    </xf>
    <xf numFmtId="0" fontId="10" fillId="12" borderId="15" xfId="1" applyFont="1" applyFill="1" applyBorder="1" applyAlignment="1">
      <alignment horizontal="center" vertical="center"/>
    </xf>
    <xf numFmtId="14" fontId="17" fillId="12" borderId="15" xfId="1" applyNumberFormat="1" applyFont="1" applyFill="1" applyBorder="1"/>
    <xf numFmtId="49" fontId="17" fillId="9" borderId="0" xfId="1" applyNumberFormat="1" applyFont="1" applyFill="1" applyAlignment="1">
      <alignment horizontal="left"/>
    </xf>
    <xf numFmtId="0" fontId="10" fillId="12" borderId="13" xfId="1" applyFont="1" applyFill="1" applyBorder="1"/>
    <xf numFmtId="0" fontId="17" fillId="12" borderId="0" xfId="1" applyFont="1" applyFill="1"/>
    <xf numFmtId="0" fontId="0" fillId="12" borderId="0" xfId="0" applyFill="1"/>
    <xf numFmtId="0" fontId="0" fillId="0" borderId="0" xfId="0" applyAlignment="1">
      <alignment horizontal="center" vertical="center"/>
    </xf>
    <xf numFmtId="49" fontId="2" fillId="24" borderId="0" xfId="0" applyNumberFormat="1" applyFont="1" applyFill="1" applyAlignment="1">
      <alignment horizontal="left"/>
    </xf>
    <xf numFmtId="0" fontId="2" fillId="0" borderId="30" xfId="0" applyFont="1" applyBorder="1"/>
    <xf numFmtId="0" fontId="2" fillId="0" borderId="3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38" fillId="6" borderId="0" xfId="0" applyNumberFormat="1" applyFont="1" applyFill="1" applyAlignment="1">
      <alignment horizontal="left"/>
    </xf>
    <xf numFmtId="49" fontId="38" fillId="6" borderId="0" xfId="0" applyNumberFormat="1" applyFont="1" applyFill="1" applyAlignment="1">
      <alignment horizontal="left"/>
    </xf>
    <xf numFmtId="164" fontId="38" fillId="6" borderId="0" xfId="0" applyNumberFormat="1" applyFont="1" applyFill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30" xfId="0" applyFont="1" applyBorder="1" applyAlignment="1">
      <alignment wrapText="1"/>
    </xf>
    <xf numFmtId="0" fontId="13" fillId="21" borderId="11" xfId="1" applyFont="1" applyFill="1" applyBorder="1" applyAlignment="1">
      <alignment horizontal="center" vertical="center"/>
    </xf>
    <xf numFmtId="0" fontId="13" fillId="21" borderId="22" xfId="1" applyFont="1" applyFill="1" applyBorder="1" applyAlignment="1">
      <alignment horizontal="center" vertical="center"/>
    </xf>
    <xf numFmtId="0" fontId="13" fillId="12" borderId="0" xfId="1" applyFont="1" applyFill="1" applyBorder="1" applyAlignment="1">
      <alignment horizontal="center" vertical="center"/>
    </xf>
    <xf numFmtId="0" fontId="32" fillId="0" borderId="24" xfId="1" applyFont="1" applyFill="1" applyBorder="1" applyAlignment="1">
      <alignment horizontal="center" vertical="center" wrapText="1"/>
    </xf>
    <xf numFmtId="0" fontId="32" fillId="0" borderId="25" xfId="1" applyFont="1" applyFill="1" applyBorder="1" applyAlignment="1">
      <alignment horizontal="center" vertical="center" wrapText="1"/>
    </xf>
    <xf numFmtId="0" fontId="13" fillId="18" borderId="0" xfId="1" applyFont="1" applyFill="1" applyBorder="1" applyAlignment="1">
      <alignment horizontal="center" vertical="center"/>
    </xf>
    <xf numFmtId="0" fontId="13" fillId="18" borderId="21" xfId="1" applyFont="1" applyFill="1" applyBorder="1" applyAlignment="1">
      <alignment horizontal="center" vertical="center"/>
    </xf>
    <xf numFmtId="49" fontId="30" fillId="16" borderId="0" xfId="1" applyNumberFormat="1" applyFont="1" applyFill="1" applyBorder="1" applyAlignment="1">
      <alignment horizontal="left"/>
    </xf>
    <xf numFmtId="49" fontId="30" fillId="19" borderId="0" xfId="1" applyNumberFormat="1" applyFont="1" applyFill="1" applyBorder="1" applyAlignment="1">
      <alignment horizontal="left"/>
    </xf>
    <xf numFmtId="0" fontId="13" fillId="17" borderId="18" xfId="1" applyFont="1" applyFill="1" applyBorder="1" applyAlignment="1">
      <alignment horizontal="center" wrapText="1"/>
    </xf>
    <xf numFmtId="0" fontId="13" fillId="17" borderId="19" xfId="1" applyFont="1" applyFill="1" applyBorder="1" applyAlignment="1">
      <alignment horizontal="center" wrapText="1"/>
    </xf>
    <xf numFmtId="0" fontId="10" fillId="12" borderId="0" xfId="1" applyFont="1" applyFill="1" applyBorder="1" applyAlignment="1">
      <alignment horizontal="center" wrapText="1"/>
    </xf>
    <xf numFmtId="49" fontId="30" fillId="16" borderId="0" xfId="1" applyNumberFormat="1" applyFont="1" applyFill="1" applyBorder="1" applyAlignment="1">
      <alignment horizontal="center"/>
    </xf>
    <xf numFmtId="49" fontId="31" fillId="19" borderId="0" xfId="1" applyNumberFormat="1" applyFont="1" applyFill="1" applyBorder="1" applyAlignment="1">
      <alignment horizontal="left"/>
    </xf>
    <xf numFmtId="14" fontId="17" fillId="12" borderId="15" xfId="1" applyNumberFormat="1" applyFont="1" applyFill="1" applyBorder="1" applyAlignment="1">
      <alignment horizontal="center"/>
    </xf>
    <xf numFmtId="14" fontId="17" fillId="12" borderId="7" xfId="1" applyNumberFormat="1" applyFont="1" applyFill="1" applyBorder="1" applyAlignment="1">
      <alignment horizontal="center"/>
    </xf>
    <xf numFmtId="0" fontId="13" fillId="11" borderId="8" xfId="1" applyFont="1" applyFill="1" applyBorder="1" applyAlignment="1">
      <alignment horizontal="center" vertical="center" wrapText="1"/>
    </xf>
    <xf numFmtId="0" fontId="13" fillId="11" borderId="6" xfId="1" applyFont="1" applyFill="1" applyBorder="1" applyAlignment="1">
      <alignment horizontal="center" vertical="center" wrapText="1"/>
    </xf>
    <xf numFmtId="0" fontId="13" fillId="11" borderId="15" xfId="1" applyFont="1" applyFill="1" applyBorder="1" applyAlignment="1">
      <alignment horizontal="center" vertical="center" wrapText="1"/>
    </xf>
    <xf numFmtId="0" fontId="13" fillId="11" borderId="0" xfId="1" applyFont="1" applyFill="1" applyBorder="1" applyAlignment="1">
      <alignment horizontal="center" vertical="center" wrapText="1"/>
    </xf>
    <xf numFmtId="0" fontId="13" fillId="11" borderId="13" xfId="1" applyFont="1" applyFill="1" applyBorder="1" applyAlignment="1">
      <alignment horizontal="center" vertical="center" wrapText="1"/>
    </xf>
    <xf numFmtId="0" fontId="13" fillId="11" borderId="16" xfId="1" applyFont="1" applyFill="1" applyBorder="1" applyAlignment="1">
      <alignment horizontal="center" vertical="center" wrapText="1"/>
    </xf>
    <xf numFmtId="165" fontId="17" fillId="0" borderId="15" xfId="1" applyNumberFormat="1" applyFont="1" applyBorder="1" applyAlignment="1">
      <alignment horizontal="center"/>
    </xf>
    <xf numFmtId="165" fontId="17" fillId="0" borderId="7" xfId="1" applyNumberFormat="1" applyFont="1" applyBorder="1" applyAlignment="1">
      <alignment horizontal="center"/>
    </xf>
    <xf numFmtId="165" fontId="17" fillId="0" borderId="13" xfId="1" applyNumberFormat="1" applyFont="1" applyBorder="1" applyAlignment="1">
      <alignment horizontal="center"/>
    </xf>
    <xf numFmtId="165" fontId="17" fillId="0" borderId="14" xfId="1" applyNumberFormat="1" applyFont="1" applyBorder="1" applyAlignment="1">
      <alignment horizontal="center"/>
    </xf>
    <xf numFmtId="49" fontId="30" fillId="16" borderId="6" xfId="1" applyNumberFormat="1" applyFont="1" applyFill="1" applyBorder="1" applyAlignment="1">
      <alignment horizontal="center"/>
    </xf>
    <xf numFmtId="165" fontId="17" fillId="12" borderId="15" xfId="1" applyNumberFormat="1" applyFont="1" applyFill="1" applyBorder="1" applyAlignment="1">
      <alignment horizontal="center"/>
    </xf>
    <xf numFmtId="165" fontId="17" fillId="12" borderId="7" xfId="1" applyNumberFormat="1" applyFont="1" applyFill="1" applyBorder="1" applyAlignment="1">
      <alignment horizontal="center"/>
    </xf>
    <xf numFmtId="0" fontId="11" fillId="11" borderId="6" xfId="1" applyFont="1" applyFill="1" applyBorder="1" applyAlignment="1">
      <alignment horizontal="center" vertical="center" wrapText="1"/>
    </xf>
    <xf numFmtId="0" fontId="11" fillId="11" borderId="0" xfId="1" applyFont="1" applyFill="1" applyBorder="1" applyAlignment="1">
      <alignment horizontal="center" vertical="center" wrapText="1"/>
    </xf>
    <xf numFmtId="0" fontId="11" fillId="11" borderId="15" xfId="1" applyFont="1" applyFill="1" applyBorder="1" applyAlignment="1">
      <alignment horizontal="center" vertical="center" wrapText="1"/>
    </xf>
    <xf numFmtId="165" fontId="26" fillId="12" borderId="15" xfId="1" applyNumberFormat="1" applyFont="1" applyFill="1" applyBorder="1" applyAlignment="1">
      <alignment horizontal="center"/>
    </xf>
    <xf numFmtId="165" fontId="26" fillId="12" borderId="7" xfId="1" applyNumberFormat="1" applyFont="1" applyFill="1" applyBorder="1" applyAlignment="1">
      <alignment horizontal="center"/>
    </xf>
    <xf numFmtId="0" fontId="10" fillId="12" borderId="0" xfId="1" applyFont="1" applyFill="1" applyBorder="1" applyAlignment="1">
      <alignment horizontal="center" vertical="center" wrapText="1"/>
    </xf>
    <xf numFmtId="0" fontId="27" fillId="12" borderId="0" xfId="1" applyFont="1" applyFill="1" applyBorder="1" applyAlignment="1">
      <alignment horizontal="center" wrapText="1"/>
    </xf>
    <xf numFmtId="0" fontId="27" fillId="12" borderId="7" xfId="1" applyFont="1" applyFill="1" applyBorder="1" applyAlignment="1">
      <alignment horizontal="center" wrapText="1"/>
    </xf>
    <xf numFmtId="165" fontId="17" fillId="10" borderId="15" xfId="1" applyNumberFormat="1" applyFont="1" applyFill="1" applyBorder="1" applyAlignment="1">
      <alignment horizontal="center"/>
    </xf>
    <xf numFmtId="165" fontId="17" fillId="10" borderId="7" xfId="1" applyNumberFormat="1" applyFont="1" applyFill="1" applyBorder="1" applyAlignment="1">
      <alignment horizontal="center"/>
    </xf>
    <xf numFmtId="0" fontId="22" fillId="12" borderId="0" xfId="1" applyFont="1" applyFill="1" applyBorder="1" applyAlignment="1">
      <alignment horizontal="center"/>
    </xf>
    <xf numFmtId="0" fontId="15" fillId="12" borderId="0" xfId="1" applyFont="1" applyFill="1" applyBorder="1" applyAlignment="1">
      <alignment horizontal="center" vertical="center" wrapText="1"/>
    </xf>
    <xf numFmtId="14" fontId="17" fillId="0" borderId="15" xfId="1" applyNumberFormat="1" applyFont="1" applyBorder="1" applyAlignment="1">
      <alignment horizontal="center" vertical="center"/>
    </xf>
    <xf numFmtId="14" fontId="17" fillId="0" borderId="7" xfId="1" applyNumberFormat="1" applyFont="1" applyBorder="1" applyAlignment="1">
      <alignment horizontal="center" vertical="center"/>
    </xf>
    <xf numFmtId="0" fontId="7" fillId="12" borderId="0" xfId="1" applyFill="1" applyBorder="1" applyAlignment="1">
      <alignment horizontal="center" vertical="center"/>
    </xf>
    <xf numFmtId="165" fontId="24" fillId="12" borderId="15" xfId="1" applyNumberFormat="1" applyFont="1" applyFill="1" applyBorder="1" applyAlignment="1">
      <alignment horizontal="center"/>
    </xf>
    <xf numFmtId="165" fontId="24" fillId="12" borderId="7" xfId="1" applyNumberFormat="1" applyFont="1" applyFill="1" applyBorder="1" applyAlignment="1">
      <alignment horizontal="center"/>
    </xf>
    <xf numFmtId="0" fontId="10" fillId="12" borderId="9" xfId="1" applyFont="1" applyFill="1" applyBorder="1" applyAlignment="1">
      <alignment horizontal="center" vertical="center" wrapText="1"/>
    </xf>
    <xf numFmtId="0" fontId="10" fillId="12" borderId="12" xfId="1" applyFont="1" applyFill="1" applyBorder="1" applyAlignment="1">
      <alignment horizontal="center" vertical="center" wrapText="1"/>
    </xf>
    <xf numFmtId="0" fontId="17" fillId="0" borderId="8" xfId="1" applyFont="1" applyBorder="1" applyAlignment="1">
      <alignment horizontal="center" vertical="center" wrapText="1"/>
    </xf>
    <xf numFmtId="0" fontId="17" fillId="0" borderId="9" xfId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 wrapText="1"/>
    </xf>
    <xf numFmtId="14" fontId="17" fillId="0" borderId="8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2" borderId="3" xfId="1" applyFont="1" applyFill="1" applyBorder="1" applyAlignment="1">
      <alignment horizontal="center"/>
    </xf>
    <xf numFmtId="0" fontId="10" fillId="11" borderId="4" xfId="1" applyFont="1" applyFill="1" applyBorder="1" applyAlignment="1" applyProtection="1">
      <alignment horizontal="center" vertical="center" wrapText="1"/>
      <protection locked="0"/>
    </xf>
    <xf numFmtId="0" fontId="10" fillId="11" borderId="5" xfId="1" applyFont="1" applyFill="1" applyBorder="1" applyAlignment="1" applyProtection="1">
      <alignment horizontal="center" vertical="center" wrapText="1"/>
      <protection locked="0"/>
    </xf>
    <xf numFmtId="0" fontId="14" fillId="0" borderId="0" xfId="1" applyFont="1" applyAlignment="1">
      <alignment horizontal="center"/>
    </xf>
    <xf numFmtId="0" fontId="14" fillId="0" borderId="7" xfId="1" applyFont="1" applyBorder="1" applyAlignment="1">
      <alignment horizontal="center"/>
    </xf>
    <xf numFmtId="0" fontId="10" fillId="0" borderId="8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2" xfId="0" pivotButton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8" xfId="0" pivotButton="1" applyBorder="1"/>
    <xf numFmtId="38" fontId="0" fillId="0" borderId="38" xfId="0" applyNumberFormat="1" applyBorder="1" applyAlignment="1">
      <alignment horizontal="center"/>
    </xf>
    <xf numFmtId="38" fontId="0" fillId="0" borderId="32" xfId="0" applyNumberFormat="1" applyBorder="1" applyAlignment="1">
      <alignment horizontal="center"/>
    </xf>
    <xf numFmtId="38" fontId="0" fillId="0" borderId="39" xfId="0" applyNumberFormat="1" applyBorder="1" applyAlignment="1">
      <alignment horizontal="center"/>
    </xf>
    <xf numFmtId="38" fontId="0" fillId="0" borderId="35" xfId="0" applyNumberFormat="1" applyBorder="1" applyAlignment="1">
      <alignment horizontal="center"/>
    </xf>
    <xf numFmtId="38" fontId="0" fillId="0" borderId="36" xfId="0" applyNumberFormat="1" applyBorder="1" applyAlignment="1">
      <alignment horizontal="center"/>
    </xf>
    <xf numFmtId="38" fontId="0" fillId="0" borderId="4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5" xfId="0" applyBorder="1" applyAlignment="1">
      <alignment horizontal="center"/>
    </xf>
  </cellXfs>
  <cellStyles count="4">
    <cellStyle name="Followed Hyperlink" xfId="3" builtinId="9" hidden="1"/>
    <cellStyle name="Hyperlink" xfId="2" builtinId="8" hidden="1"/>
    <cellStyle name="Normal" xfId="0" builtinId="0"/>
    <cellStyle name="Normal 2" xfId="1"/>
  </cellStyles>
  <dxfs count="27">
    <dxf>
      <numFmt numFmtId="6" formatCode="#,##0_);[Red]\(#,##0\)"/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im" refreshedDate="43579.892585648151" missingItemsLimit="0" createdVersion="3" refreshedVersion="3" minRefreshableVersion="3" recordCount="29">
  <cacheSource type="worksheet">
    <worksheetSource ref="A1:Q30" sheet="bpfe"/>
  </cacheSource>
  <cacheFields count="17">
    <cacheField name="Centre de Frais" numFmtId="49">
      <sharedItems count="4">
        <s v="050100"/>
        <s v="050200"/>
        <s v="050300"/>
        <s v="514500"/>
      </sharedItems>
    </cacheField>
    <cacheField name="vlibserv" numFmtId="49">
      <sharedItems count="6">
        <s v="lieu 1"/>
        <s v="lieu 1 total"/>
        <s v="lieu 2"/>
        <s v="lieu 2 total"/>
        <s v="lieu 3"/>
        <s v="ABSENCES "/>
      </sharedItems>
    </cacheField>
    <cacheField name="Poste" numFmtId="0">
      <sharedItems containsBlank="1"/>
    </cacheField>
    <cacheField name="vBase poste" numFmtId="0">
      <sharedItems containsSemiMixedTypes="0" containsString="0" containsNumber="1" containsInteger="1" minValue="0" maxValue="9"/>
    </cacheField>
    <cacheField name="nb salariés" numFmtId="0">
      <sharedItems containsSemiMixedTypes="0" containsString="0" containsNumber="1" containsInteger="1" minValue="1" maxValue="10"/>
    </cacheField>
    <cacheField name="ETP" numFmtId="0">
      <sharedItems containsSemiMixedTypes="0" containsString="0" containsNumber="1" minValue="0.5" maxValue="10"/>
    </cacheField>
    <cacheField name="ETP présents" numFmtId="0">
      <sharedItems containsSemiMixedTypes="0" containsString="0" containsNumber="1" minValue="0.5" maxValue="10"/>
    </cacheField>
    <cacheField name="Etat" numFmtId="0">
      <sharedItems containsBlank="1"/>
    </cacheField>
    <cacheField name="Centre de frais Paye (Lib)" numFmtId="49">
      <sharedItems/>
    </cacheField>
    <cacheField name="Nom prénom" numFmtId="0">
      <sharedItems containsBlank="1" count="28">
        <s v="nom 1"/>
        <s v="nom 2"/>
        <s v="nom 3"/>
        <s v="nom 4"/>
        <s v="nom 5"/>
        <s v="nom 6"/>
        <s v="nom 7"/>
        <s v="nom 8"/>
        <s v="nom 9"/>
        <s v="nom 10"/>
        <m/>
        <s v="nom 11"/>
        <s v="nom 12"/>
        <s v="nom 13"/>
        <s v="nom 14"/>
        <s v="nom 15"/>
        <s v="nom 16"/>
        <s v="nom 17"/>
        <s v="nom 18"/>
        <s v="nom 19"/>
        <s v="nom 20"/>
        <s v="nom 21"/>
        <s v="nom 22"/>
        <s v="nom 23"/>
        <s v="nom 24"/>
        <s v="nom 25"/>
        <s v="nom 26"/>
        <s v="nom 27"/>
      </sharedItems>
    </cacheField>
    <cacheField name="Date de Naissance" numFmtId="0">
      <sharedItems containsNonDate="0" containsDate="1" containsString="0" containsBlank="1" minDate="1958-10-22T00:00:00" maxDate="1995-01-16T00:00:00" count="26">
        <d v="1962-08-20T00:00:00"/>
        <d v="1977-05-01T00:00:00"/>
        <d v="1958-10-22T00:00:00"/>
        <d v="1965-07-29T00:00:00"/>
        <d v="1964-10-21T00:00:00"/>
        <d v="1987-11-10T00:00:00"/>
        <m/>
        <d v="1995-01-15T00:00:00"/>
        <d v="1976-10-10T00:00:00"/>
        <d v="1977-10-13T00:00:00"/>
        <d v="1977-11-04T00:00:00"/>
        <d v="1977-04-21T00:00:00"/>
        <d v="1969-10-21T00:00:00"/>
        <d v="1978-07-03T00:00:00"/>
        <d v="1982-11-30T00:00:00"/>
        <d v="1992-04-15T00:00:00"/>
        <d v="1975-11-25T00:00:00"/>
        <d v="1992-02-18T00:00:00"/>
        <d v="1974-05-31T00:00:00"/>
        <d v="1990-01-21T00:00:00"/>
        <d v="1962-11-13T00:00:00"/>
        <d v="1973-02-24T00:00:00"/>
        <d v="1980-02-06T00:00:00"/>
        <d v="1969-08-23T00:00:00"/>
        <d v="1982-01-30T00:00:00"/>
        <d v="1986-07-24T00:00:00"/>
      </sharedItems>
    </cacheField>
    <cacheField name="Sexe (Code)" numFmtId="0">
      <sharedItems containsBlank="1" count="3">
        <s v="M"/>
        <s v="F"/>
        <m/>
      </sharedItems>
    </cacheField>
    <cacheField name="Statut" numFmtId="0">
      <sharedItems containsBlank="1" count="3">
        <s v="CADRE"/>
        <s v="EMPLOYE"/>
        <m/>
      </sharedItems>
    </cacheField>
    <cacheField name="Emploi (Code)" numFmtId="0">
      <sharedItems containsBlank="1"/>
    </cacheField>
    <cacheField name="Date début CdF Paye" numFmtId="0">
      <sharedItems containsNonDate="0" containsDate="1" containsString="0" containsBlank="1" minDate="2009-02-03T00:00:00" maxDate="2019-03-06T00:00:00"/>
    </cacheField>
    <cacheField name="Motif du contrat (Lib)" numFmtId="0">
      <sharedItems containsBlank="1"/>
    </cacheField>
    <cacheField name="Situation à effectif (Lib)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s v="18500"/>
    <n v="1"/>
    <n v="1"/>
    <n v="1"/>
    <n v="1"/>
    <m/>
    <s v="lieu 1"/>
    <x v="0"/>
    <x v="0"/>
    <x v="0"/>
    <x v="0"/>
    <s v="0180"/>
    <d v="2016-11-22T00:00:00"/>
    <m/>
    <s v="PRESENT EFFECT."/>
  </r>
  <r>
    <x v="0"/>
    <x v="0"/>
    <s v="18501"/>
    <n v="1"/>
    <n v="1"/>
    <n v="1"/>
    <n v="1"/>
    <m/>
    <s v="lieu 1"/>
    <x v="1"/>
    <x v="1"/>
    <x v="1"/>
    <x v="1"/>
    <s v="0105"/>
    <d v="2016-09-01T00:00:00"/>
    <m/>
    <s v="PRESENT EFFECT."/>
  </r>
  <r>
    <x v="0"/>
    <x v="0"/>
    <s v="18503"/>
    <n v="1"/>
    <n v="1"/>
    <n v="1"/>
    <n v="1"/>
    <m/>
    <s v="lieu 1"/>
    <x v="2"/>
    <x v="2"/>
    <x v="1"/>
    <x v="1"/>
    <s v="0165"/>
    <d v="2017-02-09T00:00:00"/>
    <m/>
    <s v="PRESENT EFFECT."/>
  </r>
  <r>
    <x v="0"/>
    <x v="0"/>
    <s v="18504"/>
    <n v="1"/>
    <n v="1"/>
    <n v="1"/>
    <n v="1"/>
    <m/>
    <s v="lieu 1"/>
    <x v="3"/>
    <x v="3"/>
    <x v="1"/>
    <x v="1"/>
    <s v="0103"/>
    <d v="2009-02-03T00:00:00"/>
    <m/>
    <s v="PRESENT EFFECT."/>
  </r>
  <r>
    <x v="0"/>
    <x v="0"/>
    <s v="18505"/>
    <n v="1"/>
    <n v="1"/>
    <n v="1"/>
    <n v="1"/>
    <m/>
    <s v="lieu 1"/>
    <x v="4"/>
    <x v="4"/>
    <x v="1"/>
    <x v="0"/>
    <s v="0116"/>
    <d v="2014-12-04T00:00:00"/>
    <m/>
    <s v="PRESENT EFFECT."/>
  </r>
  <r>
    <x v="0"/>
    <x v="0"/>
    <s v="18507"/>
    <n v="1"/>
    <n v="1"/>
    <n v="1"/>
    <n v="1"/>
    <m/>
    <s v="lieu 1"/>
    <x v="5"/>
    <x v="5"/>
    <x v="0"/>
    <x v="1"/>
    <s v="0105"/>
    <d v="2016-09-13T00:00:00"/>
    <m/>
    <s v="PRESENT EFFECT."/>
  </r>
  <r>
    <x v="0"/>
    <x v="0"/>
    <s v="18508"/>
    <n v="1"/>
    <n v="1"/>
    <n v="1"/>
    <n v="1"/>
    <s v="vacant"/>
    <s v="lieu 1"/>
    <x v="6"/>
    <x v="6"/>
    <x v="2"/>
    <x v="2"/>
    <m/>
    <m/>
    <m/>
    <m/>
  </r>
  <r>
    <x v="0"/>
    <x v="0"/>
    <s v="18508"/>
    <n v="0"/>
    <n v="1"/>
    <n v="1"/>
    <n v="1"/>
    <s v="SUROCC."/>
    <s v="lieu 1"/>
    <x v="7"/>
    <x v="7"/>
    <x v="0"/>
    <x v="1"/>
    <s v="0103"/>
    <d v="2019-03-05T00:00:00"/>
    <m/>
    <s v="PRESENT EFFECT."/>
  </r>
  <r>
    <x v="0"/>
    <x v="0"/>
    <s v="18509"/>
    <n v="1"/>
    <n v="1"/>
    <n v="1"/>
    <n v="1"/>
    <m/>
    <s v="lieu 1"/>
    <x v="8"/>
    <x v="8"/>
    <x v="0"/>
    <x v="1"/>
    <s v="0165"/>
    <d v="2018-04-24T00:00:00"/>
    <m/>
    <s v="PRESENT EFFECT."/>
  </r>
  <r>
    <x v="0"/>
    <x v="0"/>
    <s v="18512"/>
    <n v="1"/>
    <n v="1"/>
    <n v="1"/>
    <n v="1"/>
    <m/>
    <s v="lieu 1"/>
    <x v="9"/>
    <x v="9"/>
    <x v="1"/>
    <x v="0"/>
    <s v="0119"/>
    <d v="2016-11-08T00:00:00"/>
    <m/>
    <s v="PRESENT EFFECT."/>
  </r>
  <r>
    <x v="0"/>
    <x v="1"/>
    <m/>
    <n v="9"/>
    <n v="10"/>
    <n v="10"/>
    <n v="10"/>
    <m/>
    <s v="lieu 1"/>
    <x v="10"/>
    <x v="6"/>
    <x v="2"/>
    <x v="2"/>
    <m/>
    <m/>
    <m/>
    <m/>
  </r>
  <r>
    <x v="1"/>
    <x v="2"/>
    <s v="18513"/>
    <n v="1"/>
    <n v="1"/>
    <n v="1"/>
    <n v="1"/>
    <m/>
    <s v="lieu 2"/>
    <x v="11"/>
    <x v="10"/>
    <x v="0"/>
    <x v="0"/>
    <s v="0119"/>
    <d v="2016-09-01T00:00:00"/>
    <m/>
    <s v="PRESENT EFFECT."/>
  </r>
  <r>
    <x v="1"/>
    <x v="2"/>
    <s v="18514"/>
    <n v="1"/>
    <n v="1"/>
    <n v="1"/>
    <n v="1"/>
    <m/>
    <s v="lieu 2"/>
    <x v="12"/>
    <x v="11"/>
    <x v="1"/>
    <x v="1"/>
    <s v="0105"/>
    <d v="2015-12-22T00:00:00"/>
    <m/>
    <s v="PRESENT EFFECT."/>
  </r>
  <r>
    <x v="1"/>
    <x v="2"/>
    <s v="18516"/>
    <n v="1"/>
    <n v="1"/>
    <n v="0.86419999999999997"/>
    <n v="0.86419999999999997"/>
    <s v="SOUSOCC."/>
    <s v="lieu 2"/>
    <x v="13"/>
    <x v="12"/>
    <x v="1"/>
    <x v="0"/>
    <s v="0165"/>
    <d v="2016-09-01T00:00:00"/>
    <s v="TEMPS PARTIEL"/>
    <s v="PRESENT EFFECT."/>
  </r>
  <r>
    <x v="1"/>
    <x v="2"/>
    <s v="18517"/>
    <n v="1"/>
    <n v="1"/>
    <n v="1"/>
    <n v="1"/>
    <m/>
    <s v="lieu 2"/>
    <x v="14"/>
    <x v="13"/>
    <x v="1"/>
    <x v="1"/>
    <s v="0105"/>
    <d v="2017-09-20T00:00:00"/>
    <m/>
    <s v="PRESENT EFFECT."/>
  </r>
  <r>
    <x v="1"/>
    <x v="2"/>
    <s v="18518"/>
    <n v="1"/>
    <n v="1"/>
    <n v="1"/>
    <n v="1"/>
    <s v="vacant"/>
    <s v="lieu 2"/>
    <x v="15"/>
    <x v="6"/>
    <x v="2"/>
    <x v="2"/>
    <m/>
    <m/>
    <m/>
    <m/>
  </r>
  <r>
    <x v="1"/>
    <x v="2"/>
    <s v="18520"/>
    <n v="1"/>
    <n v="1"/>
    <n v="1"/>
    <n v="1"/>
    <m/>
    <s v="lieu 2"/>
    <x v="16"/>
    <x v="14"/>
    <x v="1"/>
    <x v="1"/>
    <s v="0105"/>
    <d v="2018-01-09T00:00:00"/>
    <m/>
    <s v="PRESENT EFFECT."/>
  </r>
  <r>
    <x v="1"/>
    <x v="2"/>
    <s v="19323"/>
    <n v="1"/>
    <n v="1"/>
    <n v="1"/>
    <n v="1"/>
    <m/>
    <s v="lieu 2"/>
    <x v="17"/>
    <x v="15"/>
    <x v="1"/>
    <x v="1"/>
    <s v="0103"/>
    <d v="2016-09-13T00:00:00"/>
    <m/>
    <s v="PRESENT EFFECT."/>
  </r>
  <r>
    <x v="1"/>
    <x v="3"/>
    <m/>
    <n v="7"/>
    <n v="7"/>
    <n v="6.8642000000000003"/>
    <n v="6.8642000000000003"/>
    <m/>
    <s v="lieu 2"/>
    <x v="10"/>
    <x v="6"/>
    <x v="2"/>
    <x v="2"/>
    <m/>
    <m/>
    <m/>
    <m/>
  </r>
  <r>
    <x v="2"/>
    <x v="4"/>
    <s v="18521"/>
    <n v="1"/>
    <n v="1"/>
    <n v="1"/>
    <n v="1"/>
    <m/>
    <s v="lieu 3"/>
    <x v="18"/>
    <x v="16"/>
    <x v="1"/>
    <x v="1"/>
    <s v="0105"/>
    <d v="2016-07-01T00:00:00"/>
    <m/>
    <s v="PRESENT EFFECT."/>
  </r>
  <r>
    <x v="2"/>
    <x v="4"/>
    <s v="18522"/>
    <n v="1"/>
    <n v="1"/>
    <n v="1"/>
    <n v="1"/>
    <m/>
    <s v="lieu 3"/>
    <x v="19"/>
    <x v="17"/>
    <x v="1"/>
    <x v="1"/>
    <s v="0103"/>
    <d v="2017-06-06T00:00:00"/>
    <m/>
    <s v="PRESENT EFFECT."/>
  </r>
  <r>
    <x v="2"/>
    <x v="4"/>
    <s v="18523"/>
    <n v="1"/>
    <n v="1"/>
    <n v="1"/>
    <n v="1"/>
    <m/>
    <s v="lieu 3"/>
    <x v="20"/>
    <x v="18"/>
    <x v="1"/>
    <x v="1"/>
    <s v="0165"/>
    <d v="2016-04-29T00:00:00"/>
    <m/>
    <s v="PRESENT EFFECT."/>
  </r>
  <r>
    <x v="2"/>
    <x v="4"/>
    <s v="18524"/>
    <n v="1"/>
    <n v="1"/>
    <n v="1"/>
    <n v="1"/>
    <m/>
    <s v="lieu 3"/>
    <x v="21"/>
    <x v="19"/>
    <x v="1"/>
    <x v="1"/>
    <s v="0112"/>
    <d v="2018-11-27T00:00:00"/>
    <m/>
    <s v="PRESENT EFFECT."/>
  </r>
  <r>
    <x v="2"/>
    <x v="4"/>
    <s v="18527"/>
    <n v="1"/>
    <n v="1"/>
    <n v="0.5"/>
    <n v="0.5"/>
    <s v="SOUSOCC."/>
    <s v="lieu 3"/>
    <x v="22"/>
    <x v="20"/>
    <x v="0"/>
    <x v="0"/>
    <s v="0121"/>
    <d v="2016-11-08T00:00:00"/>
    <s v="MALADIE"/>
    <s v="PRESENT EFFECT."/>
  </r>
  <r>
    <x v="2"/>
    <x v="4"/>
    <s v="18529"/>
    <n v="1"/>
    <n v="1"/>
    <n v="0.9"/>
    <n v="0.9"/>
    <s v="SOUSOCC."/>
    <s v="lieu 3"/>
    <x v="23"/>
    <x v="21"/>
    <x v="1"/>
    <x v="1"/>
    <s v="0165"/>
    <d v="2018-04-24T00:00:00"/>
    <s v="TP DUREE DETERM"/>
    <s v="PRESENT EFFECT."/>
  </r>
  <r>
    <x v="2"/>
    <x v="4"/>
    <s v="19322"/>
    <n v="1"/>
    <n v="1"/>
    <n v="1"/>
    <n v="1"/>
    <m/>
    <s v="lieu 3"/>
    <x v="24"/>
    <x v="22"/>
    <x v="1"/>
    <x v="1"/>
    <s v="0165"/>
    <d v="2018-07-03T00:00:00"/>
    <m/>
    <s v="PRESENT EFFECT."/>
  </r>
  <r>
    <x v="3"/>
    <x v="5"/>
    <s v="1ABSS"/>
    <n v="0"/>
    <n v="1"/>
    <n v="1"/>
    <n v="1"/>
    <s v="SUROCC."/>
    <s v="ABSENCES "/>
    <x v="25"/>
    <x v="23"/>
    <x v="0"/>
    <x v="0"/>
    <s v="0117"/>
    <d v="2014-10-24T00:00:00"/>
    <s v="INVALIDITE"/>
    <s v="INVALIDITE"/>
  </r>
  <r>
    <x v="3"/>
    <x v="5"/>
    <s v="1ABSS"/>
    <n v="0"/>
    <n v="1"/>
    <n v="1"/>
    <n v="1"/>
    <s v="SUROCC."/>
    <s v="ABSENCES "/>
    <x v="26"/>
    <x v="24"/>
    <x v="1"/>
    <x v="1"/>
    <s v="0105"/>
    <d v="2014-01-01T00:00:00"/>
    <s v="INVALIDITE"/>
    <s v="INVALIDITE"/>
  </r>
  <r>
    <x v="3"/>
    <x v="5"/>
    <s v="1ABSS"/>
    <n v="0"/>
    <n v="1"/>
    <n v="1"/>
    <n v="1"/>
    <s v="SUROCC."/>
    <s v="ABSENCES "/>
    <x v="27"/>
    <x v="25"/>
    <x v="1"/>
    <x v="1"/>
    <s v="0105"/>
    <d v="2018-01-04T00:00:00"/>
    <s v="INVALIDITE"/>
    <s v="INVALIDIT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5:G35" firstHeaderRow="1" firstDataRow="2" firstDataCol="2" rowPageCount="3" colPageCount="1"/>
  <pivotFields count="17">
    <pivotField axis="axisCol" compact="0" outline="0" showAll="0" sortType="de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multipleItemSelectionAllowed="1" showAll="0" sortType="descending">
      <items count="7">
        <item x="5"/>
        <item x="0"/>
        <item x="1"/>
        <item x="2"/>
        <item x="3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28">
        <item x="0"/>
        <item x="9"/>
        <item x="11"/>
        <item x="12"/>
        <item x="13"/>
        <item x="14"/>
        <item x="15"/>
        <item x="16"/>
        <item x="17"/>
        <item x="18"/>
        <item x="19"/>
        <item x="1"/>
        <item x="20"/>
        <item x="21"/>
        <item x="22"/>
        <item x="23"/>
        <item x="24"/>
        <item x="25"/>
        <item x="26"/>
        <item x="27"/>
        <item x="2"/>
        <item x="3"/>
        <item x="4"/>
        <item x="5"/>
        <item x="6"/>
        <item x="7"/>
        <item x="8"/>
        <item x="1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showAll="0" sortType="descending">
      <items count="27">
        <item x="2"/>
        <item x="0"/>
        <item x="20"/>
        <item x="4"/>
        <item x="3"/>
        <item x="23"/>
        <item x="12"/>
        <item x="21"/>
        <item x="18"/>
        <item x="16"/>
        <item x="8"/>
        <item x="11"/>
        <item x="1"/>
        <item x="9"/>
        <item x="10"/>
        <item x="13"/>
        <item x="22"/>
        <item x="24"/>
        <item x="14"/>
        <item x="25"/>
        <item x="5"/>
        <item x="19"/>
        <item x="17"/>
        <item x="15"/>
        <item x="7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3">
        <item x="1"/>
        <item x="0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multipleItemSelectionAllowed="1" showAll="0" sortType="descending">
      <items count="4">
        <item x="0"/>
        <item x="1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9"/>
    <field x="11"/>
  </rowFields>
  <rowItems count="29">
    <i>
      <x v="27"/>
      <x v="2"/>
    </i>
    <i>
      <x v="19"/>
      <x/>
    </i>
    <i>
      <x v="15"/>
      <x/>
    </i>
    <i>
      <x v="1"/>
      <x/>
    </i>
    <i>
      <x v="23"/>
      <x v="1"/>
    </i>
    <i>
      <x v="2"/>
      <x v="1"/>
    </i>
    <i>
      <x v="17"/>
      <x v="1"/>
    </i>
    <i>
      <x v="3"/>
      <x/>
    </i>
    <i>
      <x v="21"/>
      <x/>
    </i>
    <i>
      <x v="4"/>
      <x/>
    </i>
    <i>
      <x v="25"/>
      <x v="1"/>
    </i>
    <i>
      <x v="5"/>
      <x/>
    </i>
    <i>
      <x v="14"/>
      <x v="1"/>
    </i>
    <i>
      <x v="6"/>
      <x v="2"/>
    </i>
    <i>
      <x v="16"/>
      <x/>
    </i>
    <i>
      <x v="7"/>
      <x/>
    </i>
    <i>
      <x v="18"/>
      <x/>
    </i>
    <i>
      <x v="8"/>
      <x/>
    </i>
    <i>
      <x v="20"/>
      <x/>
    </i>
    <i>
      <x v="9"/>
      <x/>
    </i>
    <i>
      <x v="22"/>
      <x/>
    </i>
    <i>
      <x v="10"/>
      <x/>
    </i>
    <i>
      <x v="24"/>
      <x v="2"/>
    </i>
    <i>
      <x v="11"/>
      <x/>
    </i>
    <i>
      <x v="26"/>
      <x v="1"/>
    </i>
    <i>
      <x v="12"/>
      <x/>
    </i>
    <i>
      <x/>
      <x v="1"/>
    </i>
    <i>
      <x v="13"/>
      <x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pageFields count="3">
    <pageField fld="10" hier="-1"/>
    <pageField fld="12" hier="-1"/>
    <pageField fld="1" hier="-1"/>
  </pageFields>
  <dataFields count="1">
    <dataField name="Sum of nb salariés" fld="4" baseField="0" baseItem="0" numFmtId="38"/>
  </dataFields>
  <formats count="4">
    <format dxfId="11">
      <pivotArea outline="0" collapsedLevelsAreSubtotals="1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Col="1" outline="0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pageSetUpPr fitToPage="1"/>
  </sheetPr>
  <dimension ref="A1:Q61"/>
  <sheetViews>
    <sheetView workbookViewId="0">
      <selection activeCell="E34" sqref="E34"/>
    </sheetView>
  </sheetViews>
  <sheetFormatPr defaultColWidth="11.42578125" defaultRowHeight="12.75"/>
  <cols>
    <col min="1" max="1" width="8.85546875" style="2" customWidth="1"/>
    <col min="2" max="2" width="15.85546875" style="2" customWidth="1"/>
    <col min="3" max="3" width="6.7109375" style="2" bestFit="1" customWidth="1"/>
    <col min="4" max="4" width="9.42578125" style="2" bestFit="1" customWidth="1"/>
    <col min="5" max="5" width="9.140625" style="2" bestFit="1" customWidth="1"/>
    <col min="6" max="6" width="8" style="2" bestFit="1" customWidth="1"/>
    <col min="7" max="7" width="10.85546875" style="2" bestFit="1" customWidth="1"/>
    <col min="8" max="8" width="10.140625" style="2" bestFit="1" customWidth="1"/>
    <col min="9" max="10" width="12.85546875" style="2" customWidth="1"/>
    <col min="11" max="11" width="11.7109375" style="2" customWidth="1"/>
    <col min="12" max="12" width="5.42578125" style="2" customWidth="1"/>
    <col min="13" max="13" width="11.28515625" style="2" customWidth="1"/>
    <col min="14" max="14" width="8" style="2" customWidth="1"/>
    <col min="15" max="15" width="16.85546875" style="2" bestFit="1" customWidth="1"/>
    <col min="16" max="16" width="17.42578125" style="2" bestFit="1" customWidth="1"/>
    <col min="17" max="17" width="19.28515625" style="2" bestFit="1" customWidth="1"/>
  </cols>
  <sheetData>
    <row r="1" spans="1:17" s="1" customFormat="1" ht="12">
      <c r="A1" s="3" t="s">
        <v>68</v>
      </c>
      <c r="B1" s="3" t="s">
        <v>69</v>
      </c>
      <c r="C1" s="3" t="s">
        <v>0</v>
      </c>
      <c r="D1" s="3" t="s">
        <v>70</v>
      </c>
      <c r="E1" s="3" t="s">
        <v>71</v>
      </c>
      <c r="F1" s="3" t="s">
        <v>72</v>
      </c>
      <c r="G1" s="3" t="s">
        <v>3</v>
      </c>
      <c r="H1" s="3" t="s">
        <v>73</v>
      </c>
      <c r="I1" s="3" t="s">
        <v>74</v>
      </c>
      <c r="J1" s="3" t="s">
        <v>75</v>
      </c>
      <c r="K1" s="3" t="s">
        <v>76</v>
      </c>
      <c r="L1" s="3" t="s">
        <v>77</v>
      </c>
      <c r="M1" s="3" t="s">
        <v>7</v>
      </c>
      <c r="N1" s="3" t="s">
        <v>78</v>
      </c>
      <c r="O1" s="3" t="s">
        <v>79</v>
      </c>
      <c r="P1" s="3" t="s">
        <v>80</v>
      </c>
      <c r="Q1" s="3" t="s">
        <v>81</v>
      </c>
    </row>
    <row r="2" spans="1:17" s="1" customFormat="1" ht="12">
      <c r="A2" s="4" t="s">
        <v>24</v>
      </c>
      <c r="B2" s="4" t="s">
        <v>354</v>
      </c>
      <c r="C2" s="4" t="s">
        <v>83</v>
      </c>
      <c r="D2" s="5">
        <v>1</v>
      </c>
      <c r="E2" s="5">
        <v>1</v>
      </c>
      <c r="F2" s="5">
        <v>1</v>
      </c>
      <c r="G2" s="5">
        <v>1</v>
      </c>
      <c r="H2" s="4"/>
      <c r="I2" s="4" t="s">
        <v>354</v>
      </c>
      <c r="J2" s="4" t="s">
        <v>357</v>
      </c>
      <c r="K2" s="6">
        <v>22878</v>
      </c>
      <c r="L2" s="4" t="s">
        <v>84</v>
      </c>
      <c r="M2" s="4" t="s">
        <v>85</v>
      </c>
      <c r="N2" s="4" t="s">
        <v>86</v>
      </c>
      <c r="O2" s="7">
        <v>42696</v>
      </c>
      <c r="P2" s="4"/>
      <c r="Q2" s="4" t="s">
        <v>87</v>
      </c>
    </row>
    <row r="3" spans="1:17" s="1" customFormat="1" ht="12">
      <c r="A3" s="4" t="s">
        <v>24</v>
      </c>
      <c r="B3" s="4" t="s">
        <v>354</v>
      </c>
      <c r="C3" s="4" t="s">
        <v>88</v>
      </c>
      <c r="D3" s="5">
        <v>1</v>
      </c>
      <c r="E3" s="5">
        <v>1</v>
      </c>
      <c r="F3" s="5">
        <v>1</v>
      </c>
      <c r="G3" s="5">
        <v>1</v>
      </c>
      <c r="H3" s="4"/>
      <c r="I3" s="4" t="s">
        <v>354</v>
      </c>
      <c r="J3" s="4" t="s">
        <v>358</v>
      </c>
      <c r="K3" s="6">
        <v>28246</v>
      </c>
      <c r="L3" s="4" t="s">
        <v>89</v>
      </c>
      <c r="M3" s="4" t="s">
        <v>90</v>
      </c>
      <c r="N3" s="4" t="s">
        <v>91</v>
      </c>
      <c r="O3" s="7">
        <v>42614</v>
      </c>
      <c r="P3" s="4"/>
      <c r="Q3" s="4" t="s">
        <v>87</v>
      </c>
    </row>
    <row r="4" spans="1:17" s="1" customFormat="1" ht="12">
      <c r="A4" s="4" t="s">
        <v>24</v>
      </c>
      <c r="B4" s="4" t="s">
        <v>354</v>
      </c>
      <c r="C4" s="4" t="s">
        <v>92</v>
      </c>
      <c r="D4" s="5">
        <v>1</v>
      </c>
      <c r="E4" s="5">
        <v>1</v>
      </c>
      <c r="F4" s="5">
        <v>1</v>
      </c>
      <c r="G4" s="5">
        <v>1</v>
      </c>
      <c r="H4" s="4"/>
      <c r="I4" s="4" t="s">
        <v>354</v>
      </c>
      <c r="J4" s="4" t="s">
        <v>359</v>
      </c>
      <c r="K4" s="6">
        <v>21480</v>
      </c>
      <c r="L4" s="4" t="s">
        <v>89</v>
      </c>
      <c r="M4" s="4" t="s">
        <v>90</v>
      </c>
      <c r="N4" s="4" t="s">
        <v>93</v>
      </c>
      <c r="O4" s="7">
        <v>42775</v>
      </c>
      <c r="P4" s="4"/>
      <c r="Q4" s="4" t="s">
        <v>87</v>
      </c>
    </row>
    <row r="5" spans="1:17" s="1" customFormat="1" ht="12">
      <c r="A5" s="4" t="s">
        <v>24</v>
      </c>
      <c r="B5" s="4" t="s">
        <v>354</v>
      </c>
      <c r="C5" s="4" t="s">
        <v>94</v>
      </c>
      <c r="D5" s="5">
        <v>1</v>
      </c>
      <c r="E5" s="5">
        <v>1</v>
      </c>
      <c r="F5" s="5">
        <v>1</v>
      </c>
      <c r="G5" s="5">
        <v>1</v>
      </c>
      <c r="H5" s="4"/>
      <c r="I5" s="4" t="s">
        <v>354</v>
      </c>
      <c r="J5" s="4" t="s">
        <v>360</v>
      </c>
      <c r="K5" s="6">
        <v>23952</v>
      </c>
      <c r="L5" s="4" t="s">
        <v>89</v>
      </c>
      <c r="M5" s="4" t="s">
        <v>90</v>
      </c>
      <c r="N5" s="4" t="s">
        <v>95</v>
      </c>
      <c r="O5" s="7">
        <v>39847</v>
      </c>
      <c r="P5" s="4"/>
      <c r="Q5" s="4" t="s">
        <v>87</v>
      </c>
    </row>
    <row r="6" spans="1:17" s="1" customFormat="1" ht="12">
      <c r="A6" s="4" t="s">
        <v>24</v>
      </c>
      <c r="B6" s="4" t="s">
        <v>354</v>
      </c>
      <c r="C6" s="4" t="s">
        <v>96</v>
      </c>
      <c r="D6" s="5">
        <v>1</v>
      </c>
      <c r="E6" s="5">
        <v>1</v>
      </c>
      <c r="F6" s="5">
        <v>1</v>
      </c>
      <c r="G6" s="5">
        <v>1</v>
      </c>
      <c r="H6" s="4"/>
      <c r="I6" s="4" t="s">
        <v>354</v>
      </c>
      <c r="J6" s="4" t="s">
        <v>361</v>
      </c>
      <c r="K6" s="6">
        <v>23671</v>
      </c>
      <c r="L6" s="4" t="s">
        <v>89</v>
      </c>
      <c r="M6" s="4" t="s">
        <v>85</v>
      </c>
      <c r="N6" s="4" t="s">
        <v>97</v>
      </c>
      <c r="O6" s="7">
        <v>41977</v>
      </c>
      <c r="P6" s="4"/>
      <c r="Q6" s="4" t="s">
        <v>87</v>
      </c>
    </row>
    <row r="7" spans="1:17" s="1" customFormat="1" ht="12">
      <c r="A7" s="4" t="s">
        <v>24</v>
      </c>
      <c r="B7" s="4" t="s">
        <v>354</v>
      </c>
      <c r="C7" s="4" t="s">
        <v>98</v>
      </c>
      <c r="D7" s="5">
        <v>1</v>
      </c>
      <c r="E7" s="5">
        <v>1</v>
      </c>
      <c r="F7" s="5">
        <v>1</v>
      </c>
      <c r="G7" s="5">
        <v>1</v>
      </c>
      <c r="H7" s="4"/>
      <c r="I7" s="4" t="s">
        <v>354</v>
      </c>
      <c r="J7" s="4" t="s">
        <v>362</v>
      </c>
      <c r="K7" s="6">
        <v>32091</v>
      </c>
      <c r="L7" s="4" t="s">
        <v>84</v>
      </c>
      <c r="M7" s="4" t="s">
        <v>90</v>
      </c>
      <c r="N7" s="4" t="s">
        <v>91</v>
      </c>
      <c r="O7" s="7">
        <v>42626</v>
      </c>
      <c r="P7" s="4"/>
      <c r="Q7" s="4" t="s">
        <v>87</v>
      </c>
    </row>
    <row r="8" spans="1:17" s="15" customFormat="1" ht="12">
      <c r="A8" s="11" t="s">
        <v>24</v>
      </c>
      <c r="B8" s="4" t="s">
        <v>354</v>
      </c>
      <c r="C8" s="11" t="s">
        <v>99</v>
      </c>
      <c r="D8" s="12">
        <v>1</v>
      </c>
      <c r="E8" s="12">
        <v>1</v>
      </c>
      <c r="F8" s="12">
        <v>1</v>
      </c>
      <c r="G8" s="12">
        <v>1</v>
      </c>
      <c r="H8" s="11" t="s">
        <v>234</v>
      </c>
      <c r="I8" s="4" t="s">
        <v>354</v>
      </c>
      <c r="J8" s="4" t="s">
        <v>363</v>
      </c>
      <c r="K8" s="13"/>
      <c r="L8" s="11"/>
      <c r="M8" s="11"/>
      <c r="N8" s="11"/>
      <c r="O8" s="14"/>
      <c r="P8" s="11"/>
      <c r="Q8" s="11"/>
    </row>
    <row r="9" spans="1:17" s="20" customFormat="1" ht="12">
      <c r="A9" s="16" t="s">
        <v>24</v>
      </c>
      <c r="B9" s="4" t="s">
        <v>354</v>
      </c>
      <c r="C9" s="16" t="s">
        <v>99</v>
      </c>
      <c r="D9" s="17">
        <v>0</v>
      </c>
      <c r="E9" s="17">
        <v>1</v>
      </c>
      <c r="F9" s="17">
        <v>1</v>
      </c>
      <c r="G9" s="17">
        <v>1</v>
      </c>
      <c r="H9" s="16" t="s">
        <v>101</v>
      </c>
      <c r="I9" s="4" t="s">
        <v>354</v>
      </c>
      <c r="J9" s="4" t="s">
        <v>364</v>
      </c>
      <c r="K9" s="18">
        <v>34714</v>
      </c>
      <c r="L9" s="16" t="s">
        <v>84</v>
      </c>
      <c r="M9" s="16" t="s">
        <v>90</v>
      </c>
      <c r="N9" s="16" t="s">
        <v>95</v>
      </c>
      <c r="O9" s="19">
        <v>43529</v>
      </c>
      <c r="P9" s="16"/>
      <c r="Q9" s="16" t="s">
        <v>87</v>
      </c>
    </row>
    <row r="10" spans="1:17" s="1" customFormat="1" ht="12">
      <c r="A10" s="4" t="s">
        <v>24</v>
      </c>
      <c r="B10" s="4" t="s">
        <v>354</v>
      </c>
      <c r="C10" s="4" t="s">
        <v>102</v>
      </c>
      <c r="D10" s="5">
        <v>1</v>
      </c>
      <c r="E10" s="5">
        <v>1</v>
      </c>
      <c r="F10" s="5">
        <v>1</v>
      </c>
      <c r="G10" s="5">
        <v>1</v>
      </c>
      <c r="H10" s="4"/>
      <c r="I10" s="4" t="s">
        <v>354</v>
      </c>
      <c r="J10" s="4" t="s">
        <v>365</v>
      </c>
      <c r="K10" s="6">
        <v>28043</v>
      </c>
      <c r="L10" s="4" t="s">
        <v>84</v>
      </c>
      <c r="M10" s="4" t="s">
        <v>90</v>
      </c>
      <c r="N10" s="4" t="s">
        <v>93</v>
      </c>
      <c r="O10" s="7">
        <v>43214</v>
      </c>
      <c r="P10" s="4"/>
      <c r="Q10" s="4" t="s">
        <v>87</v>
      </c>
    </row>
    <row r="11" spans="1:17" s="1" customFormat="1" ht="12">
      <c r="A11" s="4" t="s">
        <v>24</v>
      </c>
      <c r="B11" s="4" t="s">
        <v>354</v>
      </c>
      <c r="C11" s="4" t="s">
        <v>103</v>
      </c>
      <c r="D11" s="5">
        <v>1</v>
      </c>
      <c r="E11" s="5">
        <v>1</v>
      </c>
      <c r="F11" s="5">
        <v>1</v>
      </c>
      <c r="G11" s="5">
        <v>1</v>
      </c>
      <c r="H11" s="4"/>
      <c r="I11" s="4" t="s">
        <v>354</v>
      </c>
      <c r="J11" s="4" t="s">
        <v>366</v>
      </c>
      <c r="K11" s="6">
        <v>28411</v>
      </c>
      <c r="L11" s="4" t="s">
        <v>89</v>
      </c>
      <c r="M11" s="4" t="s">
        <v>85</v>
      </c>
      <c r="N11" s="4" t="s">
        <v>104</v>
      </c>
      <c r="O11" s="7">
        <v>42682</v>
      </c>
      <c r="P11" s="4"/>
      <c r="Q11" s="4" t="s">
        <v>87</v>
      </c>
    </row>
    <row r="12" spans="1:17" s="1" customFormat="1" ht="12">
      <c r="A12" s="8" t="s">
        <v>24</v>
      </c>
      <c r="B12" s="172" t="s">
        <v>411</v>
      </c>
      <c r="C12" s="9"/>
      <c r="D12" s="10">
        <v>9</v>
      </c>
      <c r="E12" s="10">
        <v>10</v>
      </c>
      <c r="F12" s="10">
        <v>10</v>
      </c>
      <c r="G12" s="10">
        <v>10</v>
      </c>
      <c r="H12" s="9"/>
      <c r="I12" s="172" t="s">
        <v>354</v>
      </c>
      <c r="J12" s="9"/>
      <c r="K12" s="9"/>
      <c r="L12" s="9"/>
      <c r="M12" s="9"/>
      <c r="N12" s="9"/>
      <c r="O12" s="9"/>
      <c r="P12" s="9"/>
      <c r="Q12" s="9"/>
    </row>
    <row r="13" spans="1:17" s="1" customFormat="1" ht="12">
      <c r="A13" s="4" t="s">
        <v>26</v>
      </c>
      <c r="B13" s="4" t="s">
        <v>355</v>
      </c>
      <c r="C13" s="4" t="s">
        <v>105</v>
      </c>
      <c r="D13" s="5">
        <v>1</v>
      </c>
      <c r="E13" s="5">
        <v>1</v>
      </c>
      <c r="F13" s="5">
        <v>1</v>
      </c>
      <c r="G13" s="5">
        <v>1</v>
      </c>
      <c r="H13" s="4"/>
      <c r="I13" s="4" t="s">
        <v>355</v>
      </c>
      <c r="J13" s="4" t="s">
        <v>367</v>
      </c>
      <c r="K13" s="6">
        <v>28433</v>
      </c>
      <c r="L13" s="4" t="s">
        <v>84</v>
      </c>
      <c r="M13" s="4" t="s">
        <v>85</v>
      </c>
      <c r="N13" s="4" t="s">
        <v>104</v>
      </c>
      <c r="O13" s="7">
        <v>42614</v>
      </c>
      <c r="P13" s="4"/>
      <c r="Q13" s="4" t="s">
        <v>87</v>
      </c>
    </row>
    <row r="14" spans="1:17" s="1" customFormat="1" ht="12">
      <c r="A14" s="4" t="s">
        <v>26</v>
      </c>
      <c r="B14" s="4" t="s">
        <v>355</v>
      </c>
      <c r="C14" s="4" t="s">
        <v>106</v>
      </c>
      <c r="D14" s="5">
        <v>1</v>
      </c>
      <c r="E14" s="5">
        <v>1</v>
      </c>
      <c r="F14" s="5">
        <v>1</v>
      </c>
      <c r="G14" s="5">
        <v>1</v>
      </c>
      <c r="H14" s="4"/>
      <c r="I14" s="4" t="s">
        <v>355</v>
      </c>
      <c r="J14" s="4" t="s">
        <v>368</v>
      </c>
      <c r="K14" s="6">
        <v>28236</v>
      </c>
      <c r="L14" s="4" t="s">
        <v>89</v>
      </c>
      <c r="M14" s="4" t="s">
        <v>90</v>
      </c>
      <c r="N14" s="4" t="s">
        <v>91</v>
      </c>
      <c r="O14" s="7">
        <v>42360</v>
      </c>
      <c r="P14" s="4"/>
      <c r="Q14" s="4" t="s">
        <v>87</v>
      </c>
    </row>
    <row r="15" spans="1:17" s="1" customFormat="1" ht="12">
      <c r="A15" s="4" t="s">
        <v>26</v>
      </c>
      <c r="B15" s="4" t="s">
        <v>355</v>
      </c>
      <c r="C15" s="4" t="s">
        <v>107</v>
      </c>
      <c r="D15" s="5">
        <v>1</v>
      </c>
      <c r="E15" s="5">
        <v>1</v>
      </c>
      <c r="F15" s="5">
        <v>0.86419999999999997</v>
      </c>
      <c r="G15" s="5">
        <v>0.86419999999999997</v>
      </c>
      <c r="H15" s="4" t="s">
        <v>108</v>
      </c>
      <c r="I15" s="4" t="s">
        <v>355</v>
      </c>
      <c r="J15" s="4" t="s">
        <v>369</v>
      </c>
      <c r="K15" s="6">
        <v>25497</v>
      </c>
      <c r="L15" s="4" t="s">
        <v>89</v>
      </c>
      <c r="M15" s="4" t="s">
        <v>85</v>
      </c>
      <c r="N15" s="4" t="s">
        <v>93</v>
      </c>
      <c r="O15" s="7">
        <v>42614</v>
      </c>
      <c r="P15" s="4" t="s">
        <v>109</v>
      </c>
      <c r="Q15" s="4" t="s">
        <v>87</v>
      </c>
    </row>
    <row r="16" spans="1:17" s="1" customFormat="1" ht="12">
      <c r="A16" s="4" t="s">
        <v>26</v>
      </c>
      <c r="B16" s="4" t="s">
        <v>355</v>
      </c>
      <c r="C16" s="4" t="s">
        <v>110</v>
      </c>
      <c r="D16" s="5">
        <v>1</v>
      </c>
      <c r="E16" s="5">
        <v>1</v>
      </c>
      <c r="F16" s="5">
        <v>1</v>
      </c>
      <c r="G16" s="5">
        <v>1</v>
      </c>
      <c r="H16" s="4"/>
      <c r="I16" s="4" t="s">
        <v>355</v>
      </c>
      <c r="J16" s="4" t="s">
        <v>370</v>
      </c>
      <c r="K16" s="6">
        <v>28674</v>
      </c>
      <c r="L16" s="4" t="s">
        <v>89</v>
      </c>
      <c r="M16" s="4" t="s">
        <v>90</v>
      </c>
      <c r="N16" s="4" t="s">
        <v>91</v>
      </c>
      <c r="O16" s="7">
        <v>42998</v>
      </c>
      <c r="P16" s="4"/>
      <c r="Q16" s="4" t="s">
        <v>87</v>
      </c>
    </row>
    <row r="17" spans="1:17" s="1" customFormat="1" ht="12">
      <c r="A17" s="4" t="s">
        <v>26</v>
      </c>
      <c r="B17" s="4" t="s">
        <v>355</v>
      </c>
      <c r="C17" s="11" t="s">
        <v>111</v>
      </c>
      <c r="D17" s="12">
        <v>1</v>
      </c>
      <c r="E17" s="12">
        <v>1</v>
      </c>
      <c r="F17" s="12">
        <v>1</v>
      </c>
      <c r="G17" s="12">
        <v>1</v>
      </c>
      <c r="H17" s="11" t="s">
        <v>234</v>
      </c>
      <c r="I17" s="4" t="s">
        <v>355</v>
      </c>
      <c r="J17" s="4" t="s">
        <v>371</v>
      </c>
      <c r="K17" s="176"/>
      <c r="L17" s="177"/>
      <c r="M17" s="177"/>
      <c r="N17" s="177"/>
      <c r="O17" s="178"/>
      <c r="P17" s="177"/>
      <c r="Q17" s="177"/>
    </row>
    <row r="18" spans="1:17" s="1" customFormat="1" ht="12">
      <c r="A18" s="4" t="s">
        <v>26</v>
      </c>
      <c r="B18" s="4" t="s">
        <v>355</v>
      </c>
      <c r="C18" s="4" t="s">
        <v>112</v>
      </c>
      <c r="D18" s="5">
        <v>1</v>
      </c>
      <c r="E18" s="5">
        <v>1</v>
      </c>
      <c r="F18" s="5">
        <v>1</v>
      </c>
      <c r="G18" s="5">
        <v>1</v>
      </c>
      <c r="H18" s="4"/>
      <c r="I18" s="4" t="s">
        <v>355</v>
      </c>
      <c r="J18" s="4" t="s">
        <v>372</v>
      </c>
      <c r="K18" s="6">
        <v>30285</v>
      </c>
      <c r="L18" s="4" t="s">
        <v>89</v>
      </c>
      <c r="M18" s="4" t="s">
        <v>90</v>
      </c>
      <c r="N18" s="4" t="s">
        <v>91</v>
      </c>
      <c r="O18" s="7">
        <v>43109</v>
      </c>
      <c r="P18" s="4"/>
      <c r="Q18" s="4" t="s">
        <v>87</v>
      </c>
    </row>
    <row r="19" spans="1:17" s="1" customFormat="1" ht="12">
      <c r="A19" s="4" t="s">
        <v>26</v>
      </c>
      <c r="B19" s="4" t="s">
        <v>355</v>
      </c>
      <c r="C19" s="4" t="s">
        <v>113</v>
      </c>
      <c r="D19" s="5">
        <v>1</v>
      </c>
      <c r="E19" s="5">
        <v>1</v>
      </c>
      <c r="F19" s="5">
        <v>1</v>
      </c>
      <c r="G19" s="5">
        <v>1</v>
      </c>
      <c r="H19" s="4"/>
      <c r="I19" s="4" t="s">
        <v>355</v>
      </c>
      <c r="J19" s="4" t="s">
        <v>373</v>
      </c>
      <c r="K19" s="6">
        <v>33709</v>
      </c>
      <c r="L19" s="4" t="s">
        <v>89</v>
      </c>
      <c r="M19" s="4" t="s">
        <v>90</v>
      </c>
      <c r="N19" s="4" t="s">
        <v>95</v>
      </c>
      <c r="O19" s="7">
        <v>42626</v>
      </c>
      <c r="P19" s="4"/>
      <c r="Q19" s="4" t="s">
        <v>87</v>
      </c>
    </row>
    <row r="20" spans="1:17" s="1" customFormat="1" ht="12">
      <c r="A20" s="8" t="s">
        <v>26</v>
      </c>
      <c r="B20" s="172" t="s">
        <v>412</v>
      </c>
      <c r="C20" s="9"/>
      <c r="D20" s="10">
        <v>7</v>
      </c>
      <c r="E20" s="10">
        <v>7</v>
      </c>
      <c r="F20" s="10">
        <v>6.8642000000000003</v>
      </c>
      <c r="G20" s="10">
        <v>6.8642000000000003</v>
      </c>
      <c r="H20" s="9"/>
      <c r="I20" s="172" t="s">
        <v>355</v>
      </c>
      <c r="J20" s="9"/>
      <c r="K20" s="9"/>
      <c r="L20" s="9"/>
      <c r="M20" s="9"/>
      <c r="N20" s="9"/>
      <c r="O20" s="9"/>
      <c r="P20" s="9"/>
      <c r="Q20" s="9"/>
    </row>
    <row r="21" spans="1:17" s="1" customFormat="1" ht="12">
      <c r="A21" s="4" t="s">
        <v>27</v>
      </c>
      <c r="B21" s="4" t="s">
        <v>356</v>
      </c>
      <c r="C21" s="4" t="s">
        <v>114</v>
      </c>
      <c r="D21" s="5">
        <v>1</v>
      </c>
      <c r="E21" s="5">
        <v>1</v>
      </c>
      <c r="F21" s="5">
        <v>1</v>
      </c>
      <c r="G21" s="5">
        <v>1</v>
      </c>
      <c r="H21" s="4"/>
      <c r="I21" s="4" t="s">
        <v>356</v>
      </c>
      <c r="J21" s="4" t="s">
        <v>374</v>
      </c>
      <c r="K21" s="6">
        <v>27723</v>
      </c>
      <c r="L21" s="4" t="s">
        <v>89</v>
      </c>
      <c r="M21" s="4" t="s">
        <v>90</v>
      </c>
      <c r="N21" s="4" t="s">
        <v>91</v>
      </c>
      <c r="O21" s="7">
        <v>42552</v>
      </c>
      <c r="P21" s="4"/>
      <c r="Q21" s="4" t="s">
        <v>87</v>
      </c>
    </row>
    <row r="22" spans="1:17" s="1" customFormat="1" ht="12">
      <c r="A22" s="4" t="s">
        <v>27</v>
      </c>
      <c r="B22" s="4" t="s">
        <v>356</v>
      </c>
      <c r="C22" s="4" t="s">
        <v>115</v>
      </c>
      <c r="D22" s="5">
        <v>1</v>
      </c>
      <c r="E22" s="5">
        <v>1</v>
      </c>
      <c r="F22" s="5">
        <v>1</v>
      </c>
      <c r="G22" s="5">
        <v>1</v>
      </c>
      <c r="H22" s="4"/>
      <c r="I22" s="4" t="s">
        <v>356</v>
      </c>
      <c r="J22" s="4" t="s">
        <v>375</v>
      </c>
      <c r="K22" s="6">
        <v>33652</v>
      </c>
      <c r="L22" s="4" t="s">
        <v>89</v>
      </c>
      <c r="M22" s="4" t="s">
        <v>90</v>
      </c>
      <c r="N22" s="4" t="s">
        <v>95</v>
      </c>
      <c r="O22" s="7">
        <v>42892</v>
      </c>
      <c r="P22" s="4"/>
      <c r="Q22" s="4" t="s">
        <v>87</v>
      </c>
    </row>
    <row r="23" spans="1:17" s="1" customFormat="1" ht="12">
      <c r="A23" s="4" t="s">
        <v>27</v>
      </c>
      <c r="B23" s="4" t="s">
        <v>356</v>
      </c>
      <c r="C23" s="4" t="s">
        <v>116</v>
      </c>
      <c r="D23" s="5">
        <v>1</v>
      </c>
      <c r="E23" s="5">
        <v>1</v>
      </c>
      <c r="F23" s="5">
        <v>1</v>
      </c>
      <c r="G23" s="5">
        <v>1</v>
      </c>
      <c r="H23" s="4"/>
      <c r="I23" s="4" t="s">
        <v>356</v>
      </c>
      <c r="J23" s="4" t="s">
        <v>376</v>
      </c>
      <c r="K23" s="6">
        <v>27180</v>
      </c>
      <c r="L23" s="4" t="s">
        <v>89</v>
      </c>
      <c r="M23" s="4" t="s">
        <v>90</v>
      </c>
      <c r="N23" s="4" t="s">
        <v>93</v>
      </c>
      <c r="O23" s="7">
        <v>42489</v>
      </c>
      <c r="P23" s="4"/>
      <c r="Q23" s="4" t="s">
        <v>87</v>
      </c>
    </row>
    <row r="24" spans="1:17" s="1" customFormat="1" ht="12">
      <c r="A24" s="4" t="s">
        <v>27</v>
      </c>
      <c r="B24" s="4" t="s">
        <v>356</v>
      </c>
      <c r="C24" s="4" t="s">
        <v>117</v>
      </c>
      <c r="D24" s="5">
        <v>1</v>
      </c>
      <c r="E24" s="5">
        <v>1</v>
      </c>
      <c r="F24" s="5">
        <v>1</v>
      </c>
      <c r="G24" s="5">
        <v>1</v>
      </c>
      <c r="H24" s="4"/>
      <c r="I24" s="4" t="s">
        <v>356</v>
      </c>
      <c r="J24" s="4" t="s">
        <v>377</v>
      </c>
      <c r="K24" s="6">
        <v>32894</v>
      </c>
      <c r="L24" s="4" t="s">
        <v>89</v>
      </c>
      <c r="M24" s="4" t="s">
        <v>90</v>
      </c>
      <c r="N24" s="4" t="s">
        <v>118</v>
      </c>
      <c r="O24" s="7">
        <v>43431</v>
      </c>
      <c r="P24" s="4"/>
      <c r="Q24" s="4" t="s">
        <v>87</v>
      </c>
    </row>
    <row r="25" spans="1:17" s="1" customFormat="1" ht="12">
      <c r="A25" s="4" t="s">
        <v>27</v>
      </c>
      <c r="B25" s="4" t="s">
        <v>356</v>
      </c>
      <c r="C25" s="4" t="s">
        <v>119</v>
      </c>
      <c r="D25" s="5">
        <v>1</v>
      </c>
      <c r="E25" s="5">
        <v>1</v>
      </c>
      <c r="F25" s="5">
        <v>0.5</v>
      </c>
      <c r="G25" s="5">
        <v>0.5</v>
      </c>
      <c r="H25" s="4" t="s">
        <v>108</v>
      </c>
      <c r="I25" s="4" t="s">
        <v>356</v>
      </c>
      <c r="J25" s="4" t="s">
        <v>378</v>
      </c>
      <c r="K25" s="6">
        <v>22963</v>
      </c>
      <c r="L25" s="4" t="s">
        <v>84</v>
      </c>
      <c r="M25" s="4" t="s">
        <v>85</v>
      </c>
      <c r="N25" s="4" t="s">
        <v>120</v>
      </c>
      <c r="O25" s="7">
        <v>42682</v>
      </c>
      <c r="P25" s="4" t="s">
        <v>121</v>
      </c>
      <c r="Q25" s="4" t="s">
        <v>87</v>
      </c>
    </row>
    <row r="26" spans="1:17" s="1" customFormat="1" ht="12">
      <c r="A26" s="4" t="s">
        <v>27</v>
      </c>
      <c r="B26" s="4" t="s">
        <v>356</v>
      </c>
      <c r="C26" s="4" t="s">
        <v>122</v>
      </c>
      <c r="D26" s="5">
        <v>1</v>
      </c>
      <c r="E26" s="5">
        <v>1</v>
      </c>
      <c r="F26" s="5">
        <v>0.9</v>
      </c>
      <c r="G26" s="5">
        <v>0.9</v>
      </c>
      <c r="H26" s="4" t="s">
        <v>108</v>
      </c>
      <c r="I26" s="4" t="s">
        <v>356</v>
      </c>
      <c r="J26" s="4" t="s">
        <v>379</v>
      </c>
      <c r="K26" s="6">
        <v>26719</v>
      </c>
      <c r="L26" s="4" t="s">
        <v>89</v>
      </c>
      <c r="M26" s="4" t="s">
        <v>90</v>
      </c>
      <c r="N26" s="4" t="s">
        <v>93</v>
      </c>
      <c r="O26" s="7">
        <v>43214</v>
      </c>
      <c r="P26" s="4" t="s">
        <v>123</v>
      </c>
      <c r="Q26" s="4" t="s">
        <v>87</v>
      </c>
    </row>
    <row r="27" spans="1:17" s="1" customFormat="1" ht="12">
      <c r="A27" s="4" t="s">
        <v>27</v>
      </c>
      <c r="B27" s="4" t="s">
        <v>356</v>
      </c>
      <c r="C27" s="4" t="s">
        <v>124</v>
      </c>
      <c r="D27" s="5">
        <v>1</v>
      </c>
      <c r="E27" s="5">
        <v>1</v>
      </c>
      <c r="F27" s="5">
        <v>1</v>
      </c>
      <c r="G27" s="5">
        <v>1</v>
      </c>
      <c r="H27" s="4"/>
      <c r="I27" s="4" t="s">
        <v>356</v>
      </c>
      <c r="J27" s="4" t="s">
        <v>380</v>
      </c>
      <c r="K27" s="6">
        <v>29257</v>
      </c>
      <c r="L27" s="4" t="s">
        <v>89</v>
      </c>
      <c r="M27" s="4" t="s">
        <v>90</v>
      </c>
      <c r="N27" s="4" t="s">
        <v>93</v>
      </c>
      <c r="O27" s="7">
        <v>43284</v>
      </c>
      <c r="P27" s="4"/>
      <c r="Q27" s="4" t="s">
        <v>87</v>
      </c>
    </row>
    <row r="28" spans="1:17" s="1" customFormat="1" ht="12">
      <c r="A28" s="4" t="s">
        <v>66</v>
      </c>
      <c r="B28" s="4" t="s">
        <v>408</v>
      </c>
      <c r="C28" s="4" t="s">
        <v>233</v>
      </c>
      <c r="D28" s="5">
        <v>0</v>
      </c>
      <c r="E28" s="5">
        <v>1</v>
      </c>
      <c r="F28" s="5">
        <v>1</v>
      </c>
      <c r="G28" s="5">
        <v>1</v>
      </c>
      <c r="H28" s="4" t="s">
        <v>101</v>
      </c>
      <c r="I28" s="4" t="s">
        <v>408</v>
      </c>
      <c r="J28" s="4" t="s">
        <v>381</v>
      </c>
      <c r="K28" s="6">
        <v>25438</v>
      </c>
      <c r="L28" s="4" t="s">
        <v>84</v>
      </c>
      <c r="M28" s="4" t="s">
        <v>85</v>
      </c>
      <c r="N28" s="4" t="s">
        <v>130</v>
      </c>
      <c r="O28" s="7">
        <v>41936</v>
      </c>
      <c r="P28" s="4" t="s">
        <v>142</v>
      </c>
      <c r="Q28" s="4" t="s">
        <v>142</v>
      </c>
    </row>
    <row r="29" spans="1:17" s="1" customFormat="1" ht="12">
      <c r="A29" s="4" t="s">
        <v>66</v>
      </c>
      <c r="B29" s="4" t="s">
        <v>408</v>
      </c>
      <c r="C29" s="4" t="s">
        <v>233</v>
      </c>
      <c r="D29" s="5">
        <v>0</v>
      </c>
      <c r="E29" s="5">
        <v>1</v>
      </c>
      <c r="F29" s="5">
        <v>1</v>
      </c>
      <c r="G29" s="5">
        <v>1</v>
      </c>
      <c r="H29" s="4" t="s">
        <v>101</v>
      </c>
      <c r="I29" s="4" t="s">
        <v>408</v>
      </c>
      <c r="J29" s="4" t="s">
        <v>382</v>
      </c>
      <c r="K29" s="6">
        <v>29981</v>
      </c>
      <c r="L29" s="4" t="s">
        <v>89</v>
      </c>
      <c r="M29" s="4" t="s">
        <v>90</v>
      </c>
      <c r="N29" s="4" t="s">
        <v>91</v>
      </c>
      <c r="O29" s="7">
        <v>41640</v>
      </c>
      <c r="P29" s="4" t="s">
        <v>142</v>
      </c>
      <c r="Q29" s="4" t="s">
        <v>142</v>
      </c>
    </row>
    <row r="30" spans="1:17" s="1" customFormat="1" ht="12">
      <c r="A30" s="4" t="s">
        <v>66</v>
      </c>
      <c r="B30" s="4" t="s">
        <v>408</v>
      </c>
      <c r="C30" s="4" t="s">
        <v>233</v>
      </c>
      <c r="D30" s="5">
        <v>0</v>
      </c>
      <c r="E30" s="5">
        <v>1</v>
      </c>
      <c r="F30" s="5">
        <v>1</v>
      </c>
      <c r="G30" s="5">
        <v>1</v>
      </c>
      <c r="H30" s="4" t="s">
        <v>101</v>
      </c>
      <c r="I30" s="4" t="s">
        <v>408</v>
      </c>
      <c r="J30" s="4" t="s">
        <v>383</v>
      </c>
      <c r="K30" s="6">
        <v>31617</v>
      </c>
      <c r="L30" s="4" t="s">
        <v>89</v>
      </c>
      <c r="M30" s="4" t="s">
        <v>90</v>
      </c>
      <c r="N30" s="4" t="s">
        <v>91</v>
      </c>
      <c r="O30" s="7">
        <v>43104</v>
      </c>
      <c r="P30" s="4" t="s">
        <v>142</v>
      </c>
      <c r="Q30" s="4" t="s">
        <v>142</v>
      </c>
    </row>
    <row r="34" spans="2:15">
      <c r="B34" s="173" t="s">
        <v>353</v>
      </c>
      <c r="C34" s="173" t="s">
        <v>388</v>
      </c>
      <c r="D34" s="173"/>
      <c r="E34" s="174">
        <f>E35+E36</f>
        <v>25</v>
      </c>
      <c r="G34" s="2" t="s">
        <v>353</v>
      </c>
      <c r="J34" s="174">
        <f>SUM(J35:J38)</f>
        <v>25</v>
      </c>
    </row>
    <row r="35" spans="2:15">
      <c r="B35" s="173" t="s">
        <v>353</v>
      </c>
      <c r="C35" s="173" t="s">
        <v>385</v>
      </c>
      <c r="D35" s="173"/>
      <c r="E35" s="174">
        <f>COUNTIF($L$2:$L$30,"M")</f>
        <v>7</v>
      </c>
      <c r="G35" s="2" t="s">
        <v>353</v>
      </c>
      <c r="H35" s="2" t="s">
        <v>389</v>
      </c>
      <c r="J35" s="174">
        <f>SUMPRODUCT(($L$2:$L$30="M")*($M$2:$M$30="CADRE"))</f>
        <v>4</v>
      </c>
    </row>
    <row r="36" spans="2:15">
      <c r="B36" s="173" t="s">
        <v>353</v>
      </c>
      <c r="C36" s="173" t="s">
        <v>384</v>
      </c>
      <c r="D36" s="173"/>
      <c r="E36" s="174">
        <f>COUNTIF($L$2:$L$30,"F")</f>
        <v>18</v>
      </c>
      <c r="G36" s="2" t="s">
        <v>353</v>
      </c>
      <c r="H36" s="2" t="s">
        <v>390</v>
      </c>
      <c r="J36" s="174">
        <f>SUMPRODUCT(($L$2:$L$30="M")*($M$2:$M$30="EMPLOYE"))</f>
        <v>3</v>
      </c>
    </row>
    <row r="37" spans="2:15">
      <c r="B37" s="173" t="s">
        <v>353</v>
      </c>
      <c r="C37" s="173" t="s">
        <v>386</v>
      </c>
      <c r="D37" s="173"/>
      <c r="E37" s="174">
        <f>COUNTIF($M$2:$M$30,"CADRE")</f>
        <v>7</v>
      </c>
      <c r="G37" s="2" t="s">
        <v>353</v>
      </c>
      <c r="H37" s="2" t="s">
        <v>391</v>
      </c>
      <c r="J37" s="174">
        <f>SUMPRODUCT(($L$2:$L$30="F")*($M$2:$M$30="CADRE"))</f>
        <v>3</v>
      </c>
    </row>
    <row r="38" spans="2:15">
      <c r="B38" s="173" t="s">
        <v>353</v>
      </c>
      <c r="C38" s="173" t="s">
        <v>387</v>
      </c>
      <c r="D38" s="173"/>
      <c r="E38" s="174">
        <f>COUNTIF($M$2:$M$30,"EMPLOYE")</f>
        <v>18</v>
      </c>
      <c r="G38" s="2" t="s">
        <v>353</v>
      </c>
      <c r="H38" s="2" t="s">
        <v>392</v>
      </c>
      <c r="J38" s="174">
        <f>SUMPRODUCT(($L$2:$L$30="F")*($M$2:$M$30="EMPLOYE"))</f>
        <v>15</v>
      </c>
    </row>
    <row r="39" spans="2:15">
      <c r="B39" s="2" t="s">
        <v>406</v>
      </c>
      <c r="C39" s="181"/>
      <c r="D39" s="181"/>
      <c r="E39" s="175"/>
      <c r="J39" s="175"/>
    </row>
    <row r="40" spans="2:15">
      <c r="B40" s="2" t="s">
        <v>407</v>
      </c>
    </row>
    <row r="43" spans="2:15">
      <c r="B43" s="2" t="s">
        <v>393</v>
      </c>
      <c r="C43" s="2" t="s">
        <v>395</v>
      </c>
      <c r="E43" s="174" t="s">
        <v>400</v>
      </c>
      <c r="G43" s="2" t="s">
        <v>394</v>
      </c>
      <c r="I43" s="2" t="s">
        <v>395</v>
      </c>
      <c r="J43" s="174" t="s">
        <v>400</v>
      </c>
      <c r="L43" s="2" t="s">
        <v>394</v>
      </c>
      <c r="N43" s="2" t="s">
        <v>395</v>
      </c>
      <c r="O43" s="174" t="s">
        <v>400</v>
      </c>
    </row>
    <row r="44" spans="2:15">
      <c r="C44" s="2" t="s">
        <v>396</v>
      </c>
      <c r="E44" s="174" t="s">
        <v>400</v>
      </c>
      <c r="I44" s="2" t="s">
        <v>396</v>
      </c>
      <c r="J44" s="174" t="s">
        <v>400</v>
      </c>
      <c r="M44" s="2" t="s">
        <v>352</v>
      </c>
      <c r="N44" s="2" t="s">
        <v>396</v>
      </c>
      <c r="O44" s="174" t="s">
        <v>400</v>
      </c>
    </row>
    <row r="45" spans="2:15">
      <c r="C45" s="2" t="s">
        <v>397</v>
      </c>
      <c r="E45" s="174" t="s">
        <v>400</v>
      </c>
      <c r="I45" s="2" t="s">
        <v>397</v>
      </c>
      <c r="J45" s="174" t="s">
        <v>400</v>
      </c>
      <c r="N45" s="2" t="s">
        <v>397</v>
      </c>
      <c r="O45" s="174" t="s">
        <v>400</v>
      </c>
    </row>
    <row r="46" spans="2:15">
      <c r="C46" s="2" t="s">
        <v>398</v>
      </c>
      <c r="E46" s="174" t="s">
        <v>400</v>
      </c>
      <c r="I46" s="2" t="s">
        <v>398</v>
      </c>
      <c r="J46" s="174" t="s">
        <v>400</v>
      </c>
      <c r="N46" s="2" t="s">
        <v>398</v>
      </c>
      <c r="O46" s="174" t="s">
        <v>400</v>
      </c>
    </row>
    <row r="47" spans="2:15">
      <c r="E47" s="175"/>
      <c r="J47" s="175"/>
    </row>
    <row r="48" spans="2:15">
      <c r="G48" s="2" t="s">
        <v>399</v>
      </c>
      <c r="I48" s="2" t="s">
        <v>395</v>
      </c>
      <c r="J48" s="174" t="s">
        <v>400</v>
      </c>
      <c r="L48" s="2" t="s">
        <v>394</v>
      </c>
      <c r="N48" s="2" t="s">
        <v>395</v>
      </c>
      <c r="O48" s="174" t="s">
        <v>400</v>
      </c>
    </row>
    <row r="49" spans="1:17">
      <c r="I49" s="2" t="s">
        <v>396</v>
      </c>
      <c r="J49" s="174" t="s">
        <v>400</v>
      </c>
      <c r="M49" s="2" t="s">
        <v>405</v>
      </c>
      <c r="N49" s="2" t="s">
        <v>396</v>
      </c>
      <c r="O49" s="174" t="s">
        <v>400</v>
      </c>
    </row>
    <row r="50" spans="1:17">
      <c r="I50" s="2" t="s">
        <v>397</v>
      </c>
      <c r="J50" s="174" t="s">
        <v>400</v>
      </c>
      <c r="N50" s="2" t="s">
        <v>397</v>
      </c>
      <c r="O50" s="174" t="s">
        <v>400</v>
      </c>
    </row>
    <row r="51" spans="1:17">
      <c r="I51" s="2" t="s">
        <v>398</v>
      </c>
      <c r="J51" s="174" t="s">
        <v>400</v>
      </c>
      <c r="N51" s="2" t="s">
        <v>398</v>
      </c>
      <c r="O51" s="174" t="s">
        <v>400</v>
      </c>
    </row>
    <row r="52" spans="1:17">
      <c r="J52" s="174" t="s">
        <v>400</v>
      </c>
    </row>
    <row r="53" spans="1:17" s="171" customFormat="1">
      <c r="A53" s="179"/>
      <c r="J53" s="179"/>
      <c r="K53" s="179"/>
      <c r="L53" s="2" t="s">
        <v>399</v>
      </c>
      <c r="M53" s="2"/>
      <c r="N53" s="2" t="s">
        <v>395</v>
      </c>
      <c r="O53" s="174" t="s">
        <v>400</v>
      </c>
      <c r="P53" s="179"/>
      <c r="Q53" s="179"/>
    </row>
    <row r="54" spans="1:17" ht="24">
      <c r="B54" s="179"/>
      <c r="C54" s="179"/>
      <c r="D54" s="180" t="s">
        <v>401</v>
      </c>
      <c r="E54" s="180" t="s">
        <v>402</v>
      </c>
      <c r="F54" s="180" t="s">
        <v>403</v>
      </c>
      <c r="G54" s="180" t="s">
        <v>404</v>
      </c>
      <c r="H54" s="180" t="s">
        <v>409</v>
      </c>
      <c r="I54" s="180" t="s">
        <v>410</v>
      </c>
      <c r="M54" s="2" t="s">
        <v>352</v>
      </c>
      <c r="N54" s="2" t="s">
        <v>396</v>
      </c>
      <c r="O54" s="174" t="s">
        <v>400</v>
      </c>
    </row>
    <row r="55" spans="1:17">
      <c r="B55" s="4" t="s">
        <v>24</v>
      </c>
      <c r="C55" s="4" t="s">
        <v>354</v>
      </c>
      <c r="D55" s="173"/>
      <c r="E55" s="173"/>
      <c r="F55" s="173"/>
      <c r="G55" s="173"/>
      <c r="H55" s="182"/>
      <c r="I55" s="182"/>
      <c r="N55" s="2" t="s">
        <v>397</v>
      </c>
      <c r="O55" s="174" t="s">
        <v>400</v>
      </c>
    </row>
    <row r="56" spans="1:17">
      <c r="B56" s="4" t="s">
        <v>26</v>
      </c>
      <c r="C56" s="4" t="s">
        <v>355</v>
      </c>
      <c r="D56" s="173"/>
      <c r="E56" s="173"/>
      <c r="F56" s="173"/>
      <c r="G56" s="173"/>
      <c r="H56" s="182"/>
      <c r="I56" s="182"/>
      <c r="N56" s="2" t="s">
        <v>398</v>
      </c>
      <c r="O56" s="174" t="s">
        <v>400</v>
      </c>
    </row>
    <row r="57" spans="1:17">
      <c r="B57" s="4" t="s">
        <v>27</v>
      </c>
      <c r="C57" s="4" t="s">
        <v>356</v>
      </c>
      <c r="D57" s="173"/>
      <c r="E57" s="173"/>
      <c r="F57" s="173"/>
      <c r="G57" s="173"/>
      <c r="H57" s="182"/>
      <c r="I57" s="182"/>
    </row>
    <row r="58" spans="1:17">
      <c r="L58" s="2" t="s">
        <v>399</v>
      </c>
      <c r="N58" s="2" t="s">
        <v>395</v>
      </c>
      <c r="O58" s="174" t="s">
        <v>400</v>
      </c>
    </row>
    <row r="59" spans="1:17">
      <c r="M59" s="2" t="s">
        <v>405</v>
      </c>
      <c r="N59" s="2" t="s">
        <v>396</v>
      </c>
      <c r="O59" s="174" t="s">
        <v>400</v>
      </c>
    </row>
    <row r="60" spans="1:17">
      <c r="N60" s="2" t="s">
        <v>397</v>
      </c>
      <c r="O60" s="174" t="s">
        <v>400</v>
      </c>
    </row>
    <row r="61" spans="1:17">
      <c r="N61" s="2" t="s">
        <v>398</v>
      </c>
      <c r="O61" s="174" t="s">
        <v>400</v>
      </c>
    </row>
  </sheetData>
  <autoFilter ref="A1:Q30"/>
  <conditionalFormatting sqref="C8">
    <cfRule type="duplicateValues" dxfId="8" priority="30"/>
  </conditionalFormatting>
  <conditionalFormatting sqref="C54 C1:C7 C9:C50 C58:C1048576">
    <cfRule type="duplicateValues" dxfId="7" priority="36"/>
  </conditionalFormatting>
  <conditionalFormatting sqref="I43:I46">
    <cfRule type="duplicateValues" dxfId="6" priority="6"/>
  </conditionalFormatting>
  <conditionalFormatting sqref="I48:I51">
    <cfRule type="duplicateValues" dxfId="5" priority="5"/>
  </conditionalFormatting>
  <conditionalFormatting sqref="N43:N46">
    <cfRule type="duplicateValues" dxfId="4" priority="4"/>
  </conditionalFormatting>
  <conditionalFormatting sqref="N48:N51">
    <cfRule type="duplicateValues" dxfId="3" priority="3"/>
  </conditionalFormatting>
  <conditionalFormatting sqref="N53:N56">
    <cfRule type="duplicateValues" dxfId="2" priority="2"/>
  </conditionalFormatting>
  <conditionalFormatting sqref="N58:N61">
    <cfRule type="duplicateValues" dxfId="1" priority="1"/>
  </conditionalFormatting>
  <pageMargins left="0.78740157480314998" right="0.78740157480314998" top="0.98425196850393704" bottom="0.98425196850393704" header="0.511811023622047" footer="0.511811023622047"/>
  <pageSetup paperSize="9" scale="48" fitToHeight="0" orientation="landscape" cellComments="atEn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pageSetUpPr fitToPage="1"/>
  </sheetPr>
  <dimension ref="A1:U133"/>
  <sheetViews>
    <sheetView topLeftCell="A41" workbookViewId="0">
      <selection sqref="A1:L1"/>
    </sheetView>
  </sheetViews>
  <sheetFormatPr defaultColWidth="11.42578125" defaultRowHeight="12.75"/>
  <cols>
    <col min="3" max="3" width="17.140625" customWidth="1"/>
    <col min="5" max="5" width="19.7109375" customWidth="1"/>
    <col min="12" max="12" width="10.85546875" style="170"/>
    <col min="14" max="14" width="17.42578125" customWidth="1"/>
    <col min="15" max="15" width="15.42578125" customWidth="1"/>
  </cols>
  <sheetData>
    <row r="1" spans="1:21" ht="34.5">
      <c r="A1" s="236" t="s">
        <v>243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5"/>
      <c r="N1" s="25"/>
      <c r="O1" s="25"/>
      <c r="P1" s="25"/>
      <c r="Q1" s="25"/>
      <c r="R1" s="25"/>
      <c r="S1" s="25"/>
      <c r="T1" s="25"/>
      <c r="U1" s="25"/>
    </row>
    <row r="2" spans="1:2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141"/>
      <c r="M2" s="25"/>
      <c r="N2" s="25"/>
      <c r="O2" s="25"/>
      <c r="P2" s="25"/>
      <c r="Q2" s="25"/>
      <c r="R2" s="25"/>
      <c r="S2" s="25"/>
      <c r="T2" s="25"/>
      <c r="U2" s="25"/>
    </row>
    <row r="3" spans="1:21" ht="23.25">
      <c r="A3" s="26" t="s">
        <v>1</v>
      </c>
      <c r="B3" s="27" t="s">
        <v>2</v>
      </c>
      <c r="C3" s="26" t="s">
        <v>3</v>
      </c>
      <c r="D3" s="26" t="s">
        <v>4</v>
      </c>
      <c r="E3" s="26" t="s">
        <v>5</v>
      </c>
      <c r="F3" s="25"/>
      <c r="G3" s="25"/>
      <c r="H3" s="25"/>
      <c r="I3" s="25"/>
      <c r="J3" s="25"/>
      <c r="K3" s="25"/>
      <c r="L3" s="141"/>
      <c r="M3" s="25"/>
      <c r="N3" s="25"/>
      <c r="O3" s="25"/>
      <c r="P3" s="25"/>
      <c r="Q3" s="25"/>
      <c r="R3" s="25"/>
      <c r="S3" s="25"/>
      <c r="T3" s="25"/>
      <c r="U3" s="25"/>
    </row>
    <row r="4" spans="1:21">
      <c r="A4" s="28">
        <v>810</v>
      </c>
      <c r="B4" s="28">
        <v>839</v>
      </c>
      <c r="C4" s="28">
        <v>826.18</v>
      </c>
      <c r="D4" s="28">
        <v>26.35</v>
      </c>
      <c r="E4" s="28">
        <v>28</v>
      </c>
      <c r="F4" s="25"/>
      <c r="G4" s="25"/>
      <c r="H4" s="25"/>
      <c r="I4" s="25"/>
      <c r="J4" s="25"/>
      <c r="K4" s="25"/>
      <c r="L4" s="141"/>
      <c r="M4" s="25"/>
      <c r="N4" s="25"/>
      <c r="O4" s="25"/>
      <c r="P4" s="25"/>
      <c r="Q4" s="25"/>
      <c r="R4" s="25"/>
      <c r="S4" s="25"/>
      <c r="T4" s="25"/>
      <c r="U4" s="25"/>
    </row>
    <row r="5" spans="1:21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141"/>
      <c r="M5" s="25"/>
      <c r="N5" s="25"/>
      <c r="O5" s="25"/>
      <c r="P5" s="25"/>
      <c r="Q5" s="25"/>
      <c r="R5" s="25"/>
      <c r="S5" s="25"/>
      <c r="T5" s="25"/>
      <c r="U5" s="25"/>
    </row>
    <row r="6" spans="1:2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141"/>
      <c r="M6" s="25"/>
      <c r="N6" s="25"/>
      <c r="O6" s="25"/>
      <c r="P6" s="25"/>
      <c r="Q6" s="25"/>
      <c r="R6" s="25"/>
      <c r="S6" s="25"/>
      <c r="T6" s="25"/>
      <c r="U6" s="25"/>
    </row>
    <row r="7" spans="1:21" ht="27">
      <c r="A7" s="237" t="s">
        <v>351</v>
      </c>
      <c r="B7" s="237"/>
      <c r="C7" s="237"/>
      <c r="D7" s="237"/>
      <c r="E7" s="237"/>
      <c r="F7" s="237"/>
      <c r="G7" s="237"/>
      <c r="H7" s="237"/>
      <c r="I7" s="237"/>
      <c r="J7" s="237"/>
      <c r="K7" s="25"/>
      <c r="L7" s="141"/>
      <c r="M7" s="25"/>
      <c r="N7" s="25"/>
      <c r="O7" s="25"/>
      <c r="P7" s="25"/>
      <c r="Q7" s="25"/>
      <c r="R7" s="25"/>
      <c r="S7" s="25"/>
      <c r="T7" s="25"/>
      <c r="U7" s="25"/>
    </row>
    <row r="8" spans="1:21">
      <c r="A8" s="29" t="s">
        <v>67</v>
      </c>
      <c r="B8" s="29" t="s">
        <v>68</v>
      </c>
      <c r="C8" s="29" t="s">
        <v>69</v>
      </c>
      <c r="D8" s="29" t="s">
        <v>0</v>
      </c>
      <c r="E8" s="29" t="s">
        <v>70</v>
      </c>
      <c r="F8" s="29" t="s">
        <v>71</v>
      </c>
      <c r="G8" s="29" t="s">
        <v>72</v>
      </c>
      <c r="H8" s="29" t="s">
        <v>3</v>
      </c>
      <c r="I8" s="29" t="s">
        <v>73</v>
      </c>
      <c r="J8" s="29" t="s">
        <v>75</v>
      </c>
      <c r="K8" s="25"/>
      <c r="L8" s="141"/>
      <c r="M8" s="25"/>
      <c r="N8" s="25"/>
      <c r="O8" s="25"/>
      <c r="P8" s="25"/>
      <c r="Q8" s="25"/>
      <c r="R8" s="25"/>
      <c r="S8" s="25"/>
      <c r="T8" s="25"/>
      <c r="U8" s="25"/>
    </row>
    <row r="9" spans="1:21" s="170" customFormat="1">
      <c r="A9" s="11" t="s">
        <v>82</v>
      </c>
      <c r="B9" s="11" t="s">
        <v>24</v>
      </c>
      <c r="C9" s="11" t="s">
        <v>25</v>
      </c>
      <c r="D9" s="11" t="s">
        <v>99</v>
      </c>
      <c r="E9" s="12">
        <v>1</v>
      </c>
      <c r="F9" s="12">
        <v>1</v>
      </c>
      <c r="G9" s="12">
        <v>1</v>
      </c>
      <c r="H9" s="12">
        <v>1</v>
      </c>
      <c r="I9" s="11" t="s">
        <v>234</v>
      </c>
      <c r="J9" s="11" t="s">
        <v>25</v>
      </c>
      <c r="K9" s="11" t="s">
        <v>100</v>
      </c>
      <c r="L9" s="11" t="s">
        <v>235</v>
      </c>
      <c r="M9" s="13">
        <v>32673</v>
      </c>
      <c r="N9" s="11" t="s">
        <v>89</v>
      </c>
      <c r="O9" s="11" t="s">
        <v>90</v>
      </c>
      <c r="P9" s="11" t="s">
        <v>95</v>
      </c>
      <c r="Q9" s="14">
        <v>42997</v>
      </c>
      <c r="R9" s="141"/>
      <c r="S9" s="141"/>
      <c r="T9" s="141"/>
      <c r="U9" s="141"/>
    </row>
    <row r="10" spans="1:21" s="170" customFormat="1">
      <c r="A10" s="4" t="s">
        <v>82</v>
      </c>
      <c r="B10" s="4" t="s">
        <v>28</v>
      </c>
      <c r="C10" s="4" t="s">
        <v>29</v>
      </c>
      <c r="D10" s="4" t="s">
        <v>125</v>
      </c>
      <c r="E10" s="5">
        <v>1</v>
      </c>
      <c r="F10" s="5">
        <v>0</v>
      </c>
      <c r="G10" s="5"/>
      <c r="H10" s="5"/>
      <c r="I10" s="4" t="s">
        <v>126</v>
      </c>
      <c r="J10" s="4"/>
      <c r="K10" s="4"/>
      <c r="L10" s="4"/>
      <c r="M10" s="6"/>
      <c r="N10" s="4"/>
      <c r="O10" s="4"/>
      <c r="P10" s="4"/>
      <c r="Q10" s="7"/>
      <c r="R10" s="141"/>
      <c r="S10" s="141"/>
      <c r="T10" s="141"/>
      <c r="U10" s="141"/>
    </row>
    <row r="11" spans="1:21" s="170" customFormat="1">
      <c r="A11" s="11" t="s">
        <v>82</v>
      </c>
      <c r="B11" s="11" t="s">
        <v>53</v>
      </c>
      <c r="C11" s="11" t="s">
        <v>54</v>
      </c>
      <c r="D11" s="11" t="s">
        <v>128</v>
      </c>
      <c r="E11" s="12">
        <v>1</v>
      </c>
      <c r="F11" s="12">
        <v>1</v>
      </c>
      <c r="G11" s="12">
        <v>1</v>
      </c>
      <c r="H11" s="12">
        <v>1</v>
      </c>
      <c r="I11" s="11" t="s">
        <v>234</v>
      </c>
      <c r="J11" s="11" t="s">
        <v>54</v>
      </c>
      <c r="K11" s="11" t="s">
        <v>129</v>
      </c>
      <c r="L11" s="11" t="s">
        <v>242</v>
      </c>
      <c r="M11" s="13">
        <v>32580</v>
      </c>
      <c r="N11" s="11" t="s">
        <v>89</v>
      </c>
      <c r="O11" s="11" t="s">
        <v>90</v>
      </c>
      <c r="P11" s="11" t="s">
        <v>95</v>
      </c>
      <c r="Q11" s="14">
        <v>43522</v>
      </c>
      <c r="R11" s="141"/>
      <c r="S11" s="141"/>
      <c r="T11" s="141"/>
      <c r="U11" s="141"/>
    </row>
    <row r="12" spans="1:21" s="170" customFormat="1">
      <c r="A12" s="11" t="s">
        <v>82</v>
      </c>
      <c r="B12" s="11" t="s">
        <v>55</v>
      </c>
      <c r="C12" s="11" t="s">
        <v>56</v>
      </c>
      <c r="D12" s="11" t="s">
        <v>131</v>
      </c>
      <c r="E12" s="12">
        <v>1</v>
      </c>
      <c r="F12" s="12">
        <v>1</v>
      </c>
      <c r="G12" s="12">
        <v>1</v>
      </c>
      <c r="H12" s="12">
        <v>1</v>
      </c>
      <c r="I12" s="11" t="s">
        <v>234</v>
      </c>
      <c r="J12" s="11" t="s">
        <v>56</v>
      </c>
      <c r="K12" s="11" t="s">
        <v>132</v>
      </c>
      <c r="L12" s="11" t="s">
        <v>237</v>
      </c>
      <c r="M12" s="13">
        <v>29406</v>
      </c>
      <c r="N12" s="11" t="s">
        <v>89</v>
      </c>
      <c r="O12" s="11" t="s">
        <v>90</v>
      </c>
      <c r="P12" s="11" t="s">
        <v>95</v>
      </c>
      <c r="Q12" s="14">
        <v>42542</v>
      </c>
      <c r="R12" s="141"/>
      <c r="S12" s="141"/>
      <c r="T12" s="141"/>
      <c r="U12" s="141"/>
    </row>
    <row r="13" spans="1:21" s="170" customFormat="1">
      <c r="A13" s="11" t="s">
        <v>82</v>
      </c>
      <c r="B13" s="11" t="s">
        <v>44</v>
      </c>
      <c r="C13" s="11" t="s">
        <v>45</v>
      </c>
      <c r="D13" s="11" t="s">
        <v>136</v>
      </c>
      <c r="E13" s="12">
        <v>1</v>
      </c>
      <c r="F13" s="12">
        <v>1</v>
      </c>
      <c r="G13" s="12">
        <v>0.77849999999999997</v>
      </c>
      <c r="H13" s="12">
        <v>0.77849999999999997</v>
      </c>
      <c r="I13" s="11" t="s">
        <v>234</v>
      </c>
      <c r="J13" s="11" t="s">
        <v>45</v>
      </c>
      <c r="K13" s="11" t="s">
        <v>137</v>
      </c>
      <c r="L13" s="11" t="s">
        <v>238</v>
      </c>
      <c r="M13" s="13">
        <v>30663</v>
      </c>
      <c r="N13" s="11" t="s">
        <v>84</v>
      </c>
      <c r="O13" s="11" t="s">
        <v>90</v>
      </c>
      <c r="P13" s="11" t="s">
        <v>91</v>
      </c>
      <c r="Q13" s="14">
        <v>41885</v>
      </c>
      <c r="R13" s="141"/>
      <c r="S13" s="141"/>
      <c r="T13" s="141"/>
      <c r="U13" s="141"/>
    </row>
    <row r="14" spans="1:21" s="170" customFormat="1">
      <c r="A14" s="21" t="s">
        <v>82</v>
      </c>
      <c r="B14" s="21" t="s">
        <v>46</v>
      </c>
      <c r="C14" s="21" t="s">
        <v>47</v>
      </c>
      <c r="D14" s="21" t="s">
        <v>139</v>
      </c>
      <c r="E14" s="22">
        <v>1</v>
      </c>
      <c r="F14" s="22">
        <v>1</v>
      </c>
      <c r="G14" s="22">
        <v>1</v>
      </c>
      <c r="H14" s="22">
        <v>1</v>
      </c>
      <c r="I14" s="21" t="s">
        <v>234</v>
      </c>
      <c r="J14" s="21" t="s">
        <v>47</v>
      </c>
      <c r="K14" s="21" t="s">
        <v>149</v>
      </c>
      <c r="L14" s="21"/>
      <c r="M14" s="23">
        <v>33757</v>
      </c>
      <c r="N14" s="21" t="s">
        <v>84</v>
      </c>
      <c r="O14" s="21" t="s">
        <v>90</v>
      </c>
      <c r="P14" s="21" t="s">
        <v>91</v>
      </c>
      <c r="Q14" s="24">
        <v>42278</v>
      </c>
      <c r="R14" s="141"/>
      <c r="S14" s="141"/>
      <c r="T14" s="141"/>
      <c r="U14" s="141"/>
    </row>
    <row r="15" spans="1:21" s="170" customFormat="1">
      <c r="A15" s="11" t="s">
        <v>82</v>
      </c>
      <c r="B15" s="11" t="s">
        <v>20</v>
      </c>
      <c r="C15" s="11" t="s">
        <v>21</v>
      </c>
      <c r="D15" s="11" t="s">
        <v>140</v>
      </c>
      <c r="E15" s="12">
        <v>1</v>
      </c>
      <c r="F15" s="12">
        <v>1</v>
      </c>
      <c r="G15" s="12">
        <v>1</v>
      </c>
      <c r="H15" s="12">
        <v>1</v>
      </c>
      <c r="I15" s="11" t="s">
        <v>126</v>
      </c>
      <c r="J15" s="11" t="s">
        <v>21</v>
      </c>
      <c r="K15" s="11" t="s">
        <v>141</v>
      </c>
      <c r="L15" s="11" t="s">
        <v>239</v>
      </c>
      <c r="M15" s="13">
        <v>28744</v>
      </c>
      <c r="N15" s="11" t="s">
        <v>89</v>
      </c>
      <c r="O15" s="11" t="s">
        <v>90</v>
      </c>
      <c r="P15" s="11" t="s">
        <v>91</v>
      </c>
      <c r="Q15" s="14">
        <v>42178</v>
      </c>
      <c r="R15" s="141"/>
      <c r="S15" s="141"/>
      <c r="T15" s="141"/>
      <c r="U15" s="141"/>
    </row>
    <row r="16" spans="1:21" s="170" customFormat="1">
      <c r="A16" s="11" t="s">
        <v>82</v>
      </c>
      <c r="B16" s="11" t="s">
        <v>49</v>
      </c>
      <c r="C16" s="11" t="s">
        <v>50</v>
      </c>
      <c r="D16" s="11" t="s">
        <v>143</v>
      </c>
      <c r="E16" s="12">
        <v>1</v>
      </c>
      <c r="F16" s="12">
        <v>1</v>
      </c>
      <c r="G16" s="12">
        <v>1</v>
      </c>
      <c r="H16" s="12">
        <v>1</v>
      </c>
      <c r="I16" s="11" t="s">
        <v>234</v>
      </c>
      <c r="J16" s="11" t="s">
        <v>50</v>
      </c>
      <c r="K16" s="11" t="s">
        <v>144</v>
      </c>
      <c r="L16" s="11" t="s">
        <v>145</v>
      </c>
      <c r="M16" s="13">
        <v>23867</v>
      </c>
      <c r="N16" s="11" t="s">
        <v>89</v>
      </c>
      <c r="O16" s="11" t="s">
        <v>85</v>
      </c>
      <c r="P16" s="11" t="s">
        <v>86</v>
      </c>
      <c r="Q16" s="14">
        <v>41577</v>
      </c>
      <c r="R16" s="141"/>
      <c r="S16" s="141"/>
      <c r="T16" s="141"/>
      <c r="U16" s="141"/>
    </row>
    <row r="17" spans="1:21" s="170" customFormat="1">
      <c r="A17" s="11" t="s">
        <v>82</v>
      </c>
      <c r="B17" s="11" t="s">
        <v>30</v>
      </c>
      <c r="C17" s="11" t="s">
        <v>31</v>
      </c>
      <c r="D17" s="11" t="s">
        <v>147</v>
      </c>
      <c r="E17" s="12">
        <v>1</v>
      </c>
      <c r="F17" s="12">
        <v>1</v>
      </c>
      <c r="G17" s="12">
        <v>1</v>
      </c>
      <c r="H17" s="12">
        <v>1</v>
      </c>
      <c r="I17" s="11" t="s">
        <v>126</v>
      </c>
      <c r="J17" s="11" t="s">
        <v>31</v>
      </c>
      <c r="K17" s="11" t="s">
        <v>148</v>
      </c>
      <c r="L17" s="11" t="s">
        <v>240</v>
      </c>
      <c r="M17" s="13">
        <v>25946</v>
      </c>
      <c r="N17" s="11" t="s">
        <v>89</v>
      </c>
      <c r="O17" s="11" t="s">
        <v>90</v>
      </c>
      <c r="P17" s="11" t="s">
        <v>91</v>
      </c>
      <c r="Q17" s="14">
        <v>40456</v>
      </c>
      <c r="R17" s="141"/>
      <c r="S17" s="141"/>
      <c r="T17" s="141"/>
      <c r="U17" s="141"/>
    </row>
    <row r="18" spans="1:21" s="170" customFormat="1">
      <c r="A18" s="11" t="s">
        <v>82</v>
      </c>
      <c r="B18" s="11" t="s">
        <v>40</v>
      </c>
      <c r="C18" s="11" t="s">
        <v>41</v>
      </c>
      <c r="D18" s="11" t="s">
        <v>152</v>
      </c>
      <c r="E18" s="12">
        <v>1</v>
      </c>
      <c r="F18" s="12">
        <v>1</v>
      </c>
      <c r="G18" s="12">
        <v>1</v>
      </c>
      <c r="H18" s="12">
        <v>1</v>
      </c>
      <c r="I18" s="11" t="s">
        <v>126</v>
      </c>
      <c r="J18" s="11" t="s">
        <v>41</v>
      </c>
      <c r="K18" s="11" t="s">
        <v>153</v>
      </c>
      <c r="L18" s="11" t="s">
        <v>154</v>
      </c>
      <c r="M18" s="13">
        <v>25033</v>
      </c>
      <c r="N18" s="11" t="s">
        <v>89</v>
      </c>
      <c r="O18" s="11" t="s">
        <v>90</v>
      </c>
      <c r="P18" s="11" t="s">
        <v>95</v>
      </c>
      <c r="Q18" s="14">
        <v>41684</v>
      </c>
      <c r="R18" s="141"/>
      <c r="S18" s="141"/>
      <c r="T18" s="141"/>
      <c r="U18" s="141"/>
    </row>
    <row r="19" spans="1:21" s="170" customFormat="1">
      <c r="A19" s="11" t="s">
        <v>82</v>
      </c>
      <c r="B19" s="11" t="s">
        <v>42</v>
      </c>
      <c r="C19" s="11" t="s">
        <v>43</v>
      </c>
      <c r="D19" s="11" t="s">
        <v>159</v>
      </c>
      <c r="E19" s="12">
        <v>1</v>
      </c>
      <c r="F19" s="12">
        <v>1</v>
      </c>
      <c r="G19" s="12">
        <v>1</v>
      </c>
      <c r="H19" s="12">
        <v>1</v>
      </c>
      <c r="I19" s="11" t="s">
        <v>126</v>
      </c>
      <c r="J19" s="11" t="s">
        <v>43</v>
      </c>
      <c r="K19" s="11" t="s">
        <v>160</v>
      </c>
      <c r="L19" s="11" t="s">
        <v>241</v>
      </c>
      <c r="M19" s="13">
        <v>28609</v>
      </c>
      <c r="N19" s="11" t="s">
        <v>84</v>
      </c>
      <c r="O19" s="11" t="s">
        <v>90</v>
      </c>
      <c r="P19" s="11" t="s">
        <v>93</v>
      </c>
      <c r="Q19" s="14">
        <v>43102</v>
      </c>
      <c r="R19" s="141"/>
      <c r="S19" s="141"/>
      <c r="T19" s="141"/>
      <c r="U19" s="141"/>
    </row>
    <row r="20" spans="1:21" s="170" customFormat="1">
      <c r="A20" s="11" t="s">
        <v>82</v>
      </c>
      <c r="B20" s="11" t="s">
        <v>35</v>
      </c>
      <c r="C20" s="11" t="s">
        <v>36</v>
      </c>
      <c r="D20" s="11" t="s">
        <v>161</v>
      </c>
      <c r="E20" s="12">
        <v>1</v>
      </c>
      <c r="F20" s="12">
        <v>1</v>
      </c>
      <c r="G20" s="12">
        <v>1</v>
      </c>
      <c r="H20" s="12">
        <v>1</v>
      </c>
      <c r="I20" s="11" t="s">
        <v>126</v>
      </c>
      <c r="J20" s="11" t="s">
        <v>36</v>
      </c>
      <c r="K20" s="11" t="s">
        <v>162</v>
      </c>
      <c r="L20" s="11" t="s">
        <v>163</v>
      </c>
      <c r="M20" s="13">
        <v>33454</v>
      </c>
      <c r="N20" s="11" t="s">
        <v>84</v>
      </c>
      <c r="O20" s="11" t="s">
        <v>90</v>
      </c>
      <c r="P20" s="11" t="s">
        <v>91</v>
      </c>
      <c r="Q20" s="14">
        <v>42248</v>
      </c>
      <c r="R20" s="141"/>
      <c r="S20" s="141"/>
      <c r="T20" s="141"/>
      <c r="U20" s="141"/>
    </row>
    <row r="21" spans="1:21" s="170" customFormat="1">
      <c r="A21" s="11" t="s">
        <v>82</v>
      </c>
      <c r="B21" s="11" t="s">
        <v>37</v>
      </c>
      <c r="C21" s="11" t="s">
        <v>38</v>
      </c>
      <c r="D21" s="11" t="s">
        <v>165</v>
      </c>
      <c r="E21" s="12">
        <v>1</v>
      </c>
      <c r="F21" s="12">
        <v>1</v>
      </c>
      <c r="G21" s="12">
        <v>1</v>
      </c>
      <c r="H21" s="12">
        <v>1</v>
      </c>
      <c r="I21" s="11" t="s">
        <v>126</v>
      </c>
      <c r="J21" s="11" t="s">
        <v>38</v>
      </c>
      <c r="K21" s="11" t="s">
        <v>166</v>
      </c>
      <c r="L21" s="11" t="s">
        <v>346</v>
      </c>
      <c r="M21" s="13">
        <v>30334</v>
      </c>
      <c r="N21" s="11" t="s">
        <v>84</v>
      </c>
      <c r="O21" s="11" t="s">
        <v>85</v>
      </c>
      <c r="P21" s="11" t="s">
        <v>86</v>
      </c>
      <c r="Q21" s="14">
        <v>42736</v>
      </c>
      <c r="R21" s="141"/>
      <c r="S21" s="141"/>
      <c r="T21" s="141"/>
      <c r="U21" s="141"/>
    </row>
    <row r="22" spans="1:21" s="170" customFormat="1">
      <c r="A22" s="4" t="s">
        <v>82</v>
      </c>
      <c r="B22" s="4" t="s">
        <v>18</v>
      </c>
      <c r="C22" s="4" t="s">
        <v>19</v>
      </c>
      <c r="D22" s="4" t="s">
        <v>170</v>
      </c>
      <c r="E22" s="5">
        <v>1</v>
      </c>
      <c r="F22" s="5">
        <v>0</v>
      </c>
      <c r="G22" s="5"/>
      <c r="H22" s="5"/>
      <c r="I22" s="4" t="s">
        <v>126</v>
      </c>
      <c r="J22" s="4"/>
      <c r="K22" s="4"/>
      <c r="L22" s="4"/>
      <c r="M22" s="6"/>
      <c r="N22" s="4"/>
      <c r="O22" s="4"/>
      <c r="P22" s="4"/>
      <c r="Q22" s="7"/>
      <c r="R22" s="141"/>
      <c r="S22" s="141"/>
      <c r="T22" s="141"/>
      <c r="U22" s="141"/>
    </row>
    <row r="23" spans="1:21" s="170" customFormat="1">
      <c r="A23" s="4" t="s">
        <v>82</v>
      </c>
      <c r="B23" s="4" t="s">
        <v>8</v>
      </c>
      <c r="C23" s="4" t="s">
        <v>9</v>
      </c>
      <c r="D23" s="4" t="s">
        <v>178</v>
      </c>
      <c r="E23" s="5">
        <v>0</v>
      </c>
      <c r="F23" s="5">
        <v>0</v>
      </c>
      <c r="G23" s="5"/>
      <c r="H23" s="5"/>
      <c r="I23" s="4" t="s">
        <v>126</v>
      </c>
      <c r="J23" s="4"/>
      <c r="K23" s="4"/>
      <c r="L23" s="4"/>
      <c r="M23" s="6"/>
      <c r="N23" s="4"/>
      <c r="O23" s="4"/>
      <c r="P23" s="4"/>
      <c r="Q23" s="7"/>
      <c r="R23" s="141"/>
      <c r="S23" s="141"/>
      <c r="T23" s="141"/>
      <c r="U23" s="141"/>
    </row>
    <row r="24" spans="1:21" s="170" customFormat="1">
      <c r="A24" s="4" t="s">
        <v>82</v>
      </c>
      <c r="B24" s="4" t="s">
        <v>8</v>
      </c>
      <c r="C24" s="4" t="s">
        <v>9</v>
      </c>
      <c r="D24" s="4" t="s">
        <v>179</v>
      </c>
      <c r="E24" s="5">
        <v>0</v>
      </c>
      <c r="F24" s="5">
        <v>0</v>
      </c>
      <c r="G24" s="5"/>
      <c r="H24" s="5"/>
      <c r="I24" s="4" t="s">
        <v>126</v>
      </c>
      <c r="J24" s="4"/>
      <c r="K24" s="4"/>
      <c r="L24" s="4"/>
      <c r="M24" s="6"/>
      <c r="N24" s="4"/>
      <c r="O24" s="4"/>
      <c r="P24" s="4"/>
      <c r="Q24" s="7"/>
      <c r="R24" s="141"/>
      <c r="S24" s="141"/>
      <c r="T24" s="141"/>
      <c r="U24" s="141"/>
    </row>
    <row r="25" spans="1:21" s="170" customFormat="1">
      <c r="A25" s="16" t="s">
        <v>82</v>
      </c>
      <c r="B25" s="16" t="s">
        <v>8</v>
      </c>
      <c r="C25" s="16" t="s">
        <v>9</v>
      </c>
      <c r="D25" s="16" t="s">
        <v>180</v>
      </c>
      <c r="E25" s="17">
        <v>0</v>
      </c>
      <c r="F25" s="17">
        <v>0</v>
      </c>
      <c r="G25" s="17"/>
      <c r="H25" s="17"/>
      <c r="I25" s="16" t="s">
        <v>126</v>
      </c>
      <c r="J25" s="16"/>
      <c r="K25" s="16"/>
      <c r="L25" s="16" t="s">
        <v>347</v>
      </c>
      <c r="M25" s="18"/>
      <c r="N25" s="16"/>
      <c r="O25" s="16"/>
      <c r="P25" s="16"/>
      <c r="Q25" s="19"/>
      <c r="R25" s="141"/>
      <c r="S25" s="141"/>
      <c r="T25" s="141"/>
      <c r="U25" s="141"/>
    </row>
    <row r="26" spans="1:21" s="170" customFormat="1">
      <c r="A26" s="4" t="s">
        <v>82</v>
      </c>
      <c r="B26" s="4" t="s">
        <v>59</v>
      </c>
      <c r="C26" s="4" t="s">
        <v>60</v>
      </c>
      <c r="D26" s="4" t="s">
        <v>183</v>
      </c>
      <c r="E26" s="5">
        <v>1</v>
      </c>
      <c r="F26" s="5">
        <v>0</v>
      </c>
      <c r="G26" s="5"/>
      <c r="H26" s="5"/>
      <c r="I26" s="4" t="s">
        <v>126</v>
      </c>
      <c r="J26" s="4"/>
      <c r="K26" s="4"/>
      <c r="L26" s="4"/>
      <c r="M26" s="6"/>
      <c r="N26" s="4"/>
      <c r="O26" s="4"/>
      <c r="P26" s="4"/>
      <c r="Q26" s="7"/>
      <c r="R26" s="141"/>
      <c r="S26" s="141"/>
      <c r="T26" s="141"/>
      <c r="U26" s="141"/>
    </row>
    <row r="27" spans="1:21" s="170" customFormat="1">
      <c r="A27" s="4" t="s">
        <v>82</v>
      </c>
      <c r="B27" s="4" t="s">
        <v>59</v>
      </c>
      <c r="C27" s="4" t="s">
        <v>60</v>
      </c>
      <c r="D27" s="4" t="s">
        <v>184</v>
      </c>
      <c r="E27" s="5">
        <v>1</v>
      </c>
      <c r="F27" s="5">
        <v>0</v>
      </c>
      <c r="G27" s="5"/>
      <c r="H27" s="5"/>
      <c r="I27" s="4" t="s">
        <v>126</v>
      </c>
      <c r="J27" s="4"/>
      <c r="K27" s="4"/>
      <c r="L27" s="4"/>
      <c r="M27" s="6"/>
      <c r="N27" s="4"/>
      <c r="O27" s="4"/>
      <c r="P27" s="4"/>
      <c r="Q27" s="7"/>
      <c r="R27" s="141"/>
      <c r="S27" s="141"/>
      <c r="T27" s="141"/>
      <c r="U27" s="141"/>
    </row>
    <row r="28" spans="1:21" s="170" customFormat="1">
      <c r="A28" s="4" t="s">
        <v>82</v>
      </c>
      <c r="B28" s="4" t="s">
        <v>59</v>
      </c>
      <c r="C28" s="4" t="s">
        <v>60</v>
      </c>
      <c r="D28" s="4" t="s">
        <v>185</v>
      </c>
      <c r="E28" s="5">
        <v>1</v>
      </c>
      <c r="F28" s="5">
        <v>0</v>
      </c>
      <c r="G28" s="5"/>
      <c r="H28" s="5"/>
      <c r="I28" s="4" t="s">
        <v>126</v>
      </c>
      <c r="J28" s="4"/>
      <c r="K28" s="4"/>
      <c r="L28" s="4"/>
      <c r="M28" s="6"/>
      <c r="N28" s="4"/>
      <c r="O28" s="4"/>
      <c r="P28" s="4"/>
      <c r="Q28" s="7"/>
      <c r="R28" s="141"/>
      <c r="S28" s="141"/>
      <c r="T28" s="141"/>
      <c r="U28" s="141"/>
    </row>
    <row r="29" spans="1:21" s="170" customFormat="1">
      <c r="A29" s="4" t="s">
        <v>82</v>
      </c>
      <c r="B29" s="4" t="s">
        <v>59</v>
      </c>
      <c r="C29" s="4" t="s">
        <v>60</v>
      </c>
      <c r="D29" s="4" t="s">
        <v>186</v>
      </c>
      <c r="E29" s="5">
        <v>1</v>
      </c>
      <c r="F29" s="5">
        <v>0</v>
      </c>
      <c r="G29" s="5"/>
      <c r="H29" s="5"/>
      <c r="I29" s="4" t="s">
        <v>126</v>
      </c>
      <c r="J29" s="4"/>
      <c r="K29" s="4"/>
      <c r="L29" s="4"/>
      <c r="M29" s="6"/>
      <c r="N29" s="4"/>
      <c r="O29" s="4"/>
      <c r="P29" s="4"/>
      <c r="Q29" s="7"/>
      <c r="R29" s="141"/>
      <c r="S29" s="141"/>
      <c r="T29" s="141"/>
      <c r="U29" s="141"/>
    </row>
    <row r="30" spans="1:21" s="170" customFormat="1">
      <c r="A30" s="4" t="s">
        <v>82</v>
      </c>
      <c r="B30" s="4" t="s">
        <v>59</v>
      </c>
      <c r="C30" s="4" t="s">
        <v>60</v>
      </c>
      <c r="D30" s="4" t="s">
        <v>187</v>
      </c>
      <c r="E30" s="5">
        <v>1</v>
      </c>
      <c r="F30" s="5">
        <v>0</v>
      </c>
      <c r="G30" s="5"/>
      <c r="H30" s="5"/>
      <c r="I30" s="4" t="s">
        <v>126</v>
      </c>
      <c r="J30" s="4"/>
      <c r="K30" s="4"/>
      <c r="L30" s="4"/>
      <c r="M30" s="6"/>
      <c r="N30" s="4"/>
      <c r="O30" s="4"/>
      <c r="P30" s="4"/>
      <c r="Q30" s="7"/>
      <c r="R30" s="141"/>
      <c r="S30" s="141"/>
      <c r="T30" s="141"/>
      <c r="U30" s="141"/>
    </row>
    <row r="31" spans="1:21" s="170" customFormat="1">
      <c r="A31" s="4" t="s">
        <v>82</v>
      </c>
      <c r="B31" s="4" t="s">
        <v>10</v>
      </c>
      <c r="C31" s="4" t="s">
        <v>11</v>
      </c>
      <c r="D31" s="4" t="s">
        <v>188</v>
      </c>
      <c r="E31" s="5">
        <v>1</v>
      </c>
      <c r="F31" s="5">
        <v>0</v>
      </c>
      <c r="G31" s="5"/>
      <c r="H31" s="5"/>
      <c r="I31" s="4" t="s">
        <v>126</v>
      </c>
      <c r="J31" s="4"/>
      <c r="K31" s="4"/>
      <c r="L31" s="4"/>
      <c r="M31" s="6"/>
      <c r="N31" s="4"/>
      <c r="O31" s="4"/>
      <c r="P31" s="4"/>
      <c r="Q31" s="7"/>
      <c r="R31" s="141"/>
      <c r="S31" s="141"/>
      <c r="T31" s="141"/>
      <c r="U31" s="141"/>
    </row>
    <row r="32" spans="1:21" s="170" customFormat="1">
      <c r="A32" s="4" t="s">
        <v>82</v>
      </c>
      <c r="B32" s="4" t="s">
        <v>10</v>
      </c>
      <c r="C32" s="4" t="s">
        <v>11</v>
      </c>
      <c r="D32" s="4" t="s">
        <v>190</v>
      </c>
      <c r="E32" s="5">
        <v>1</v>
      </c>
      <c r="F32" s="5">
        <v>0</v>
      </c>
      <c r="G32" s="5"/>
      <c r="H32" s="5"/>
      <c r="I32" s="4" t="s">
        <v>126</v>
      </c>
      <c r="J32" s="4"/>
      <c r="K32" s="4"/>
      <c r="L32" s="4"/>
      <c r="M32" s="6"/>
      <c r="N32" s="4"/>
      <c r="O32" s="4"/>
      <c r="P32" s="4"/>
      <c r="Q32" s="7"/>
      <c r="R32" s="141"/>
      <c r="S32" s="141"/>
      <c r="T32" s="141"/>
      <c r="U32" s="141"/>
    </row>
    <row r="33" spans="1:21" s="170" customFormat="1">
      <c r="A33" s="11" t="s">
        <v>82</v>
      </c>
      <c r="B33" s="11" t="s">
        <v>57</v>
      </c>
      <c r="C33" s="11" t="s">
        <v>58</v>
      </c>
      <c r="D33" s="11" t="s">
        <v>193</v>
      </c>
      <c r="E33" s="12">
        <v>1</v>
      </c>
      <c r="F33" s="12">
        <v>1</v>
      </c>
      <c r="G33" s="12">
        <v>1</v>
      </c>
      <c r="H33" s="12">
        <v>1</v>
      </c>
      <c r="I33" s="11" t="s">
        <v>126</v>
      </c>
      <c r="J33" s="11" t="s">
        <v>58</v>
      </c>
      <c r="K33" s="11" t="s">
        <v>194</v>
      </c>
      <c r="L33" s="11" t="s">
        <v>195</v>
      </c>
      <c r="M33" s="13">
        <v>22891</v>
      </c>
      <c r="N33" s="11" t="s">
        <v>84</v>
      </c>
      <c r="O33" s="11" t="s">
        <v>85</v>
      </c>
      <c r="P33" s="11" t="s">
        <v>191</v>
      </c>
      <c r="Q33" s="14">
        <v>41394</v>
      </c>
      <c r="R33" s="141"/>
      <c r="S33" s="141"/>
      <c r="T33" s="141"/>
      <c r="U33" s="141"/>
    </row>
    <row r="34" spans="1:21" s="170" customFormat="1">
      <c r="A34" s="11" t="s">
        <v>82</v>
      </c>
      <c r="B34" s="11" t="s">
        <v>61</v>
      </c>
      <c r="C34" s="11" t="s">
        <v>62</v>
      </c>
      <c r="D34" s="11" t="s">
        <v>196</v>
      </c>
      <c r="E34" s="12">
        <v>1</v>
      </c>
      <c r="F34" s="12">
        <v>1</v>
      </c>
      <c r="G34" s="12">
        <v>1</v>
      </c>
      <c r="H34" s="12">
        <v>1</v>
      </c>
      <c r="I34" s="11" t="s">
        <v>126</v>
      </c>
      <c r="J34" s="11" t="s">
        <v>62</v>
      </c>
      <c r="K34" s="11" t="s">
        <v>197</v>
      </c>
      <c r="L34" s="11" t="s">
        <v>198</v>
      </c>
      <c r="M34" s="13">
        <v>34912</v>
      </c>
      <c r="N34" s="11" t="s">
        <v>84</v>
      </c>
      <c r="O34" s="11" t="s">
        <v>90</v>
      </c>
      <c r="P34" s="11" t="s">
        <v>95</v>
      </c>
      <c r="Q34" s="14">
        <v>43163</v>
      </c>
      <c r="R34" s="141"/>
      <c r="S34" s="141"/>
      <c r="T34" s="141"/>
      <c r="U34" s="141"/>
    </row>
    <row r="35" spans="1:21" s="170" customFormat="1">
      <c r="A35" s="11" t="s">
        <v>82</v>
      </c>
      <c r="B35" s="11" t="s">
        <v>12</v>
      </c>
      <c r="C35" s="11" t="s">
        <v>13</v>
      </c>
      <c r="D35" s="11" t="s">
        <v>199</v>
      </c>
      <c r="E35" s="12">
        <v>1</v>
      </c>
      <c r="F35" s="12">
        <v>1</v>
      </c>
      <c r="G35" s="12">
        <v>1</v>
      </c>
      <c r="H35" s="12">
        <v>1</v>
      </c>
      <c r="I35" s="11" t="s">
        <v>126</v>
      </c>
      <c r="J35" s="11" t="s">
        <v>13</v>
      </c>
      <c r="K35" s="11" t="s">
        <v>200</v>
      </c>
      <c r="L35" s="11" t="s">
        <v>348</v>
      </c>
      <c r="M35" s="13">
        <v>20877</v>
      </c>
      <c r="N35" s="11" t="s">
        <v>84</v>
      </c>
      <c r="O35" s="11" t="s">
        <v>85</v>
      </c>
      <c r="P35" s="11" t="s">
        <v>93</v>
      </c>
      <c r="Q35" s="14">
        <v>42493</v>
      </c>
      <c r="R35" s="141"/>
      <c r="S35" s="141"/>
      <c r="T35" s="141"/>
      <c r="U35" s="141"/>
    </row>
    <row r="36" spans="1:21" s="170" customFormat="1">
      <c r="A36" s="4" t="s">
        <v>82</v>
      </c>
      <c r="B36" s="4" t="s">
        <v>12</v>
      </c>
      <c r="C36" s="4" t="s">
        <v>13</v>
      </c>
      <c r="D36" s="4" t="s">
        <v>201</v>
      </c>
      <c r="E36" s="5">
        <v>1</v>
      </c>
      <c r="F36" s="5">
        <v>0</v>
      </c>
      <c r="G36" s="5"/>
      <c r="H36" s="5"/>
      <c r="I36" s="4" t="s">
        <v>126</v>
      </c>
      <c r="J36" s="4"/>
      <c r="K36" s="4"/>
      <c r="L36" s="4"/>
      <c r="M36" s="6"/>
      <c r="N36" s="4"/>
      <c r="O36" s="4"/>
      <c r="P36" s="4"/>
      <c r="Q36" s="7"/>
      <c r="R36" s="141"/>
      <c r="S36" s="141"/>
      <c r="T36" s="141"/>
      <c r="U36" s="141"/>
    </row>
    <row r="37" spans="1:21" s="170" customFormat="1">
      <c r="A37" s="11" t="s">
        <v>82</v>
      </c>
      <c r="B37" s="11" t="s">
        <v>12</v>
      </c>
      <c r="C37" s="11" t="s">
        <v>13</v>
      </c>
      <c r="D37" s="11" t="s">
        <v>202</v>
      </c>
      <c r="E37" s="12">
        <v>1</v>
      </c>
      <c r="F37" s="12">
        <v>1</v>
      </c>
      <c r="G37" s="12">
        <v>1</v>
      </c>
      <c r="H37" s="12">
        <v>1</v>
      </c>
      <c r="I37" s="11" t="s">
        <v>126</v>
      </c>
      <c r="J37" s="11" t="s">
        <v>13</v>
      </c>
      <c r="K37" s="11" t="s">
        <v>203</v>
      </c>
      <c r="L37" s="11" t="s">
        <v>204</v>
      </c>
      <c r="M37" s="13">
        <v>29529</v>
      </c>
      <c r="N37" s="11" t="s">
        <v>84</v>
      </c>
      <c r="O37" s="11" t="s">
        <v>90</v>
      </c>
      <c r="P37" s="11" t="s">
        <v>93</v>
      </c>
      <c r="Q37" s="14">
        <v>41926</v>
      </c>
      <c r="R37" s="141"/>
      <c r="S37" s="141"/>
      <c r="T37" s="141"/>
      <c r="U37" s="141"/>
    </row>
    <row r="38" spans="1:21" s="170" customFormat="1">
      <c r="A38" s="4" t="s">
        <v>82</v>
      </c>
      <c r="B38" s="4" t="s">
        <v>33</v>
      </c>
      <c r="C38" s="4" t="s">
        <v>34</v>
      </c>
      <c r="D38" s="4" t="s">
        <v>205</v>
      </c>
      <c r="E38" s="5">
        <v>1</v>
      </c>
      <c r="F38" s="5">
        <v>0</v>
      </c>
      <c r="G38" s="5"/>
      <c r="H38" s="5"/>
      <c r="I38" s="4" t="s">
        <v>126</v>
      </c>
      <c r="J38" s="4"/>
      <c r="K38" s="4"/>
      <c r="L38" s="4"/>
      <c r="M38" s="6"/>
      <c r="N38" s="4"/>
      <c r="O38" s="4"/>
      <c r="P38" s="4"/>
      <c r="Q38" s="7"/>
      <c r="R38" s="30"/>
      <c r="S38" s="30"/>
      <c r="T38" s="31"/>
      <c r="U38" s="31"/>
    </row>
    <row r="39" spans="1:21" s="170" customFormat="1">
      <c r="A39" s="4" t="s">
        <v>82</v>
      </c>
      <c r="B39" s="4" t="s">
        <v>51</v>
      </c>
      <c r="C39" s="4" t="s">
        <v>52</v>
      </c>
      <c r="D39" s="4" t="s">
        <v>207</v>
      </c>
      <c r="E39" s="5">
        <v>1</v>
      </c>
      <c r="F39" s="5">
        <v>0</v>
      </c>
      <c r="G39" s="5"/>
      <c r="H39" s="5"/>
      <c r="I39" s="4" t="s">
        <v>126</v>
      </c>
      <c r="J39" s="4"/>
      <c r="K39" s="4"/>
      <c r="L39" s="4"/>
      <c r="M39" s="6"/>
      <c r="N39" s="4"/>
      <c r="O39" s="4"/>
      <c r="P39" s="4"/>
      <c r="Q39" s="7"/>
      <c r="R39" s="141"/>
      <c r="S39" s="141"/>
      <c r="T39" s="141"/>
      <c r="U39" s="141"/>
    </row>
    <row r="40" spans="1:21" s="170" customFormat="1">
      <c r="A40" s="4" t="s">
        <v>82</v>
      </c>
      <c r="B40" s="4" t="s">
        <v>14</v>
      </c>
      <c r="C40" s="4" t="s">
        <v>15</v>
      </c>
      <c r="D40" s="4" t="s">
        <v>209</v>
      </c>
      <c r="E40" s="5">
        <v>1</v>
      </c>
      <c r="F40" s="5">
        <v>0</v>
      </c>
      <c r="G40" s="5"/>
      <c r="H40" s="5"/>
      <c r="I40" s="4" t="s">
        <v>126</v>
      </c>
      <c r="J40" s="4"/>
      <c r="K40" s="4"/>
      <c r="L40" s="4"/>
      <c r="M40" s="6"/>
      <c r="N40" s="4"/>
      <c r="O40" s="4"/>
      <c r="P40" s="4"/>
      <c r="Q40" s="7"/>
      <c r="R40" s="141"/>
      <c r="S40" s="141"/>
      <c r="T40" s="141"/>
      <c r="U40" s="141"/>
    </row>
    <row r="41" spans="1:21" s="170" customFormat="1">
      <c r="A41" s="4" t="s">
        <v>82</v>
      </c>
      <c r="B41" s="4" t="s">
        <v>22</v>
      </c>
      <c r="C41" s="4" t="s">
        <v>23</v>
      </c>
      <c r="D41" s="4" t="s">
        <v>211</v>
      </c>
      <c r="E41" s="5">
        <v>1</v>
      </c>
      <c r="F41" s="5">
        <v>0</v>
      </c>
      <c r="G41" s="5"/>
      <c r="H41" s="5"/>
      <c r="I41" s="4" t="s">
        <v>126</v>
      </c>
      <c r="J41" s="4"/>
      <c r="K41" s="4"/>
      <c r="L41" s="4"/>
      <c r="M41" s="6"/>
      <c r="N41" s="4"/>
      <c r="O41" s="4"/>
      <c r="P41" s="4"/>
      <c r="Q41" s="7"/>
      <c r="R41" s="141"/>
      <c r="S41" s="141"/>
      <c r="T41" s="141"/>
      <c r="U41" s="141"/>
    </row>
    <row r="42" spans="1:21" s="170" customFormat="1">
      <c r="A42" s="4" t="s">
        <v>82</v>
      </c>
      <c r="B42" s="4" t="s">
        <v>16</v>
      </c>
      <c r="C42" s="4" t="s">
        <v>17</v>
      </c>
      <c r="D42" s="4" t="s">
        <v>216</v>
      </c>
      <c r="E42" s="5">
        <v>1</v>
      </c>
      <c r="F42" s="5">
        <v>0</v>
      </c>
      <c r="G42" s="5"/>
      <c r="H42" s="5"/>
      <c r="I42" s="4" t="s">
        <v>126</v>
      </c>
      <c r="J42" s="4"/>
      <c r="K42" s="4"/>
      <c r="L42" s="4"/>
      <c r="M42" s="6"/>
      <c r="N42" s="4"/>
      <c r="O42" s="4"/>
      <c r="P42" s="4"/>
      <c r="Q42" s="7"/>
      <c r="R42" s="141"/>
      <c r="S42" s="141"/>
      <c r="T42" s="141"/>
      <c r="U42" s="141"/>
    </row>
    <row r="43" spans="1:2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141"/>
      <c r="M43" s="25"/>
      <c r="N43" s="25"/>
      <c r="O43" s="25"/>
      <c r="P43" s="25"/>
      <c r="Q43" s="25"/>
      <c r="R43" s="25"/>
      <c r="S43" s="25"/>
      <c r="T43" s="25"/>
      <c r="U43" s="25"/>
    </row>
    <row r="44" spans="1:21">
      <c r="A44" s="25"/>
      <c r="B44" s="25"/>
      <c r="C44" s="25" t="s">
        <v>244</v>
      </c>
      <c r="D44" s="25" t="s">
        <v>245</v>
      </c>
      <c r="E44" s="25"/>
      <c r="F44" s="25"/>
      <c r="G44" s="25"/>
      <c r="H44" s="25"/>
      <c r="I44" s="25"/>
      <c r="J44" s="25"/>
      <c r="K44" s="25"/>
      <c r="L44" s="141"/>
      <c r="M44" s="25"/>
      <c r="N44" s="25"/>
      <c r="O44" s="25"/>
      <c r="P44" s="25"/>
      <c r="Q44" s="25"/>
      <c r="R44" s="25"/>
      <c r="S44" s="25"/>
      <c r="T44" s="25"/>
      <c r="U44" s="25"/>
    </row>
    <row r="45" spans="1:2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141"/>
      <c r="M45" s="25"/>
      <c r="N45" s="25"/>
      <c r="O45" s="25"/>
      <c r="P45" s="25"/>
      <c r="Q45" s="25"/>
      <c r="R45" s="25"/>
      <c r="S45" s="25"/>
      <c r="T45" s="25"/>
      <c r="U45" s="25"/>
    </row>
    <row r="46" spans="1:2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141"/>
      <c r="M46" s="25"/>
      <c r="N46" s="25"/>
      <c r="O46" s="25"/>
      <c r="P46" s="25"/>
      <c r="Q46" s="25"/>
      <c r="R46" s="25"/>
      <c r="S46" s="25"/>
      <c r="T46" s="25"/>
      <c r="U46" s="25"/>
    </row>
    <row r="47" spans="1:2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141"/>
      <c r="M47" s="25"/>
      <c r="N47" s="25"/>
      <c r="O47" s="25"/>
      <c r="P47" s="25"/>
      <c r="Q47" s="25"/>
      <c r="R47" s="25"/>
      <c r="S47" s="25"/>
      <c r="T47" s="25"/>
      <c r="U47" s="25"/>
    </row>
    <row r="48" spans="1:21" ht="15">
      <c r="A48" s="25"/>
      <c r="B48" s="238" t="s">
        <v>246</v>
      </c>
      <c r="C48" s="238"/>
      <c r="D48" s="238"/>
      <c r="E48" s="238"/>
      <c r="F48" s="238"/>
      <c r="G48" s="238"/>
      <c r="H48" s="238"/>
      <c r="I48" s="239"/>
      <c r="J48" s="25"/>
      <c r="K48" s="25"/>
      <c r="L48" s="141"/>
      <c r="M48" s="25"/>
      <c r="N48" s="25"/>
      <c r="O48" s="25"/>
      <c r="P48" s="25"/>
      <c r="Q48" s="25"/>
      <c r="R48" s="25"/>
      <c r="S48" s="25"/>
      <c r="T48" s="25"/>
      <c r="U48" s="25"/>
    </row>
    <row r="49" spans="1:21" ht="38.25">
      <c r="A49" s="25"/>
      <c r="B49" s="212" t="s">
        <v>247</v>
      </c>
      <c r="C49" s="212"/>
      <c r="D49" s="32"/>
      <c r="E49" s="33"/>
      <c r="F49" s="33"/>
      <c r="G49" s="34" t="s">
        <v>248</v>
      </c>
      <c r="H49" s="35" t="s">
        <v>249</v>
      </c>
      <c r="I49" s="36" t="s">
        <v>250</v>
      </c>
      <c r="J49" s="25"/>
      <c r="K49" s="25"/>
      <c r="L49" s="141"/>
      <c r="M49" s="25"/>
      <c r="N49" s="25"/>
      <c r="O49" s="25"/>
      <c r="P49" s="25"/>
      <c r="Q49" s="25"/>
      <c r="R49" s="25"/>
      <c r="S49" s="25"/>
      <c r="T49" s="25"/>
      <c r="U49" s="25"/>
    </row>
    <row r="50" spans="1:21">
      <c r="A50" s="25"/>
      <c r="B50" s="213"/>
      <c r="C50" s="213"/>
      <c r="D50" s="32"/>
      <c r="E50" s="240"/>
      <c r="F50" s="240"/>
      <c r="G50" s="240"/>
      <c r="H50" s="240"/>
      <c r="I50" s="241"/>
      <c r="J50" s="25"/>
      <c r="K50" s="25"/>
      <c r="L50" s="141"/>
      <c r="M50" s="25"/>
      <c r="N50" s="25"/>
      <c r="O50" s="25"/>
      <c r="P50" s="25"/>
      <c r="Q50" s="25"/>
      <c r="R50" s="25"/>
      <c r="S50" s="25"/>
      <c r="T50" s="25"/>
      <c r="U50" s="25"/>
    </row>
    <row r="51" spans="1:21">
      <c r="A51" s="25"/>
      <c r="B51" s="213"/>
      <c r="C51" s="213"/>
      <c r="D51" s="32"/>
      <c r="E51" s="37"/>
      <c r="F51" s="37"/>
      <c r="G51" s="32"/>
      <c r="H51" s="32"/>
      <c r="I51" s="38"/>
      <c r="J51" s="25"/>
      <c r="K51" s="25"/>
      <c r="L51" s="141"/>
      <c r="M51" s="25"/>
      <c r="N51" s="25"/>
      <c r="O51" s="25"/>
      <c r="P51" s="25"/>
      <c r="Q51" s="25"/>
      <c r="R51" s="25"/>
      <c r="S51" s="25"/>
      <c r="T51" s="25"/>
      <c r="U51" s="25"/>
    </row>
    <row r="52" spans="1:21">
      <c r="A52" s="25"/>
      <c r="B52" s="213"/>
      <c r="C52" s="213"/>
      <c r="D52" s="32"/>
      <c r="E52" s="39"/>
      <c r="F52" s="40"/>
      <c r="G52" s="41"/>
      <c r="H52" s="42"/>
      <c r="I52" s="38"/>
      <c r="J52" s="25"/>
      <c r="K52" s="25"/>
      <c r="L52" s="141"/>
      <c r="M52" s="25"/>
      <c r="N52" s="25"/>
      <c r="O52" s="25"/>
      <c r="P52" s="25"/>
      <c r="Q52" s="25"/>
      <c r="R52" s="25"/>
      <c r="S52" s="25"/>
      <c r="T52" s="25"/>
      <c r="U52" s="25"/>
    </row>
    <row r="53" spans="1:21">
      <c r="A53" s="25"/>
      <c r="B53" s="213"/>
      <c r="C53" s="213"/>
      <c r="D53" s="43"/>
      <c r="E53" s="39" t="s">
        <v>251</v>
      </c>
      <c r="F53" s="40"/>
      <c r="G53" s="41">
        <v>43620</v>
      </c>
      <c r="H53" s="42"/>
      <c r="I53" s="38"/>
      <c r="J53" s="25"/>
      <c r="K53" s="25"/>
      <c r="L53" s="141"/>
      <c r="M53" s="25"/>
      <c r="N53" s="25"/>
      <c r="O53" s="25"/>
      <c r="P53" s="25"/>
      <c r="Q53" s="25"/>
      <c r="R53" s="25"/>
      <c r="S53" s="25"/>
      <c r="T53" s="25"/>
      <c r="U53" s="25"/>
    </row>
    <row r="54" spans="1:21">
      <c r="A54" s="25"/>
      <c r="B54" s="213"/>
      <c r="C54" s="213"/>
      <c r="D54" s="185" t="s">
        <v>252</v>
      </c>
      <c r="E54" s="39" t="s">
        <v>138</v>
      </c>
      <c r="F54" s="42"/>
      <c r="G54" s="41">
        <v>43617</v>
      </c>
      <c r="H54" s="42">
        <v>1</v>
      </c>
      <c r="I54" s="38"/>
      <c r="J54" s="25"/>
      <c r="K54" s="25"/>
      <c r="L54" s="141"/>
      <c r="M54" s="25"/>
      <c r="N54" s="25"/>
      <c r="O54" s="25"/>
      <c r="P54" s="25"/>
      <c r="Q54" s="25"/>
      <c r="R54" s="25"/>
      <c r="S54" s="25"/>
      <c r="T54" s="25"/>
      <c r="U54" s="25"/>
    </row>
    <row r="55" spans="1:21">
      <c r="A55" s="25"/>
      <c r="B55" s="213"/>
      <c r="C55" s="213"/>
      <c r="D55" s="226"/>
      <c r="E55" s="44" t="s">
        <v>135</v>
      </c>
      <c r="F55" s="42" t="s">
        <v>253</v>
      </c>
      <c r="G55" s="41"/>
      <c r="H55" s="42"/>
      <c r="I55" s="38"/>
      <c r="J55" s="25"/>
      <c r="K55" s="25"/>
      <c r="L55" s="141"/>
      <c r="M55" s="25"/>
      <c r="N55" s="25"/>
      <c r="O55" s="25"/>
      <c r="P55" s="25"/>
      <c r="Q55" s="25"/>
      <c r="R55" s="25"/>
      <c r="S55" s="25"/>
      <c r="T55" s="25"/>
      <c r="U55" s="25"/>
    </row>
    <row r="56" spans="1:21">
      <c r="A56" s="25"/>
      <c r="B56" s="213"/>
      <c r="C56" s="213"/>
      <c r="D56" s="226"/>
      <c r="E56" s="39" t="s">
        <v>177</v>
      </c>
      <c r="F56" s="42"/>
      <c r="G56" s="41"/>
      <c r="H56" s="42"/>
      <c r="I56" s="38"/>
      <c r="J56" s="25"/>
      <c r="K56" s="25"/>
      <c r="L56" s="141"/>
      <c r="M56" s="25"/>
      <c r="N56" s="25"/>
      <c r="O56" s="25"/>
      <c r="P56" s="25"/>
      <c r="Q56" s="25"/>
      <c r="R56" s="25"/>
      <c r="S56" s="25"/>
      <c r="T56" s="25"/>
      <c r="U56" s="25"/>
    </row>
    <row r="57" spans="1:21" ht="15">
      <c r="A57" s="25"/>
      <c r="B57" s="213"/>
      <c r="C57" s="213"/>
      <c r="D57" s="226"/>
      <c r="E57" s="39" t="s">
        <v>254</v>
      </c>
      <c r="F57" s="42" t="s">
        <v>255</v>
      </c>
      <c r="G57" s="41">
        <v>43375</v>
      </c>
      <c r="H57" s="42"/>
      <c r="I57" s="38"/>
      <c r="J57" s="25"/>
      <c r="K57" s="45"/>
      <c r="L57" s="242" t="s">
        <v>256</v>
      </c>
      <c r="M57" s="243"/>
      <c r="N57" s="243"/>
      <c r="O57" s="229" t="s">
        <v>257</v>
      </c>
      <c r="P57" s="231" t="s">
        <v>258</v>
      </c>
      <c r="Q57" s="232"/>
      <c r="R57" s="25"/>
      <c r="S57" s="25"/>
      <c r="T57" s="25"/>
      <c r="U57" s="25"/>
    </row>
    <row r="58" spans="1:21" ht="15.75" thickBot="1">
      <c r="A58" s="25"/>
      <c r="B58" s="213"/>
      <c r="C58" s="213"/>
      <c r="D58" s="226"/>
      <c r="E58" s="39" t="s">
        <v>169</v>
      </c>
      <c r="F58" s="42" t="s">
        <v>253</v>
      </c>
      <c r="G58" s="41">
        <v>43515</v>
      </c>
      <c r="H58" s="42"/>
      <c r="I58" s="38"/>
      <c r="J58" s="25"/>
      <c r="K58" s="45"/>
      <c r="L58" s="244"/>
      <c r="M58" s="245"/>
      <c r="N58" s="245"/>
      <c r="O58" s="230"/>
      <c r="P58" s="233"/>
      <c r="Q58" s="234"/>
      <c r="R58" s="25"/>
      <c r="S58" s="25"/>
      <c r="T58" s="25"/>
      <c r="U58" s="25"/>
    </row>
    <row r="59" spans="1:21" ht="15">
      <c r="A59" s="25"/>
      <c r="B59" s="213"/>
      <c r="C59" s="213"/>
      <c r="D59" s="46"/>
      <c r="E59" s="39" t="s">
        <v>189</v>
      </c>
      <c r="F59" s="40" t="s">
        <v>259</v>
      </c>
      <c r="G59" s="41"/>
      <c r="H59" s="42"/>
      <c r="I59" s="38"/>
      <c r="J59" s="25"/>
      <c r="K59" s="45"/>
      <c r="L59" s="165" t="s">
        <v>167</v>
      </c>
      <c r="M59" s="47"/>
      <c r="N59" s="47"/>
      <c r="O59" s="48"/>
      <c r="P59" s="235">
        <v>43926</v>
      </c>
      <c r="Q59" s="232"/>
      <c r="R59" s="25"/>
      <c r="S59" s="25"/>
      <c r="T59" s="25"/>
      <c r="U59" s="25"/>
    </row>
    <row r="60" spans="1:21" ht="15">
      <c r="A60" s="25"/>
      <c r="B60" s="213"/>
      <c r="C60" s="213"/>
      <c r="D60" s="46"/>
      <c r="E60" s="39"/>
      <c r="F60" s="40"/>
      <c r="G60" s="41"/>
      <c r="H60" s="42"/>
      <c r="I60" s="38"/>
      <c r="J60" s="25"/>
      <c r="K60" s="45"/>
      <c r="L60" s="70" t="s">
        <v>260</v>
      </c>
      <c r="M60" s="49"/>
      <c r="N60" s="50"/>
      <c r="O60" s="51">
        <v>44013</v>
      </c>
      <c r="P60" s="224"/>
      <c r="Q60" s="225"/>
      <c r="R60" s="25"/>
      <c r="S60" s="25"/>
      <c r="T60" s="25"/>
      <c r="U60" s="25"/>
    </row>
    <row r="61" spans="1:21" ht="15">
      <c r="A61" s="25"/>
      <c r="B61" s="213"/>
      <c r="C61" s="213"/>
      <c r="D61" s="46"/>
      <c r="E61" s="39" t="s">
        <v>261</v>
      </c>
      <c r="F61" s="40" t="s">
        <v>262</v>
      </c>
      <c r="G61" s="41">
        <v>43739</v>
      </c>
      <c r="H61" s="42">
        <v>1</v>
      </c>
      <c r="I61" s="38"/>
      <c r="J61" s="25"/>
      <c r="K61" s="45"/>
      <c r="L61" s="70" t="s">
        <v>210</v>
      </c>
      <c r="M61" s="52"/>
      <c r="N61" s="50"/>
      <c r="O61" s="51">
        <v>43862</v>
      </c>
      <c r="P61" s="224"/>
      <c r="Q61" s="225"/>
      <c r="R61" s="25"/>
      <c r="S61" s="25"/>
      <c r="T61" s="25"/>
      <c r="U61" s="25"/>
    </row>
    <row r="62" spans="1:21" ht="15">
      <c r="A62" s="25"/>
      <c r="B62" s="213"/>
      <c r="C62" s="213"/>
      <c r="D62" s="46"/>
      <c r="E62" s="39" t="s">
        <v>263</v>
      </c>
      <c r="F62" s="40"/>
      <c r="G62" s="41">
        <v>44075</v>
      </c>
      <c r="H62" s="42">
        <v>1</v>
      </c>
      <c r="I62" s="38"/>
      <c r="J62" s="25"/>
      <c r="K62" s="45"/>
      <c r="L62" s="70" t="s">
        <v>264</v>
      </c>
      <c r="M62" s="52"/>
      <c r="N62" s="50"/>
      <c r="O62" s="51"/>
      <c r="P62" s="224">
        <v>43568</v>
      </c>
      <c r="Q62" s="225"/>
      <c r="R62" s="25"/>
      <c r="S62" s="25"/>
      <c r="T62" s="25"/>
      <c r="U62" s="25"/>
    </row>
    <row r="63" spans="1:21" ht="15">
      <c r="A63" s="25"/>
      <c r="B63" s="213"/>
      <c r="C63" s="213"/>
      <c r="D63" s="53" t="s">
        <v>265</v>
      </c>
      <c r="E63" s="54" t="s">
        <v>266</v>
      </c>
      <c r="F63" s="55" t="s">
        <v>267</v>
      </c>
      <c r="G63" s="56"/>
      <c r="H63" s="43"/>
      <c r="I63" s="38">
        <v>1</v>
      </c>
      <c r="J63" s="25"/>
      <c r="K63" s="45"/>
      <c r="L63" s="70" t="s">
        <v>268</v>
      </c>
      <c r="M63" s="49"/>
      <c r="N63" s="50"/>
      <c r="O63" s="51"/>
      <c r="P63" s="224"/>
      <c r="Q63" s="225"/>
      <c r="R63" s="25"/>
      <c r="S63" s="25"/>
      <c r="T63" s="25"/>
      <c r="U63" s="25"/>
    </row>
    <row r="64" spans="1:21" ht="23.25">
      <c r="A64" s="25"/>
      <c r="B64" s="213"/>
      <c r="C64" s="213"/>
      <c r="D64" s="43"/>
      <c r="E64" s="54"/>
      <c r="F64" s="57"/>
      <c r="G64" s="58"/>
      <c r="H64" s="43"/>
      <c r="I64" s="38"/>
      <c r="J64" s="59"/>
      <c r="K64" s="45"/>
      <c r="L64" s="70" t="s">
        <v>269</v>
      </c>
      <c r="M64" s="52"/>
      <c r="N64" s="52"/>
      <c r="O64" s="60">
        <v>44228</v>
      </c>
      <c r="P64" s="224">
        <v>43586</v>
      </c>
      <c r="Q64" s="225"/>
      <c r="R64" s="25"/>
      <c r="S64" s="25"/>
      <c r="T64" s="25"/>
      <c r="U64" s="25"/>
    </row>
    <row r="65" spans="1:21" ht="23.25">
      <c r="A65" s="25"/>
      <c r="B65" s="213"/>
      <c r="C65" s="213"/>
      <c r="D65" s="43"/>
      <c r="E65" s="54"/>
      <c r="F65" s="222"/>
      <c r="G65" s="222"/>
      <c r="H65" s="43"/>
      <c r="I65" s="38"/>
      <c r="J65" s="59"/>
      <c r="K65" s="45"/>
      <c r="L65" s="70" t="s">
        <v>151</v>
      </c>
      <c r="M65" s="52"/>
      <c r="N65" s="50"/>
      <c r="O65" s="50">
        <v>44044</v>
      </c>
      <c r="P65" s="224"/>
      <c r="Q65" s="225"/>
      <c r="R65" s="25"/>
      <c r="S65" s="25"/>
      <c r="T65" s="25"/>
      <c r="U65" s="25"/>
    </row>
    <row r="66" spans="1:21" ht="23.25">
      <c r="A66" s="25"/>
      <c r="B66" s="213"/>
      <c r="C66" s="213"/>
      <c r="D66" s="43"/>
      <c r="E66" s="54" t="s">
        <v>270</v>
      </c>
      <c r="F66" s="57" t="s">
        <v>262</v>
      </c>
      <c r="G66" s="58" t="s">
        <v>271</v>
      </c>
      <c r="H66" s="43"/>
      <c r="I66" s="38"/>
      <c r="J66" s="59"/>
      <c r="K66" s="45"/>
      <c r="L66" s="166" t="s">
        <v>272</v>
      </c>
      <c r="M66" s="49"/>
      <c r="N66" s="50">
        <v>44166</v>
      </c>
      <c r="O66" s="51">
        <v>43708</v>
      </c>
      <c r="P66" s="224">
        <v>43708</v>
      </c>
      <c r="Q66" s="225"/>
      <c r="R66" s="25"/>
      <c r="S66" s="25"/>
      <c r="T66" s="25"/>
      <c r="U66" s="25"/>
    </row>
    <row r="67" spans="1:21" ht="15">
      <c r="A67" s="25"/>
      <c r="B67" s="213"/>
      <c r="C67" s="213"/>
      <c r="D67" s="43"/>
      <c r="E67" s="53"/>
      <c r="F67" s="61"/>
      <c r="G67" s="43"/>
      <c r="H67" s="43"/>
      <c r="I67" s="38"/>
      <c r="J67" s="25"/>
      <c r="K67" s="45"/>
      <c r="L67" s="70" t="s">
        <v>273</v>
      </c>
      <c r="M67" s="62"/>
      <c r="N67" s="52"/>
      <c r="O67" s="60">
        <v>44378</v>
      </c>
      <c r="P67" s="205">
        <v>43709</v>
      </c>
      <c r="Q67" s="206"/>
      <c r="R67" s="25"/>
      <c r="S67" s="25"/>
      <c r="T67" s="25"/>
      <c r="U67" s="25"/>
    </row>
    <row r="68" spans="1:21" ht="18">
      <c r="A68" s="25"/>
      <c r="B68" s="212"/>
      <c r="C68" s="212"/>
      <c r="D68" s="43"/>
      <c r="E68" s="53" t="s">
        <v>133</v>
      </c>
      <c r="F68" s="222" t="s">
        <v>274</v>
      </c>
      <c r="G68" s="222" t="s">
        <v>275</v>
      </c>
      <c r="H68" s="63"/>
      <c r="I68" s="64"/>
      <c r="J68" s="223"/>
      <c r="K68" s="45"/>
      <c r="L68" s="70" t="s">
        <v>276</v>
      </c>
      <c r="M68" s="52"/>
      <c r="N68" s="50"/>
      <c r="O68" s="60">
        <v>44044</v>
      </c>
      <c r="P68" s="224">
        <v>43746</v>
      </c>
      <c r="Q68" s="225"/>
      <c r="R68" s="25"/>
      <c r="S68" s="25"/>
      <c r="T68" s="25"/>
      <c r="U68" s="25"/>
    </row>
    <row r="69" spans="1:21" ht="15.75">
      <c r="A69" s="25"/>
      <c r="B69" s="213"/>
      <c r="C69" s="213"/>
      <c r="D69" s="185"/>
      <c r="E69" s="43" t="s">
        <v>277</v>
      </c>
      <c r="F69" s="222"/>
      <c r="G69" s="222"/>
      <c r="H69" s="65"/>
      <c r="I69" s="64"/>
      <c r="J69" s="223"/>
      <c r="K69" s="45"/>
      <c r="L69" s="166" t="s">
        <v>278</v>
      </c>
      <c r="M69" s="66"/>
      <c r="N69" s="50"/>
      <c r="O69" s="51"/>
      <c r="P69" s="227">
        <v>43790</v>
      </c>
      <c r="Q69" s="228"/>
      <c r="R69" s="25"/>
      <c r="S69" s="25"/>
      <c r="T69" s="25"/>
      <c r="U69" s="25"/>
    </row>
    <row r="70" spans="1:21" ht="15">
      <c r="A70" s="25"/>
      <c r="B70" s="213"/>
      <c r="C70" s="213"/>
      <c r="D70" s="226"/>
      <c r="E70" s="67"/>
      <c r="F70" s="222"/>
      <c r="G70" s="222"/>
      <c r="H70" s="25"/>
      <c r="I70" s="64"/>
      <c r="J70" s="223"/>
      <c r="K70" s="45"/>
      <c r="L70" s="70" t="s">
        <v>175</v>
      </c>
      <c r="M70" s="52"/>
      <c r="N70" s="50"/>
      <c r="O70" s="51"/>
      <c r="P70" s="210">
        <v>43647</v>
      </c>
      <c r="Q70" s="211"/>
      <c r="R70" s="25"/>
      <c r="S70" s="25"/>
      <c r="T70" s="25"/>
      <c r="U70" s="25"/>
    </row>
    <row r="71" spans="1:21" ht="15.75">
      <c r="A71" s="25"/>
      <c r="B71" s="213"/>
      <c r="C71" s="213"/>
      <c r="D71" s="226"/>
      <c r="E71" s="67" t="s">
        <v>192</v>
      </c>
      <c r="F71" s="222" t="s">
        <v>274</v>
      </c>
      <c r="G71" s="222"/>
      <c r="H71" s="43"/>
      <c r="I71" s="64"/>
      <c r="J71" s="25"/>
      <c r="K71" s="45"/>
      <c r="L71" s="166" t="s">
        <v>279</v>
      </c>
      <c r="M71" s="66"/>
      <c r="N71" s="50"/>
      <c r="O71" s="51">
        <v>43922</v>
      </c>
      <c r="P71" s="227">
        <v>43647</v>
      </c>
      <c r="Q71" s="228"/>
      <c r="R71" s="25"/>
      <c r="S71" s="25"/>
      <c r="T71" s="25"/>
      <c r="U71" s="25"/>
    </row>
    <row r="72" spans="1:21" ht="15">
      <c r="A72" s="25"/>
      <c r="B72" s="213"/>
      <c r="C72" s="213"/>
      <c r="D72" s="46"/>
      <c r="E72" s="68" t="s">
        <v>173</v>
      </c>
      <c r="F72" s="222" t="s">
        <v>274</v>
      </c>
      <c r="G72" s="222"/>
      <c r="H72" s="69"/>
      <c r="I72" s="64"/>
      <c r="J72" s="25"/>
      <c r="K72" s="45"/>
      <c r="L72" s="70" t="s">
        <v>280</v>
      </c>
      <c r="M72" s="71"/>
      <c r="N72" s="50"/>
      <c r="O72" s="72"/>
      <c r="P72" s="210"/>
      <c r="Q72" s="211"/>
      <c r="R72" s="25"/>
      <c r="S72" s="25"/>
      <c r="T72" s="25"/>
      <c r="U72" s="25"/>
    </row>
    <row r="73" spans="1:21" ht="15">
      <c r="A73" s="25"/>
      <c r="B73" s="213"/>
      <c r="C73" s="213"/>
      <c r="D73" s="46"/>
      <c r="E73" s="68" t="s">
        <v>206</v>
      </c>
      <c r="F73" s="222" t="s">
        <v>274</v>
      </c>
      <c r="G73" s="222">
        <v>43497</v>
      </c>
      <c r="H73" s="43"/>
      <c r="I73" s="64"/>
      <c r="J73" s="25"/>
      <c r="K73" s="45"/>
      <c r="L73" s="70" t="s">
        <v>281</v>
      </c>
      <c r="M73" s="73"/>
      <c r="N73" s="50"/>
      <c r="O73" s="74"/>
      <c r="P73" s="210"/>
      <c r="Q73" s="211"/>
      <c r="R73" s="25"/>
      <c r="S73" s="25"/>
      <c r="T73" s="25"/>
      <c r="U73" s="25"/>
    </row>
    <row r="74" spans="1:21" ht="15">
      <c r="A74" s="25"/>
      <c r="B74" s="213"/>
      <c r="C74" s="213"/>
      <c r="D74" s="46"/>
      <c r="E74" s="37"/>
      <c r="F74" s="75"/>
      <c r="G74" s="43"/>
      <c r="H74" s="43"/>
      <c r="I74" s="64"/>
      <c r="J74" s="25"/>
      <c r="K74" s="45"/>
      <c r="L74" s="70" t="s">
        <v>282</v>
      </c>
      <c r="M74" s="52"/>
      <c r="N74" s="50"/>
      <c r="O74" s="76"/>
      <c r="P74" s="220"/>
      <c r="Q74" s="221"/>
      <c r="R74" s="25"/>
      <c r="S74" s="25"/>
      <c r="T74" s="25"/>
      <c r="U74" s="25"/>
    </row>
    <row r="75" spans="1:21" ht="23.25">
      <c r="A75" s="25"/>
      <c r="B75" s="213"/>
      <c r="C75" s="213"/>
      <c r="D75" s="46"/>
      <c r="E75" s="77"/>
      <c r="F75" s="75"/>
      <c r="G75" s="43"/>
      <c r="H75" s="43"/>
      <c r="I75" s="64"/>
      <c r="J75" s="59"/>
      <c r="K75" s="45"/>
      <c r="L75" s="70" t="s">
        <v>283</v>
      </c>
      <c r="M75" s="49"/>
      <c r="N75" s="50"/>
      <c r="O75" s="51"/>
      <c r="P75" s="210" t="s">
        <v>284</v>
      </c>
      <c r="Q75" s="211"/>
      <c r="R75" s="25"/>
      <c r="S75" s="25"/>
      <c r="T75" s="25"/>
      <c r="U75" s="25"/>
    </row>
    <row r="76" spans="1:21" ht="18">
      <c r="A76" s="25"/>
      <c r="B76" s="212" t="s">
        <v>285</v>
      </c>
      <c r="C76" s="212"/>
      <c r="D76" s="78"/>
      <c r="E76" s="79"/>
      <c r="F76" s="80"/>
      <c r="G76" s="81"/>
      <c r="H76" s="82"/>
      <c r="I76" s="83"/>
      <c r="J76" s="25"/>
      <c r="K76" s="45"/>
      <c r="L76" s="166" t="s">
        <v>286</v>
      </c>
      <c r="M76" s="66"/>
      <c r="N76" s="50"/>
      <c r="O76" s="51"/>
      <c r="P76" s="205" t="s">
        <v>284</v>
      </c>
      <c r="Q76" s="206"/>
      <c r="R76" s="25"/>
      <c r="S76" s="25"/>
      <c r="T76" s="25"/>
      <c r="U76" s="25"/>
    </row>
    <row r="77" spans="1:21" ht="18">
      <c r="A77" s="25"/>
      <c r="B77" s="213"/>
      <c r="C77" s="213"/>
      <c r="D77" s="84"/>
      <c r="E77" s="30"/>
      <c r="F77" s="53"/>
      <c r="G77" s="37"/>
      <c r="H77" s="56"/>
      <c r="I77" s="85"/>
      <c r="J77" s="86"/>
      <c r="K77" s="45"/>
      <c r="L77" s="70" t="s">
        <v>287</v>
      </c>
      <c r="M77" s="52"/>
      <c r="N77" s="50"/>
      <c r="O77" s="60"/>
      <c r="P77" s="205"/>
      <c r="Q77" s="206"/>
      <c r="R77" s="25"/>
      <c r="S77" s="25"/>
      <c r="T77" s="25"/>
      <c r="U77" s="25"/>
    </row>
    <row r="78" spans="1:21" ht="18">
      <c r="A78" s="25"/>
      <c r="B78" s="213"/>
      <c r="C78" s="213"/>
      <c r="D78" s="84"/>
      <c r="E78" s="87"/>
      <c r="F78" s="87"/>
      <c r="G78" s="88"/>
      <c r="H78" s="43"/>
      <c r="I78" s="89"/>
      <c r="J78" s="25"/>
      <c r="K78" s="45"/>
      <c r="L78" s="70" t="s">
        <v>127</v>
      </c>
      <c r="M78" s="73"/>
      <c r="N78" s="73"/>
      <c r="O78" s="90"/>
      <c r="P78" s="210">
        <v>44016</v>
      </c>
      <c r="Q78" s="211"/>
      <c r="R78" s="25"/>
      <c r="S78" s="25"/>
      <c r="T78" s="25"/>
      <c r="U78" s="25"/>
    </row>
    <row r="79" spans="1:21" ht="18">
      <c r="A79" s="25"/>
      <c r="B79" s="213"/>
      <c r="C79" s="213"/>
      <c r="D79" s="84"/>
      <c r="E79" s="30" t="s">
        <v>181</v>
      </c>
      <c r="F79" s="53"/>
      <c r="G79" s="37"/>
      <c r="H79" s="43"/>
      <c r="I79" s="38"/>
      <c r="J79" s="91"/>
      <c r="K79" s="45"/>
      <c r="L79" s="92"/>
      <c r="M79" s="93"/>
      <c r="N79" s="93"/>
      <c r="O79" s="94"/>
      <c r="P79" s="215"/>
      <c r="Q79" s="216"/>
      <c r="R79" s="25"/>
      <c r="S79" s="25"/>
      <c r="T79" s="25"/>
      <c r="U79" s="25"/>
    </row>
    <row r="80" spans="1:21" ht="18">
      <c r="A80" s="25"/>
      <c r="B80" s="213"/>
      <c r="C80" s="213"/>
      <c r="D80" s="84"/>
      <c r="E80" s="30" t="s">
        <v>288</v>
      </c>
      <c r="F80" s="43"/>
      <c r="G80" s="37"/>
      <c r="H80" s="43"/>
      <c r="I80" s="38"/>
      <c r="J80" s="91"/>
      <c r="K80" s="45"/>
      <c r="L80" s="70"/>
      <c r="M80" s="71"/>
      <c r="N80" s="73"/>
      <c r="O80" s="90"/>
      <c r="P80" s="210"/>
      <c r="Q80" s="211"/>
      <c r="R80" s="25"/>
      <c r="S80" s="25"/>
      <c r="T80" s="25"/>
      <c r="U80" s="25"/>
    </row>
    <row r="81" spans="1:21" ht="18">
      <c r="A81" s="25"/>
      <c r="B81" s="213"/>
      <c r="C81" s="213"/>
      <c r="D81" s="84"/>
      <c r="E81" s="30" t="s">
        <v>182</v>
      </c>
      <c r="F81" s="53" t="s">
        <v>289</v>
      </c>
      <c r="G81" s="30"/>
      <c r="H81" s="43"/>
      <c r="I81" s="38"/>
      <c r="J81" s="25"/>
      <c r="K81" s="45"/>
      <c r="L81" s="70"/>
      <c r="M81" s="52"/>
      <c r="N81" s="52"/>
      <c r="O81" s="60"/>
      <c r="P81" s="210"/>
      <c r="Q81" s="211"/>
      <c r="R81" s="25"/>
      <c r="S81" s="25"/>
      <c r="T81" s="25"/>
      <c r="U81" s="25"/>
    </row>
    <row r="82" spans="1:21" ht="18">
      <c r="A82" s="25"/>
      <c r="B82" s="213"/>
      <c r="C82" s="213"/>
      <c r="D82" s="84"/>
      <c r="E82" s="30" t="s">
        <v>290</v>
      </c>
      <c r="F82" s="53" t="s">
        <v>291</v>
      </c>
      <c r="G82" s="37"/>
      <c r="H82" s="56"/>
      <c r="I82" s="38"/>
      <c r="J82" s="91"/>
      <c r="K82" s="45"/>
      <c r="L82" s="70"/>
      <c r="M82" s="52"/>
      <c r="N82" s="52"/>
      <c r="O82" s="60"/>
      <c r="P82" s="210"/>
      <c r="Q82" s="211"/>
      <c r="R82" s="25"/>
      <c r="S82" s="25"/>
      <c r="T82" s="25"/>
      <c r="U82" s="25"/>
    </row>
    <row r="83" spans="1:21" ht="18">
      <c r="A83" s="25"/>
      <c r="B83" s="213"/>
      <c r="C83" s="213"/>
      <c r="D83" s="84"/>
      <c r="E83" s="53" t="s">
        <v>292</v>
      </c>
      <c r="F83" s="53" t="s">
        <v>293</v>
      </c>
      <c r="G83" s="37"/>
      <c r="H83" s="56"/>
      <c r="I83" s="37"/>
      <c r="J83" s="25"/>
      <c r="K83" s="45"/>
      <c r="L83" s="70"/>
      <c r="M83" s="52"/>
      <c r="N83" s="52"/>
      <c r="O83" s="60"/>
      <c r="P83" s="210"/>
      <c r="Q83" s="211"/>
      <c r="R83" s="25"/>
      <c r="S83" s="25"/>
      <c r="T83" s="25"/>
      <c r="U83" s="25"/>
    </row>
    <row r="84" spans="1:21" ht="18">
      <c r="A84" s="25"/>
      <c r="B84" s="214"/>
      <c r="C84" s="213"/>
      <c r="D84" s="84"/>
      <c r="E84" s="30"/>
      <c r="F84" s="53"/>
      <c r="G84" s="37"/>
      <c r="H84" s="56"/>
      <c r="I84" s="38"/>
      <c r="J84" s="91"/>
      <c r="K84" s="45"/>
      <c r="L84" s="70" t="s">
        <v>174</v>
      </c>
      <c r="M84" s="52"/>
      <c r="N84" s="52"/>
      <c r="O84" s="76"/>
      <c r="P84" s="210"/>
      <c r="Q84" s="211"/>
      <c r="R84" s="25"/>
      <c r="S84" s="25"/>
      <c r="T84" s="25"/>
      <c r="U84" s="25"/>
    </row>
    <row r="85" spans="1:21" ht="15">
      <c r="A85" s="25"/>
      <c r="B85" s="214"/>
      <c r="C85" s="213"/>
      <c r="D85" s="217"/>
      <c r="E85" s="30"/>
      <c r="F85" s="37"/>
      <c r="G85" s="37"/>
      <c r="H85" s="56"/>
      <c r="I85" s="38"/>
      <c r="J85" s="25"/>
      <c r="K85" s="45"/>
      <c r="L85" s="70"/>
      <c r="M85" s="62"/>
      <c r="N85" s="52"/>
      <c r="O85" s="60"/>
      <c r="P85" s="205"/>
      <c r="Q85" s="206"/>
      <c r="R85" s="25"/>
      <c r="S85" s="25"/>
      <c r="T85" s="25"/>
      <c r="U85" s="25"/>
    </row>
    <row r="86" spans="1:21" ht="15">
      <c r="A86" s="25"/>
      <c r="B86" s="214"/>
      <c r="C86" s="213"/>
      <c r="D86" s="217"/>
      <c r="E86" s="30"/>
      <c r="F86" s="37"/>
      <c r="G86" s="37"/>
      <c r="H86" s="56"/>
      <c r="I86" s="38"/>
      <c r="J86" s="25"/>
      <c r="K86" s="45"/>
      <c r="L86" s="167" t="s">
        <v>171</v>
      </c>
      <c r="M86" s="71"/>
      <c r="N86" s="71"/>
      <c r="O86" s="72">
        <v>44197</v>
      </c>
      <c r="P86" s="210"/>
      <c r="Q86" s="211"/>
      <c r="R86" s="25"/>
      <c r="S86" s="25"/>
      <c r="T86" s="25"/>
      <c r="U86" s="25"/>
    </row>
    <row r="87" spans="1:21" ht="23.25">
      <c r="A87" s="25"/>
      <c r="B87" s="214"/>
      <c r="C87" s="213"/>
      <c r="D87" s="217"/>
      <c r="E87" s="30"/>
      <c r="F87" s="95"/>
      <c r="G87" s="37"/>
      <c r="H87" s="218"/>
      <c r="I87" s="219"/>
      <c r="J87" s="96"/>
      <c r="K87" s="45"/>
      <c r="L87" s="70"/>
      <c r="M87" s="73"/>
      <c r="N87" s="73"/>
      <c r="O87" s="74"/>
      <c r="P87" s="197"/>
      <c r="Q87" s="198"/>
      <c r="R87" s="25"/>
      <c r="S87" s="25"/>
      <c r="T87" s="25"/>
      <c r="U87" s="25"/>
    </row>
    <row r="88" spans="1:21" ht="15">
      <c r="A88" s="25"/>
      <c r="B88" s="25"/>
      <c r="C88" s="25"/>
      <c r="D88" s="97"/>
      <c r="E88" s="98"/>
      <c r="F88" s="25"/>
      <c r="G88" s="25"/>
      <c r="H88" s="25"/>
      <c r="I88" s="25"/>
      <c r="J88" s="25"/>
      <c r="K88" s="45"/>
      <c r="L88" s="70"/>
      <c r="M88" s="71"/>
      <c r="N88" s="71"/>
      <c r="O88" s="99"/>
      <c r="P88" s="210"/>
      <c r="Q88" s="211"/>
      <c r="R88" s="25"/>
      <c r="S88" s="25"/>
      <c r="T88" s="25"/>
      <c r="U88" s="25"/>
    </row>
    <row r="89" spans="1:21" ht="15">
      <c r="A89" s="25"/>
      <c r="B89" s="199" t="s">
        <v>294</v>
      </c>
      <c r="C89" s="200"/>
      <c r="D89" s="100"/>
      <c r="E89" s="101" t="s">
        <v>295</v>
      </c>
      <c r="F89" s="102"/>
      <c r="G89" s="102"/>
      <c r="H89" s="82"/>
      <c r="I89" s="103"/>
      <c r="J89" s="25"/>
      <c r="K89" s="45"/>
      <c r="L89" s="70" t="s">
        <v>296</v>
      </c>
      <c r="M89" s="52"/>
      <c r="N89" s="104"/>
      <c r="O89" s="60">
        <v>44743</v>
      </c>
      <c r="P89" s="205">
        <v>44075</v>
      </c>
      <c r="Q89" s="206"/>
      <c r="R89" s="25"/>
      <c r="S89" s="25"/>
      <c r="T89" s="25"/>
      <c r="U89" s="25"/>
    </row>
    <row r="90" spans="1:21" ht="15">
      <c r="A90" s="25"/>
      <c r="B90" s="201"/>
      <c r="C90" s="202"/>
      <c r="D90" s="53"/>
      <c r="E90" s="105" t="s">
        <v>297</v>
      </c>
      <c r="F90" s="106"/>
      <c r="G90" s="106"/>
      <c r="H90" s="56"/>
      <c r="I90" s="107">
        <v>43617</v>
      </c>
      <c r="J90" s="25"/>
      <c r="K90" s="45"/>
      <c r="L90" s="168" t="s">
        <v>298</v>
      </c>
      <c r="M90" s="108"/>
      <c r="N90" s="108"/>
      <c r="O90" s="109"/>
      <c r="P90" s="207" t="s">
        <v>299</v>
      </c>
      <c r="Q90" s="208"/>
      <c r="R90" s="25"/>
      <c r="S90" s="25"/>
      <c r="T90" s="25"/>
      <c r="U90" s="25"/>
    </row>
    <row r="91" spans="1:21" ht="15">
      <c r="A91" s="25"/>
      <c r="B91" s="201"/>
      <c r="C91" s="202"/>
      <c r="D91" s="53"/>
      <c r="E91" s="105" t="s">
        <v>300</v>
      </c>
      <c r="F91" s="106"/>
      <c r="G91" s="106"/>
      <c r="H91" s="56"/>
      <c r="I91" s="107">
        <v>43617</v>
      </c>
      <c r="J91" s="25"/>
      <c r="K91" s="45"/>
      <c r="L91" s="169"/>
      <c r="M91" s="45"/>
      <c r="N91" s="45"/>
      <c r="O91" s="45"/>
      <c r="P91" s="45"/>
      <c r="Q91" s="45"/>
      <c r="R91" s="25"/>
      <c r="S91" s="25"/>
      <c r="T91" s="25"/>
      <c r="U91" s="25"/>
    </row>
    <row r="92" spans="1:21" ht="15">
      <c r="A92" s="25"/>
      <c r="B92" s="201"/>
      <c r="C92" s="202"/>
      <c r="D92" s="53"/>
      <c r="E92" s="105" t="s">
        <v>301</v>
      </c>
      <c r="F92" s="106"/>
      <c r="G92" s="106"/>
      <c r="H92" s="56"/>
      <c r="I92" s="107">
        <v>43617</v>
      </c>
      <c r="J92" s="25"/>
      <c r="K92" s="45"/>
      <c r="L92" s="169"/>
      <c r="M92" s="45"/>
      <c r="N92" s="45"/>
      <c r="O92" s="45"/>
      <c r="P92" s="45"/>
      <c r="Q92" s="45"/>
      <c r="R92" s="25"/>
      <c r="S92" s="25"/>
      <c r="T92" s="25"/>
      <c r="U92" s="25"/>
    </row>
    <row r="93" spans="1:21" ht="15">
      <c r="A93" s="25"/>
      <c r="B93" s="201"/>
      <c r="C93" s="202"/>
      <c r="D93" s="53"/>
      <c r="E93" s="105" t="s">
        <v>302</v>
      </c>
      <c r="F93" s="106"/>
      <c r="G93" s="106"/>
      <c r="H93" s="56"/>
      <c r="I93" s="107">
        <v>43617</v>
      </c>
      <c r="J93" s="25"/>
      <c r="K93" s="45"/>
      <c r="L93" s="169"/>
      <c r="M93" s="45"/>
      <c r="N93" s="45"/>
      <c r="O93" s="45"/>
      <c r="P93" s="45"/>
      <c r="Q93" s="45"/>
      <c r="R93" s="25"/>
      <c r="S93" s="25"/>
      <c r="T93" s="25"/>
      <c r="U93" s="25"/>
    </row>
    <row r="94" spans="1:21" ht="15">
      <c r="A94" s="25"/>
      <c r="B94" s="201"/>
      <c r="C94" s="202"/>
      <c r="D94" s="53"/>
      <c r="E94" s="105"/>
      <c r="F94" s="105"/>
      <c r="G94" s="105"/>
      <c r="H94" s="56"/>
      <c r="I94" s="107"/>
      <c r="J94" s="25"/>
      <c r="K94" s="45"/>
      <c r="L94" s="169"/>
      <c r="M94" s="45"/>
      <c r="N94" s="45"/>
      <c r="O94" s="45"/>
      <c r="P94" s="45"/>
      <c r="Q94" s="45"/>
      <c r="R94" s="25"/>
      <c r="S94" s="25"/>
      <c r="T94" s="25"/>
      <c r="U94" s="25"/>
    </row>
    <row r="95" spans="1:21" ht="15">
      <c r="A95" s="25"/>
      <c r="B95" s="201"/>
      <c r="C95" s="202"/>
      <c r="D95" s="53"/>
      <c r="E95" s="105"/>
      <c r="F95" s="106"/>
      <c r="G95" s="106"/>
      <c r="H95" s="56"/>
      <c r="I95" s="107"/>
      <c r="J95" s="25"/>
      <c r="K95" s="45"/>
      <c r="L95" s="169"/>
      <c r="M95" s="45"/>
      <c r="N95" s="45"/>
      <c r="O95" s="45"/>
      <c r="P95" s="45"/>
      <c r="Q95" s="45"/>
      <c r="R95" s="25"/>
      <c r="S95" s="25"/>
      <c r="T95" s="25"/>
      <c r="U95" s="25"/>
    </row>
    <row r="96" spans="1:21" ht="15">
      <c r="A96" s="25"/>
      <c r="B96" s="201"/>
      <c r="C96" s="202"/>
      <c r="D96" s="53"/>
      <c r="E96" s="105"/>
      <c r="F96" s="106"/>
      <c r="G96" s="106"/>
      <c r="H96" s="56"/>
      <c r="I96" s="107"/>
      <c r="J96" s="25"/>
      <c r="K96" s="45"/>
      <c r="L96" s="169"/>
      <c r="M96" s="45"/>
      <c r="N96" s="45"/>
      <c r="O96" s="45"/>
      <c r="P96" s="45"/>
      <c r="Q96" s="45"/>
      <c r="R96" s="25"/>
      <c r="S96" s="25"/>
      <c r="T96" s="25"/>
      <c r="U96" s="25"/>
    </row>
    <row r="97" spans="1:21" ht="15">
      <c r="A97" s="25"/>
      <c r="B97" s="201"/>
      <c r="C97" s="202"/>
      <c r="D97" s="53"/>
      <c r="E97" s="105"/>
      <c r="F97" s="106"/>
      <c r="G97" s="106"/>
      <c r="H97" s="56"/>
      <c r="I97" s="107"/>
      <c r="J97" s="25"/>
      <c r="K97" s="45"/>
      <c r="L97" s="169"/>
      <c r="M97" s="45"/>
      <c r="N97" s="45"/>
      <c r="O97" s="45"/>
      <c r="P97" s="45"/>
      <c r="Q97" s="45"/>
      <c r="R97" s="25"/>
      <c r="S97" s="25"/>
      <c r="T97" s="25"/>
      <c r="U97" s="25"/>
    </row>
    <row r="98" spans="1:21" ht="15">
      <c r="A98" s="25"/>
      <c r="B98" s="203"/>
      <c r="C98" s="204"/>
      <c r="D98" s="110"/>
      <c r="E98" s="111"/>
      <c r="F98" s="111"/>
      <c r="G98" s="111"/>
      <c r="H98" s="112"/>
      <c r="I98" s="113"/>
      <c r="J98" s="25"/>
      <c r="K98" s="45"/>
      <c r="L98" s="169"/>
      <c r="M98" s="45"/>
      <c r="N98" s="45"/>
      <c r="O98" s="45"/>
      <c r="P98" s="45"/>
      <c r="Q98" s="45"/>
      <c r="R98" s="25"/>
      <c r="S98" s="25"/>
      <c r="T98" s="25"/>
      <c r="U98" s="25"/>
    </row>
    <row r="99" spans="1:21" ht="15">
      <c r="A99" s="25"/>
      <c r="B99" s="97"/>
      <c r="C99" s="97"/>
      <c r="D99" s="43"/>
      <c r="E99" s="209" t="s">
        <v>303</v>
      </c>
      <c r="F99" s="209"/>
      <c r="G99" s="209"/>
      <c r="H99" s="209"/>
      <c r="I99" s="114"/>
      <c r="J99" s="25"/>
      <c r="K99" s="45"/>
      <c r="L99" s="169"/>
      <c r="M99" s="45"/>
      <c r="N99" s="45"/>
      <c r="O99" s="45"/>
      <c r="P99" s="45"/>
      <c r="Q99" s="45"/>
      <c r="R99" s="25"/>
      <c r="S99" s="25"/>
      <c r="T99" s="25"/>
      <c r="U99" s="25"/>
    </row>
    <row r="100" spans="1:21" ht="15">
      <c r="A100" s="25"/>
      <c r="B100" s="25"/>
      <c r="C100" s="25"/>
      <c r="D100" s="25"/>
      <c r="E100" s="105" t="s">
        <v>304</v>
      </c>
      <c r="F100" s="25"/>
      <c r="G100" s="25" t="s">
        <v>305</v>
      </c>
      <c r="H100" s="25"/>
      <c r="I100" s="115"/>
      <c r="J100" s="25"/>
      <c r="K100" s="45"/>
      <c r="L100" s="169"/>
      <c r="M100" s="45"/>
      <c r="N100" s="45"/>
      <c r="O100" s="45"/>
      <c r="P100" s="45"/>
      <c r="Q100" s="45"/>
      <c r="R100" s="25"/>
      <c r="S100" s="25"/>
      <c r="T100" s="25"/>
      <c r="U100" s="25"/>
    </row>
    <row r="101" spans="1:21" ht="15">
      <c r="A101" s="25"/>
      <c r="B101" s="25"/>
      <c r="C101" s="25"/>
      <c r="D101" s="25"/>
      <c r="E101" s="195" t="s">
        <v>306</v>
      </c>
      <c r="F101" s="195"/>
      <c r="G101" s="195"/>
      <c r="H101" s="195"/>
      <c r="I101" s="115"/>
      <c r="J101" s="25"/>
      <c r="K101" s="45"/>
      <c r="L101" s="169"/>
      <c r="M101" s="45"/>
      <c r="N101" s="45"/>
      <c r="O101" s="45"/>
      <c r="P101" s="45"/>
      <c r="Q101" s="45"/>
      <c r="R101" s="25"/>
      <c r="S101" s="25"/>
      <c r="T101" s="25"/>
      <c r="U101" s="25"/>
    </row>
    <row r="102" spans="1:21" ht="15">
      <c r="A102" s="25"/>
      <c r="B102" s="25"/>
      <c r="C102" s="25"/>
      <c r="D102" s="25"/>
      <c r="E102" s="105" t="s">
        <v>307</v>
      </c>
      <c r="F102" s="25"/>
      <c r="G102" s="25" t="s">
        <v>308</v>
      </c>
      <c r="H102" s="25"/>
      <c r="I102" s="25"/>
      <c r="J102" s="25"/>
      <c r="K102" s="45"/>
      <c r="L102" s="169"/>
      <c r="M102" s="45"/>
      <c r="N102" s="45"/>
      <c r="O102" s="45"/>
      <c r="P102" s="45"/>
      <c r="Q102" s="45"/>
      <c r="R102" s="25"/>
      <c r="S102" s="25"/>
      <c r="T102" s="25"/>
      <c r="U102" s="25"/>
    </row>
    <row r="103" spans="1:21" ht="15">
      <c r="A103" s="25"/>
      <c r="B103" s="25"/>
      <c r="C103" s="25"/>
      <c r="D103" s="25"/>
      <c r="E103" s="116" t="s">
        <v>309</v>
      </c>
      <c r="F103" s="25"/>
      <c r="G103" s="25" t="s">
        <v>310</v>
      </c>
      <c r="H103" s="25"/>
      <c r="I103" s="25"/>
      <c r="J103" s="25"/>
      <c r="K103" s="45"/>
      <c r="L103" s="169"/>
      <c r="M103" s="45"/>
      <c r="N103" s="45"/>
      <c r="O103" s="45"/>
      <c r="P103" s="45"/>
      <c r="Q103" s="45"/>
      <c r="R103" s="25"/>
      <c r="S103" s="25"/>
      <c r="T103" s="25"/>
      <c r="U103" s="25"/>
    </row>
    <row r="104" spans="1:21" ht="15">
      <c r="A104" s="25"/>
      <c r="B104" s="25"/>
      <c r="C104" s="25"/>
      <c r="D104" s="25"/>
      <c r="E104" s="116" t="s">
        <v>311</v>
      </c>
      <c r="F104" s="37"/>
      <c r="G104" s="43" t="s">
        <v>312</v>
      </c>
      <c r="H104" s="25"/>
      <c r="I104" s="25"/>
      <c r="J104" s="25"/>
      <c r="K104" s="45"/>
      <c r="L104" s="169"/>
      <c r="M104" s="45"/>
      <c r="N104" s="45"/>
      <c r="O104" s="45"/>
      <c r="P104" s="45"/>
      <c r="Q104" s="45"/>
      <c r="R104" s="25"/>
      <c r="S104" s="25"/>
      <c r="T104" s="25"/>
      <c r="U104" s="25"/>
    </row>
    <row r="105" spans="1:21" ht="15">
      <c r="A105" s="25"/>
      <c r="B105" s="25"/>
      <c r="C105" s="25"/>
      <c r="D105" s="25"/>
      <c r="E105" s="116" t="s">
        <v>313</v>
      </c>
      <c r="F105" s="37" t="s">
        <v>236</v>
      </c>
      <c r="G105" s="43"/>
      <c r="H105" s="25"/>
      <c r="I105" s="25"/>
      <c r="J105" s="25"/>
      <c r="K105" s="45"/>
      <c r="L105" s="169"/>
      <c r="M105" s="45"/>
      <c r="N105" s="45"/>
      <c r="O105" s="45"/>
      <c r="P105" s="45"/>
      <c r="Q105" s="45"/>
      <c r="R105" s="25"/>
      <c r="S105" s="25"/>
      <c r="T105" s="25"/>
      <c r="U105" s="25"/>
    </row>
    <row r="106" spans="1:21" ht="15">
      <c r="A106" s="25"/>
      <c r="B106" s="25"/>
      <c r="C106" s="25"/>
      <c r="D106" s="25"/>
      <c r="E106" s="116"/>
      <c r="F106" s="37"/>
      <c r="G106" s="43"/>
      <c r="H106" s="25"/>
      <c r="I106" s="25"/>
      <c r="J106" s="25"/>
      <c r="K106" s="45"/>
      <c r="L106" s="169"/>
      <c r="M106" s="45"/>
      <c r="N106" s="45"/>
      <c r="O106" s="45"/>
      <c r="P106" s="45"/>
      <c r="Q106" s="45"/>
      <c r="R106" s="25"/>
      <c r="S106" s="25"/>
      <c r="T106" s="25"/>
      <c r="U106" s="25"/>
    </row>
    <row r="107" spans="1:21" ht="15">
      <c r="A107" s="25"/>
      <c r="B107" s="25"/>
      <c r="C107" s="25"/>
      <c r="D107" s="25"/>
      <c r="E107" s="116"/>
      <c r="F107" s="37"/>
      <c r="G107" s="43"/>
      <c r="H107" s="25"/>
      <c r="I107" s="25"/>
      <c r="J107" s="25"/>
      <c r="K107" s="45"/>
      <c r="L107" s="169"/>
      <c r="M107" s="45"/>
      <c r="N107" s="45"/>
      <c r="O107" s="45"/>
      <c r="P107" s="45"/>
      <c r="Q107" s="45"/>
      <c r="R107" s="25"/>
      <c r="S107" s="25"/>
      <c r="T107" s="25"/>
      <c r="U107" s="25"/>
    </row>
    <row r="108" spans="1:21" ht="15">
      <c r="A108" s="25"/>
      <c r="B108" s="25"/>
      <c r="C108" s="25"/>
      <c r="D108" s="25"/>
      <c r="E108" s="116"/>
      <c r="F108" s="37"/>
      <c r="G108" s="43"/>
      <c r="H108" s="25"/>
      <c r="I108" s="25"/>
      <c r="J108" s="25"/>
      <c r="K108" s="45"/>
      <c r="L108" s="169"/>
      <c r="M108" s="45"/>
      <c r="N108" s="45"/>
      <c r="O108" s="45"/>
      <c r="P108" s="45"/>
      <c r="Q108" s="45"/>
      <c r="R108" s="25"/>
      <c r="S108" s="25"/>
      <c r="T108" s="25"/>
      <c r="U108" s="25"/>
    </row>
    <row r="109" spans="1:21" ht="15">
      <c r="A109" s="25"/>
      <c r="B109" s="25"/>
      <c r="C109" s="25"/>
      <c r="D109" s="25"/>
      <c r="E109" s="116"/>
      <c r="F109" s="37"/>
      <c r="G109" s="43"/>
      <c r="H109" s="25"/>
      <c r="I109" s="25"/>
      <c r="J109" s="25"/>
      <c r="K109" s="45"/>
      <c r="L109" s="169"/>
      <c r="M109" s="45"/>
      <c r="N109" s="45"/>
      <c r="O109" s="45"/>
      <c r="P109" s="45"/>
      <c r="Q109" s="45"/>
      <c r="R109" s="25"/>
      <c r="S109" s="25"/>
      <c r="T109" s="25"/>
      <c r="U109" s="25"/>
    </row>
    <row r="110" spans="1:21" ht="15.75" thickBot="1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45"/>
      <c r="L110" s="169"/>
      <c r="M110" s="45"/>
      <c r="N110" s="45"/>
      <c r="O110" s="45"/>
      <c r="P110" s="45"/>
      <c r="Q110" s="45"/>
      <c r="R110" s="25"/>
      <c r="S110" s="25"/>
      <c r="T110" s="25"/>
      <c r="U110" s="25"/>
    </row>
    <row r="111" spans="1:21" ht="63.75">
      <c r="A111" s="25"/>
      <c r="B111" s="117" t="s">
        <v>314</v>
      </c>
      <c r="C111" s="118"/>
      <c r="D111" s="118"/>
      <c r="E111" s="119" t="s">
        <v>315</v>
      </c>
      <c r="F111" s="120"/>
      <c r="G111" s="192" t="s">
        <v>316</v>
      </c>
      <c r="H111" s="192"/>
      <c r="I111" s="193"/>
      <c r="J111" s="25"/>
      <c r="K111" s="194"/>
      <c r="L111" s="194"/>
      <c r="M111" s="194"/>
      <c r="N111" s="194"/>
      <c r="O111" s="194"/>
      <c r="P111" s="194"/>
      <c r="Q111" s="45"/>
      <c r="R111" s="25"/>
      <c r="S111" s="25"/>
      <c r="T111" s="25"/>
      <c r="U111" s="25"/>
    </row>
    <row r="112" spans="1:21" ht="15">
      <c r="A112" s="25"/>
      <c r="B112" s="121" t="s">
        <v>146</v>
      </c>
      <c r="C112" s="105"/>
      <c r="D112" s="32" t="s">
        <v>259</v>
      </c>
      <c r="E112" s="122" t="s">
        <v>192</v>
      </c>
      <c r="F112" s="123"/>
      <c r="G112" s="190" t="s">
        <v>134</v>
      </c>
      <c r="H112" s="190"/>
      <c r="I112" s="124"/>
      <c r="J112" s="25"/>
      <c r="K112" s="196"/>
      <c r="L112" s="196"/>
      <c r="M112" s="125"/>
      <c r="N112" s="196"/>
      <c r="O112" s="196"/>
      <c r="P112" s="125"/>
      <c r="Q112" s="45"/>
      <c r="R112" s="25"/>
      <c r="S112" s="25"/>
      <c r="T112" s="25"/>
      <c r="U112" s="25"/>
    </row>
    <row r="113" spans="1:21">
      <c r="A113" s="25"/>
      <c r="B113" s="121"/>
      <c r="C113" s="105"/>
      <c r="D113" s="32"/>
      <c r="E113" s="126" t="s">
        <v>164</v>
      </c>
      <c r="F113" s="127" t="s">
        <v>259</v>
      </c>
      <c r="G113" s="190" t="s">
        <v>150</v>
      </c>
      <c r="H113" s="190"/>
      <c r="I113" s="124"/>
      <c r="J113" s="25"/>
      <c r="K113" s="191"/>
      <c r="L113" s="191"/>
      <c r="M113" s="128"/>
      <c r="N113" s="191"/>
      <c r="O113" s="191"/>
      <c r="P113" s="128"/>
      <c r="Q113" s="25"/>
      <c r="R113" s="25"/>
      <c r="S113" s="25"/>
      <c r="T113" s="25"/>
      <c r="U113" s="25"/>
    </row>
    <row r="114" spans="1:21">
      <c r="A114" s="25"/>
      <c r="B114" s="121"/>
      <c r="C114" s="105"/>
      <c r="D114" s="32"/>
      <c r="E114" s="126"/>
      <c r="F114" s="123"/>
      <c r="G114" s="190" t="s">
        <v>155</v>
      </c>
      <c r="H114" s="190"/>
      <c r="I114" s="124"/>
      <c r="J114" s="25"/>
      <c r="K114" s="191"/>
      <c r="L114" s="191"/>
      <c r="M114" s="128"/>
      <c r="N114" s="191"/>
      <c r="O114" s="191"/>
      <c r="P114" s="128"/>
      <c r="Q114" s="25"/>
      <c r="R114" s="25"/>
      <c r="S114" s="25"/>
      <c r="T114" s="25"/>
      <c r="U114" s="25"/>
    </row>
    <row r="115" spans="1:21">
      <c r="A115" s="25"/>
      <c r="B115" s="121"/>
      <c r="C115" s="105"/>
      <c r="D115" s="32"/>
      <c r="E115" s="126"/>
      <c r="F115" s="123"/>
      <c r="G115" s="190"/>
      <c r="H115" s="190"/>
      <c r="I115" s="124"/>
      <c r="J115" s="25"/>
      <c r="K115" s="191"/>
      <c r="L115" s="191"/>
      <c r="M115" s="128"/>
      <c r="N115" s="191"/>
      <c r="O115" s="191"/>
      <c r="P115" s="128"/>
      <c r="Q115" s="25"/>
      <c r="R115" s="25"/>
      <c r="S115" s="25"/>
      <c r="T115" s="25"/>
      <c r="U115" s="25"/>
    </row>
    <row r="116" spans="1:21">
      <c r="A116" s="25"/>
      <c r="B116" s="121" t="s">
        <v>317</v>
      </c>
      <c r="C116" s="105"/>
      <c r="D116" s="129" t="s">
        <v>259</v>
      </c>
      <c r="E116" s="126"/>
      <c r="F116" s="123"/>
      <c r="G116" s="190" t="s">
        <v>158</v>
      </c>
      <c r="H116" s="190"/>
      <c r="I116" s="124"/>
      <c r="J116" s="25"/>
      <c r="K116" s="191"/>
      <c r="L116" s="191"/>
      <c r="M116" s="128"/>
      <c r="N116" s="191"/>
      <c r="O116" s="191"/>
      <c r="P116" s="128"/>
      <c r="Q116" s="25"/>
      <c r="R116" s="25"/>
      <c r="S116" s="25"/>
      <c r="T116" s="25"/>
      <c r="U116" s="25"/>
    </row>
    <row r="117" spans="1:21">
      <c r="A117" s="25"/>
      <c r="B117" s="121" t="s">
        <v>156</v>
      </c>
      <c r="C117" s="105"/>
      <c r="D117" s="32" t="s">
        <v>318</v>
      </c>
      <c r="E117" s="130"/>
      <c r="F117" s="131"/>
      <c r="G117" s="188" t="s">
        <v>319</v>
      </c>
      <c r="H117" s="188"/>
      <c r="I117" s="189"/>
      <c r="J117" s="132"/>
      <c r="K117" s="185"/>
      <c r="L117" s="185"/>
      <c r="M117" s="185"/>
      <c r="N117" s="185"/>
      <c r="O117" s="185"/>
      <c r="P117" s="185"/>
      <c r="Q117" s="25"/>
      <c r="R117" s="25"/>
      <c r="S117" s="25"/>
      <c r="T117" s="25"/>
      <c r="U117" s="25"/>
    </row>
    <row r="118" spans="1:21">
      <c r="A118" s="25"/>
      <c r="B118" s="133" t="s">
        <v>157</v>
      </c>
      <c r="C118" s="134"/>
      <c r="D118" s="75" t="s">
        <v>318</v>
      </c>
      <c r="E118" s="130" t="s">
        <v>262</v>
      </c>
      <c r="F118" s="131"/>
      <c r="G118" s="188" t="s">
        <v>168</v>
      </c>
      <c r="H118" s="188"/>
      <c r="I118" s="189"/>
      <c r="J118" s="132"/>
      <c r="K118" s="185"/>
      <c r="L118" s="185"/>
      <c r="M118" s="185"/>
      <c r="N118" s="185"/>
      <c r="O118" s="185"/>
      <c r="P118" s="185"/>
      <c r="Q118" s="25"/>
      <c r="R118" s="25"/>
      <c r="S118" s="25"/>
      <c r="T118" s="25"/>
      <c r="U118" s="25"/>
    </row>
    <row r="119" spans="1:21" ht="13.5" thickBot="1">
      <c r="A119" s="25"/>
      <c r="B119" s="133" t="s">
        <v>169</v>
      </c>
      <c r="C119" s="134"/>
      <c r="D119" s="75" t="s">
        <v>320</v>
      </c>
      <c r="E119" s="130"/>
      <c r="F119" s="131"/>
      <c r="G119" s="183" t="s">
        <v>176</v>
      </c>
      <c r="H119" s="183"/>
      <c r="I119" s="184"/>
      <c r="J119" s="132"/>
      <c r="K119" s="185"/>
      <c r="L119" s="185"/>
      <c r="M119" s="185"/>
      <c r="N119" s="185"/>
      <c r="O119" s="185"/>
      <c r="P119" s="185"/>
      <c r="Q119" s="25"/>
      <c r="R119" s="25"/>
      <c r="S119" s="25"/>
      <c r="T119" s="25"/>
      <c r="U119" s="25"/>
    </row>
    <row r="120" spans="1:21">
      <c r="A120" s="25"/>
      <c r="B120" s="133" t="s">
        <v>208</v>
      </c>
      <c r="C120" s="134"/>
      <c r="D120" s="75" t="s">
        <v>320</v>
      </c>
      <c r="E120" s="130"/>
      <c r="F120" s="131"/>
      <c r="G120" s="75"/>
      <c r="H120" s="75"/>
      <c r="I120" s="75"/>
      <c r="J120" s="132"/>
      <c r="K120" s="132"/>
      <c r="L120" s="140"/>
      <c r="M120" s="132"/>
      <c r="N120" s="132"/>
      <c r="O120" s="132"/>
      <c r="P120" s="132"/>
      <c r="Q120" s="25"/>
      <c r="R120" s="25"/>
      <c r="S120" s="25"/>
      <c r="T120" s="25"/>
      <c r="U120" s="25"/>
    </row>
    <row r="121" spans="1:21">
      <c r="A121" s="25"/>
      <c r="B121" s="133"/>
      <c r="C121" s="134"/>
      <c r="D121" s="75"/>
      <c r="E121" s="130"/>
      <c r="F121" s="131"/>
      <c r="G121" s="75"/>
      <c r="H121" s="75"/>
      <c r="I121" s="75"/>
      <c r="J121" s="132"/>
      <c r="K121" s="132"/>
      <c r="L121" s="140"/>
      <c r="M121" s="132"/>
      <c r="N121" s="132"/>
      <c r="O121" s="132"/>
      <c r="P121" s="132"/>
      <c r="Q121" s="25"/>
      <c r="R121" s="25"/>
      <c r="S121" s="25"/>
      <c r="T121" s="25"/>
      <c r="U121" s="25"/>
    </row>
    <row r="122" spans="1:21" ht="13.5" thickBot="1">
      <c r="A122" s="25"/>
      <c r="B122" s="135"/>
      <c r="C122" s="136"/>
      <c r="D122" s="137"/>
      <c r="E122" s="138"/>
      <c r="F122" s="139"/>
      <c r="G122" s="75"/>
      <c r="H122" s="75"/>
      <c r="I122" s="75"/>
      <c r="J122" s="132"/>
      <c r="K122" s="132"/>
      <c r="L122" s="140"/>
      <c r="M122" s="132"/>
      <c r="N122" s="132"/>
      <c r="O122" s="132"/>
      <c r="P122" s="132"/>
      <c r="Q122" s="25"/>
      <c r="R122" s="25"/>
      <c r="S122" s="25"/>
      <c r="T122" s="25"/>
      <c r="U122" s="25"/>
    </row>
    <row r="123" spans="1:21">
      <c r="A123" s="25"/>
      <c r="B123" s="132"/>
      <c r="C123" s="132"/>
      <c r="D123" s="140"/>
      <c r="E123" s="132"/>
      <c r="F123" s="132"/>
      <c r="G123" s="75"/>
      <c r="H123" s="75"/>
      <c r="I123" s="75"/>
      <c r="J123" s="132"/>
      <c r="K123" s="132"/>
      <c r="L123" s="140"/>
      <c r="M123" s="132"/>
      <c r="N123" s="132"/>
      <c r="O123" s="132"/>
      <c r="P123" s="132"/>
      <c r="Q123" s="25"/>
      <c r="R123" s="25"/>
      <c r="S123" s="25"/>
      <c r="T123" s="25"/>
      <c r="U123" s="25"/>
    </row>
    <row r="124" spans="1:21">
      <c r="A124" s="25"/>
      <c r="B124" s="25"/>
      <c r="C124" s="25"/>
      <c r="D124" s="25"/>
      <c r="E124" s="25"/>
      <c r="F124" s="25"/>
      <c r="G124" s="25"/>
      <c r="H124" s="25"/>
      <c r="I124" s="25"/>
      <c r="J124" s="141"/>
      <c r="K124" s="25"/>
      <c r="L124" s="141"/>
      <c r="M124" s="25"/>
      <c r="N124" s="132"/>
      <c r="O124" s="25"/>
      <c r="P124" s="132"/>
      <c r="Q124" s="25"/>
      <c r="R124" s="25"/>
      <c r="S124" s="25"/>
      <c r="T124" s="25"/>
      <c r="U124" s="25"/>
    </row>
    <row r="125" spans="1:21" ht="13.5" thickBot="1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141"/>
      <c r="M125" s="25"/>
      <c r="N125" s="25"/>
      <c r="O125" s="25"/>
      <c r="P125" s="25"/>
      <c r="Q125" s="25"/>
      <c r="R125" s="25"/>
      <c r="S125" s="25"/>
      <c r="T125" s="25"/>
      <c r="U125" s="25"/>
    </row>
    <row r="126" spans="1:21" ht="15.75" thickBot="1">
      <c r="A126" s="25"/>
      <c r="B126" s="186" t="s">
        <v>321</v>
      </c>
      <c r="C126" s="187"/>
      <c r="D126" s="142"/>
      <c r="E126" s="143"/>
      <c r="F126" s="142"/>
      <c r="G126" s="142"/>
      <c r="H126" s="142"/>
      <c r="I126" s="143"/>
      <c r="J126" s="144"/>
      <c r="K126" s="25"/>
      <c r="L126" s="141"/>
      <c r="M126" s="25"/>
      <c r="N126" s="25"/>
      <c r="O126" s="25"/>
      <c r="P126" s="25"/>
      <c r="Q126" s="25"/>
      <c r="R126" s="25"/>
      <c r="S126" s="25"/>
      <c r="T126" s="25"/>
      <c r="U126" s="25"/>
    </row>
    <row r="127" spans="1:21" ht="24">
      <c r="A127" s="25"/>
      <c r="B127" s="145"/>
      <c r="C127" s="146" t="s">
        <v>322</v>
      </c>
      <c r="D127" s="147" t="s">
        <v>323</v>
      </c>
      <c r="E127" s="148" t="s">
        <v>324</v>
      </c>
      <c r="F127" s="147" t="s">
        <v>325</v>
      </c>
      <c r="G127" s="147" t="s">
        <v>326</v>
      </c>
      <c r="H127" s="147" t="s">
        <v>327</v>
      </c>
      <c r="I127" s="148" t="s">
        <v>328</v>
      </c>
      <c r="J127" s="149" t="s">
        <v>329</v>
      </c>
      <c r="K127" s="25"/>
      <c r="L127" s="141"/>
      <c r="M127" s="25"/>
      <c r="N127" s="25"/>
      <c r="O127" s="25"/>
      <c r="P127" s="25"/>
      <c r="Q127" s="25"/>
      <c r="R127" s="25"/>
      <c r="S127" s="25"/>
      <c r="T127" s="25"/>
      <c r="U127" s="25"/>
    </row>
    <row r="128" spans="1:21" ht="38.25">
      <c r="A128" s="25"/>
      <c r="B128" s="142"/>
      <c r="C128" s="150">
        <v>53800</v>
      </c>
      <c r="D128" s="151" t="s">
        <v>48</v>
      </c>
      <c r="E128" s="152">
        <v>1080358</v>
      </c>
      <c r="F128" s="151" t="s">
        <v>330</v>
      </c>
      <c r="G128" s="151" t="s">
        <v>331</v>
      </c>
      <c r="H128" s="151" t="s">
        <v>332</v>
      </c>
      <c r="I128" s="153" t="s">
        <v>333</v>
      </c>
      <c r="J128" s="154"/>
      <c r="K128" s="25"/>
      <c r="L128" s="141"/>
      <c r="M128" s="25"/>
      <c r="N128" s="25"/>
      <c r="O128" s="25"/>
      <c r="P128" s="25"/>
      <c r="Q128" s="25"/>
      <c r="R128" s="25"/>
      <c r="S128" s="25"/>
      <c r="T128" s="25"/>
      <c r="U128" s="25"/>
    </row>
    <row r="129" spans="1:21" ht="38.25">
      <c r="A129" s="25"/>
      <c r="B129" s="142"/>
      <c r="C129" s="150">
        <v>56600</v>
      </c>
      <c r="D129" s="151" t="s">
        <v>32</v>
      </c>
      <c r="E129" s="152">
        <v>1080189</v>
      </c>
      <c r="F129" s="151" t="s">
        <v>334</v>
      </c>
      <c r="G129" s="151" t="s">
        <v>335</v>
      </c>
      <c r="H129" s="151" t="s">
        <v>336</v>
      </c>
      <c r="I129" s="153" t="s">
        <v>333</v>
      </c>
      <c r="J129" s="154"/>
      <c r="K129" s="25"/>
      <c r="L129" s="141"/>
      <c r="M129" s="25"/>
      <c r="N129" s="25"/>
      <c r="O129" s="25"/>
      <c r="P129" s="25"/>
      <c r="Q129" s="25"/>
      <c r="R129" s="25"/>
      <c r="S129" s="25"/>
      <c r="T129" s="25"/>
      <c r="U129" s="25"/>
    </row>
    <row r="130" spans="1:21">
      <c r="A130" s="25"/>
      <c r="B130" s="25"/>
      <c r="C130" s="155">
        <v>58600</v>
      </c>
      <c r="D130" s="156" t="s">
        <v>39</v>
      </c>
      <c r="E130" s="157">
        <v>1080412</v>
      </c>
      <c r="F130" s="156" t="s">
        <v>337</v>
      </c>
      <c r="G130" s="156" t="s">
        <v>338</v>
      </c>
      <c r="H130" s="156" t="s">
        <v>339</v>
      </c>
      <c r="I130" s="158" t="s">
        <v>340</v>
      </c>
      <c r="J130" s="159"/>
      <c r="K130" s="25"/>
      <c r="L130" s="141"/>
      <c r="M130" s="25"/>
      <c r="N130" s="25"/>
      <c r="O130" s="25"/>
      <c r="P130" s="25"/>
      <c r="Q130" s="25"/>
      <c r="R130" s="25"/>
      <c r="S130" s="25"/>
      <c r="T130" s="25"/>
      <c r="U130" s="25"/>
    </row>
    <row r="131" spans="1:21">
      <c r="A131" s="25"/>
      <c r="B131" s="25"/>
      <c r="C131" s="155">
        <v>514200</v>
      </c>
      <c r="D131" s="156" t="s">
        <v>13</v>
      </c>
      <c r="E131" s="157">
        <v>1080178</v>
      </c>
      <c r="F131" s="156" t="s">
        <v>341</v>
      </c>
      <c r="G131" s="156" t="s">
        <v>342</v>
      </c>
      <c r="H131" s="156" t="s">
        <v>343</v>
      </c>
      <c r="I131" s="158" t="s">
        <v>333</v>
      </c>
      <c r="J131" s="159"/>
      <c r="K131" s="25"/>
      <c r="L131" s="141"/>
      <c r="M131" s="25"/>
      <c r="N131" s="25"/>
      <c r="O131" s="25"/>
      <c r="P131" s="25"/>
      <c r="Q131" s="25"/>
      <c r="R131" s="25"/>
      <c r="S131" s="25"/>
      <c r="T131" s="25"/>
      <c r="U131" s="25"/>
    </row>
    <row r="132" spans="1:21" ht="38.25">
      <c r="A132" s="25"/>
      <c r="B132" s="142"/>
      <c r="C132" s="150">
        <v>515200</v>
      </c>
      <c r="D132" s="151" t="s">
        <v>63</v>
      </c>
      <c r="E132" s="152">
        <v>1080316</v>
      </c>
      <c r="F132" s="151" t="s">
        <v>344</v>
      </c>
      <c r="G132" s="151" t="s">
        <v>345</v>
      </c>
      <c r="H132" s="151" t="s">
        <v>332</v>
      </c>
      <c r="I132" s="153" t="s">
        <v>333</v>
      </c>
      <c r="J132" s="154"/>
      <c r="K132" s="25"/>
      <c r="L132" s="141"/>
      <c r="M132" s="25"/>
      <c r="N132" s="25"/>
      <c r="O132" s="25"/>
      <c r="P132" s="25"/>
      <c r="Q132" s="25"/>
      <c r="R132" s="25"/>
      <c r="S132" s="25"/>
      <c r="T132" s="25"/>
      <c r="U132" s="25"/>
    </row>
    <row r="133" spans="1:21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141"/>
      <c r="M133" s="25"/>
      <c r="N133" s="25"/>
      <c r="O133" s="25"/>
      <c r="P133" s="25"/>
      <c r="Q133" s="25"/>
      <c r="R133" s="25"/>
      <c r="S133" s="25"/>
      <c r="T133" s="25"/>
      <c r="U133" s="25"/>
    </row>
  </sheetData>
  <mergeCells count="85">
    <mergeCell ref="A1:L1"/>
    <mergeCell ref="A7:J7"/>
    <mergeCell ref="B48:I48"/>
    <mergeCell ref="B49:C67"/>
    <mergeCell ref="E50:I50"/>
    <mergeCell ref="D54:D58"/>
    <mergeCell ref="L57:N58"/>
    <mergeCell ref="F65:G65"/>
    <mergeCell ref="P67:Q67"/>
    <mergeCell ref="O57:O58"/>
    <mergeCell ref="P57:Q58"/>
    <mergeCell ref="P59:Q59"/>
    <mergeCell ref="P60:Q60"/>
    <mergeCell ref="P61:Q61"/>
    <mergeCell ref="P62:Q62"/>
    <mergeCell ref="P63:Q63"/>
    <mergeCell ref="P64:Q64"/>
    <mergeCell ref="P65:Q65"/>
    <mergeCell ref="P66:Q66"/>
    <mergeCell ref="P74:Q74"/>
    <mergeCell ref="B68:C75"/>
    <mergeCell ref="F68:G68"/>
    <mergeCell ref="J68:J70"/>
    <mergeCell ref="P68:Q68"/>
    <mergeCell ref="D69:D71"/>
    <mergeCell ref="F69:G69"/>
    <mergeCell ref="P69:Q69"/>
    <mergeCell ref="F70:G70"/>
    <mergeCell ref="P70:Q70"/>
    <mergeCell ref="F71:G71"/>
    <mergeCell ref="P71:Q71"/>
    <mergeCell ref="F72:G72"/>
    <mergeCell ref="P72:Q72"/>
    <mergeCell ref="F73:G73"/>
    <mergeCell ref="P73:Q73"/>
    <mergeCell ref="P75:Q75"/>
    <mergeCell ref="B76:C87"/>
    <mergeCell ref="P76:Q76"/>
    <mergeCell ref="P77:Q77"/>
    <mergeCell ref="P78:Q78"/>
    <mergeCell ref="P79:Q79"/>
    <mergeCell ref="P80:Q80"/>
    <mergeCell ref="P81:Q81"/>
    <mergeCell ref="P82:Q82"/>
    <mergeCell ref="P83:Q83"/>
    <mergeCell ref="P84:Q84"/>
    <mergeCell ref="D85:D87"/>
    <mergeCell ref="P85:Q85"/>
    <mergeCell ref="P86:Q86"/>
    <mergeCell ref="H87:I87"/>
    <mergeCell ref="P87:Q87"/>
    <mergeCell ref="B89:C98"/>
    <mergeCell ref="P89:Q89"/>
    <mergeCell ref="P90:Q90"/>
    <mergeCell ref="E99:H99"/>
    <mergeCell ref="P88:Q88"/>
    <mergeCell ref="G111:I111"/>
    <mergeCell ref="K111:M111"/>
    <mergeCell ref="N111:P111"/>
    <mergeCell ref="E101:H101"/>
    <mergeCell ref="G112:H112"/>
    <mergeCell ref="K112:L112"/>
    <mergeCell ref="N112:O112"/>
    <mergeCell ref="G113:H113"/>
    <mergeCell ref="K113:L113"/>
    <mergeCell ref="N113:O113"/>
    <mergeCell ref="G114:H114"/>
    <mergeCell ref="K114:L114"/>
    <mergeCell ref="N114:O114"/>
    <mergeCell ref="G115:H115"/>
    <mergeCell ref="K115:L115"/>
    <mergeCell ref="N115:O115"/>
    <mergeCell ref="G116:H116"/>
    <mergeCell ref="K116:L116"/>
    <mergeCell ref="N116:O116"/>
    <mergeCell ref="G119:I119"/>
    <mergeCell ref="K119:M119"/>
    <mergeCell ref="N119:P119"/>
    <mergeCell ref="B126:C126"/>
    <mergeCell ref="G117:I117"/>
    <mergeCell ref="K117:M117"/>
    <mergeCell ref="N117:P117"/>
    <mergeCell ref="G118:I118"/>
    <mergeCell ref="K118:M118"/>
    <mergeCell ref="N118:P118"/>
  </mergeCells>
  <conditionalFormatting sqref="C116">
    <cfRule type="duplicateValues" dxfId="26" priority="11"/>
  </conditionalFormatting>
  <conditionalFormatting sqref="D9">
    <cfRule type="duplicateValues" dxfId="25" priority="9"/>
  </conditionalFormatting>
  <conditionalFormatting sqref="D12">
    <cfRule type="duplicateValues" dxfId="24" priority="7"/>
  </conditionalFormatting>
  <conditionalFormatting sqref="D13">
    <cfRule type="duplicateValues" dxfId="23" priority="6"/>
  </conditionalFormatting>
  <conditionalFormatting sqref="D14">
    <cfRule type="duplicateValues" dxfId="22" priority="5"/>
  </conditionalFormatting>
  <conditionalFormatting sqref="D15">
    <cfRule type="duplicateValues" dxfId="21" priority="4"/>
  </conditionalFormatting>
  <conditionalFormatting sqref="D16">
    <cfRule type="duplicateValues" dxfId="20" priority="3"/>
  </conditionalFormatting>
  <conditionalFormatting sqref="D17">
    <cfRule type="duplicateValues" dxfId="19" priority="2"/>
  </conditionalFormatting>
  <conditionalFormatting sqref="D18">
    <cfRule type="duplicateValues" dxfId="18" priority="1"/>
  </conditionalFormatting>
  <conditionalFormatting sqref="D8">
    <cfRule type="duplicateValues" dxfId="17" priority="28"/>
  </conditionalFormatting>
  <conditionalFormatting sqref="D19:D42 D10:D11">
    <cfRule type="duplicateValues" dxfId="16" priority="29"/>
  </conditionalFormatting>
  <pageMargins left="0.7" right="0.7" top="0.75" bottom="0.75" header="0.3" footer="0.3"/>
  <pageSetup paperSize="9" scale="5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 enableFormatConditionsCalculation="0">
    <pageSetUpPr fitToPage="1"/>
  </sheetPr>
  <dimension ref="A8:S17"/>
  <sheetViews>
    <sheetView workbookViewId="0"/>
  </sheetViews>
  <sheetFormatPr defaultColWidth="11.42578125" defaultRowHeight="12.75"/>
  <cols>
    <col min="1" max="1" width="3.28515625" customWidth="1"/>
    <col min="3" max="3" width="23.140625" customWidth="1"/>
    <col min="5" max="5" width="6" customWidth="1"/>
    <col min="7" max="7" width="5.28515625" customWidth="1"/>
    <col min="9" max="9" width="4.140625" customWidth="1"/>
    <col min="18" max="18" width="7.28515625" customWidth="1"/>
  </cols>
  <sheetData>
    <row r="8" spans="1:19" s="1" customFormat="1" ht="12">
      <c r="A8" s="3" t="s">
        <v>67</v>
      </c>
      <c r="B8" s="3" t="s">
        <v>68</v>
      </c>
      <c r="C8" s="3" t="s">
        <v>69</v>
      </c>
      <c r="D8" s="3" t="s">
        <v>0</v>
      </c>
      <c r="E8" s="3" t="s">
        <v>70</v>
      </c>
      <c r="F8" s="3" t="s">
        <v>71</v>
      </c>
      <c r="G8" s="3" t="s">
        <v>72</v>
      </c>
      <c r="H8" s="3" t="s">
        <v>3</v>
      </c>
      <c r="I8" s="3" t="s">
        <v>73</v>
      </c>
      <c r="J8" s="3" t="s">
        <v>74</v>
      </c>
      <c r="K8" s="3" t="s">
        <v>6</v>
      </c>
      <c r="L8" s="3" t="s">
        <v>75</v>
      </c>
      <c r="M8" s="3" t="s">
        <v>76</v>
      </c>
      <c r="N8" s="3" t="s">
        <v>77</v>
      </c>
      <c r="O8" s="3" t="s">
        <v>7</v>
      </c>
      <c r="P8" s="3" t="s">
        <v>78</v>
      </c>
      <c r="Q8" s="3" t="s">
        <v>79</v>
      </c>
      <c r="R8" s="3" t="s">
        <v>80</v>
      </c>
      <c r="S8" s="3" t="s">
        <v>81</v>
      </c>
    </row>
    <row r="9" spans="1:19" s="1" customFormat="1" ht="12">
      <c r="A9" s="4" t="s">
        <v>82</v>
      </c>
      <c r="B9" s="4" t="s">
        <v>64</v>
      </c>
      <c r="C9" s="4" t="s">
        <v>65</v>
      </c>
      <c r="D9" s="4" t="s">
        <v>217</v>
      </c>
      <c r="E9" s="5">
        <v>1</v>
      </c>
      <c r="F9" s="5">
        <v>1</v>
      </c>
      <c r="G9" s="5">
        <v>1</v>
      </c>
      <c r="H9" s="5">
        <v>1</v>
      </c>
      <c r="I9" s="4"/>
      <c r="J9" s="4" t="s">
        <v>65</v>
      </c>
      <c r="K9" s="4" t="s">
        <v>218</v>
      </c>
      <c r="L9" s="4" t="s">
        <v>219</v>
      </c>
      <c r="M9" s="6">
        <v>30048</v>
      </c>
      <c r="N9" s="4" t="s">
        <v>89</v>
      </c>
      <c r="O9" s="4" t="s">
        <v>85</v>
      </c>
      <c r="P9" s="4" t="s">
        <v>220</v>
      </c>
      <c r="Q9" s="7">
        <v>42437</v>
      </c>
      <c r="R9" s="4"/>
      <c r="S9" s="4" t="s">
        <v>87</v>
      </c>
    </row>
    <row r="10" spans="1:19" s="1" customFormat="1" ht="12">
      <c r="A10" s="4" t="s">
        <v>82</v>
      </c>
      <c r="B10" s="4" t="s">
        <v>64</v>
      </c>
      <c r="C10" s="4" t="s">
        <v>65</v>
      </c>
      <c r="D10" s="4" t="s">
        <v>221</v>
      </c>
      <c r="E10" s="5">
        <v>1</v>
      </c>
      <c r="F10" s="5">
        <v>1</v>
      </c>
      <c r="G10" s="5">
        <v>1</v>
      </c>
      <c r="H10" s="5">
        <v>1</v>
      </c>
      <c r="I10" s="4"/>
      <c r="J10" s="4" t="s">
        <v>65</v>
      </c>
      <c r="K10" s="4" t="s">
        <v>222</v>
      </c>
      <c r="L10" s="4" t="s">
        <v>223</v>
      </c>
      <c r="M10" s="6">
        <v>27935</v>
      </c>
      <c r="N10" s="4" t="s">
        <v>89</v>
      </c>
      <c r="O10" s="4" t="s">
        <v>85</v>
      </c>
      <c r="P10" s="4" t="s">
        <v>172</v>
      </c>
      <c r="Q10" s="7">
        <v>42437</v>
      </c>
      <c r="R10" s="4"/>
      <c r="S10" s="4" t="s">
        <v>87</v>
      </c>
    </row>
    <row r="11" spans="1:19" s="1" customFormat="1" ht="12">
      <c r="A11" s="4" t="s">
        <v>82</v>
      </c>
      <c r="B11" s="4" t="s">
        <v>64</v>
      </c>
      <c r="C11" s="4" t="s">
        <v>65</v>
      </c>
      <c r="D11" s="4" t="s">
        <v>224</v>
      </c>
      <c r="E11" s="5">
        <v>1</v>
      </c>
      <c r="F11" s="5">
        <v>1</v>
      </c>
      <c r="G11" s="5">
        <v>1</v>
      </c>
      <c r="H11" s="5">
        <v>1</v>
      </c>
      <c r="I11" s="4"/>
      <c r="J11" s="4" t="s">
        <v>65</v>
      </c>
      <c r="K11" s="4" t="s">
        <v>225</v>
      </c>
      <c r="L11" s="4" t="s">
        <v>226</v>
      </c>
      <c r="M11" s="6">
        <v>24437</v>
      </c>
      <c r="N11" s="4" t="s">
        <v>84</v>
      </c>
      <c r="O11" s="4" t="s">
        <v>90</v>
      </c>
      <c r="P11" s="4" t="s">
        <v>93</v>
      </c>
      <c r="Q11" s="7">
        <v>42437</v>
      </c>
      <c r="R11" s="4"/>
      <c r="S11" s="4" t="s">
        <v>87</v>
      </c>
    </row>
    <row r="12" spans="1:19" s="1" customFormat="1" ht="12">
      <c r="A12" s="4" t="s">
        <v>82</v>
      </c>
      <c r="B12" s="4" t="s">
        <v>64</v>
      </c>
      <c r="C12" s="4" t="s">
        <v>65</v>
      </c>
      <c r="D12" s="4" t="s">
        <v>227</v>
      </c>
      <c r="E12" s="5">
        <v>1</v>
      </c>
      <c r="F12" s="5">
        <v>1</v>
      </c>
      <c r="G12" s="5">
        <v>1</v>
      </c>
      <c r="H12" s="5">
        <v>1</v>
      </c>
      <c r="I12" s="4"/>
      <c r="J12" s="4" t="s">
        <v>65</v>
      </c>
      <c r="K12" s="4" t="s">
        <v>228</v>
      </c>
      <c r="L12" s="4" t="s">
        <v>229</v>
      </c>
      <c r="M12" s="6">
        <v>27368</v>
      </c>
      <c r="N12" s="4" t="s">
        <v>89</v>
      </c>
      <c r="O12" s="4" t="s">
        <v>85</v>
      </c>
      <c r="P12" s="4" t="s">
        <v>93</v>
      </c>
      <c r="Q12" s="7">
        <v>42437</v>
      </c>
      <c r="R12" s="4"/>
      <c r="S12" s="4" t="s">
        <v>87</v>
      </c>
    </row>
    <row r="13" spans="1:19" s="1" customFormat="1" ht="12">
      <c r="A13" s="4" t="s">
        <v>82</v>
      </c>
      <c r="B13" s="4" t="s">
        <v>64</v>
      </c>
      <c r="C13" s="4" t="s">
        <v>65</v>
      </c>
      <c r="D13" s="4" t="s">
        <v>230</v>
      </c>
      <c r="E13" s="5">
        <v>1</v>
      </c>
      <c r="F13" s="5">
        <v>1</v>
      </c>
      <c r="G13" s="5">
        <v>1</v>
      </c>
      <c r="H13" s="5">
        <v>1</v>
      </c>
      <c r="I13" s="4"/>
      <c r="J13" s="4" t="s">
        <v>65</v>
      </c>
      <c r="K13" s="4" t="s">
        <v>231</v>
      </c>
      <c r="L13" s="4" t="s">
        <v>232</v>
      </c>
      <c r="M13" s="6">
        <v>22925</v>
      </c>
      <c r="N13" s="4" t="s">
        <v>89</v>
      </c>
      <c r="O13" s="4" t="s">
        <v>85</v>
      </c>
      <c r="P13" s="4" t="s">
        <v>86</v>
      </c>
      <c r="Q13" s="7">
        <v>42437</v>
      </c>
      <c r="R13" s="4"/>
      <c r="S13" s="4" t="s">
        <v>87</v>
      </c>
    </row>
    <row r="14" spans="1:19" s="164" customFormat="1" ht="12">
      <c r="A14" s="160" t="s">
        <v>82</v>
      </c>
      <c r="B14" s="160" t="s">
        <v>16</v>
      </c>
      <c r="C14" s="160" t="s">
        <v>17</v>
      </c>
      <c r="D14" s="160" t="s">
        <v>214</v>
      </c>
      <c r="E14" s="161" t="s">
        <v>262</v>
      </c>
      <c r="F14" s="161">
        <v>1</v>
      </c>
      <c r="G14" s="161">
        <v>1</v>
      </c>
      <c r="H14" s="161">
        <v>1</v>
      </c>
      <c r="I14" s="160"/>
      <c r="J14" s="160" t="s">
        <v>17</v>
      </c>
      <c r="K14" s="160" t="s">
        <v>215</v>
      </c>
      <c r="L14" s="160" t="s">
        <v>349</v>
      </c>
      <c r="M14" s="162">
        <v>22340</v>
      </c>
      <c r="N14" s="160" t="s">
        <v>89</v>
      </c>
      <c r="O14" s="160" t="s">
        <v>85</v>
      </c>
      <c r="P14" s="160" t="s">
        <v>93</v>
      </c>
      <c r="Q14" s="163">
        <v>42745</v>
      </c>
      <c r="R14" s="160"/>
      <c r="S14" s="160" t="s">
        <v>87</v>
      </c>
    </row>
    <row r="15" spans="1:19" s="1" customFormat="1" ht="12">
      <c r="A15" s="8" t="s">
        <v>82</v>
      </c>
      <c r="B15" s="8" t="s">
        <v>64</v>
      </c>
      <c r="C15" s="8" t="s">
        <v>65</v>
      </c>
      <c r="D15" s="9"/>
      <c r="E15" s="10">
        <v>5</v>
      </c>
      <c r="F15" s="10">
        <f>SUM(F9:F14)</f>
        <v>6</v>
      </c>
      <c r="G15" s="10">
        <f>SUM(G9:G14)</f>
        <v>6</v>
      </c>
      <c r="H15" s="10">
        <f>SUM(H9:H14)</f>
        <v>6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7" spans="1:19" s="164" customFormat="1" ht="12">
      <c r="A17" s="160" t="s">
        <v>82</v>
      </c>
      <c r="B17" s="160" t="s">
        <v>16</v>
      </c>
      <c r="C17" s="160" t="s">
        <v>17</v>
      </c>
      <c r="D17" s="160" t="s">
        <v>212</v>
      </c>
      <c r="E17" s="161">
        <v>1</v>
      </c>
      <c r="F17" s="161">
        <v>1</v>
      </c>
      <c r="G17" s="161">
        <v>0.6</v>
      </c>
      <c r="H17" s="161">
        <v>0.6</v>
      </c>
      <c r="I17" s="160" t="s">
        <v>108</v>
      </c>
      <c r="J17" s="160" t="s">
        <v>17</v>
      </c>
      <c r="K17" s="160" t="s">
        <v>213</v>
      </c>
      <c r="L17" s="160" t="s">
        <v>350</v>
      </c>
      <c r="M17" s="162">
        <v>25450</v>
      </c>
      <c r="N17" s="160" t="s">
        <v>89</v>
      </c>
      <c r="O17" s="160" t="s">
        <v>90</v>
      </c>
      <c r="P17" s="160" t="s">
        <v>91</v>
      </c>
      <c r="Q17" s="163">
        <v>42025</v>
      </c>
      <c r="R17" s="160" t="s">
        <v>142</v>
      </c>
      <c r="S17" s="160" t="s">
        <v>87</v>
      </c>
    </row>
  </sheetData>
  <conditionalFormatting sqref="D9:D13 D15">
    <cfRule type="duplicateValues" dxfId="15" priority="4"/>
  </conditionalFormatting>
  <conditionalFormatting sqref="D17">
    <cfRule type="duplicateValues" dxfId="14" priority="3"/>
  </conditionalFormatting>
  <conditionalFormatting sqref="D8">
    <cfRule type="duplicateValues" dxfId="13" priority="2"/>
  </conditionalFormatting>
  <conditionalFormatting sqref="D14">
    <cfRule type="duplicateValues" dxfId="12" priority="1"/>
  </conditionalFormatting>
  <pageMargins left="0.7" right="0.7" top="0.75" bottom="0.75" header="0.3" footer="0.3"/>
  <pageSetup paperSize="9"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G35"/>
  <sheetViews>
    <sheetView tabSelected="1" workbookViewId="0">
      <selection activeCell="A7" sqref="A7"/>
    </sheetView>
  </sheetViews>
  <sheetFormatPr defaultRowHeight="12.75"/>
  <cols>
    <col min="1" max="1" width="21.28515625" customWidth="1"/>
    <col min="2" max="2" width="13.5703125" customWidth="1"/>
    <col min="3" max="3" width="16.140625" customWidth="1"/>
    <col min="4" max="5" width="7" customWidth="1"/>
    <col min="6" max="6" width="11.7109375" customWidth="1"/>
    <col min="7" max="7" width="12.140625" customWidth="1"/>
    <col min="8" max="8" width="9" customWidth="1"/>
    <col min="9" max="9" width="12.140625" customWidth="1"/>
    <col min="10" max="10" width="11.5703125" customWidth="1"/>
    <col min="11" max="11" width="12.140625" customWidth="1"/>
    <col min="12" max="12" width="11.7109375" customWidth="1"/>
    <col min="13" max="26" width="8.140625" customWidth="1"/>
    <col min="27" max="27" width="7.140625" customWidth="1"/>
    <col min="28" max="28" width="11.7109375" bestFit="1" customWidth="1"/>
  </cols>
  <sheetData>
    <row r="1" spans="1:7">
      <c r="A1" s="253" t="s">
        <v>76</v>
      </c>
      <c r="B1" s="252" t="s">
        <v>416</v>
      </c>
    </row>
    <row r="2" spans="1:7">
      <c r="A2" s="253" t="s">
        <v>7</v>
      </c>
      <c r="B2" s="252" t="s">
        <v>416</v>
      </c>
    </row>
    <row r="3" spans="1:7">
      <c r="A3" s="253" t="s">
        <v>69</v>
      </c>
      <c r="B3" s="252" t="s">
        <v>416</v>
      </c>
    </row>
    <row r="5" spans="1:7">
      <c r="A5" s="249" t="s">
        <v>415</v>
      </c>
      <c r="B5" s="247"/>
      <c r="C5" s="249" t="s">
        <v>68</v>
      </c>
      <c r="D5" s="247"/>
      <c r="E5" s="247"/>
      <c r="F5" s="247"/>
      <c r="G5" s="248"/>
    </row>
    <row r="6" spans="1:7">
      <c r="A6" s="249" t="s">
        <v>75</v>
      </c>
      <c r="B6" s="249" t="s">
        <v>77</v>
      </c>
      <c r="C6" s="260" t="s">
        <v>24</v>
      </c>
      <c r="D6" s="261" t="s">
        <v>26</v>
      </c>
      <c r="E6" s="261" t="s">
        <v>27</v>
      </c>
      <c r="F6" s="261" t="s">
        <v>66</v>
      </c>
      <c r="G6" s="262" t="s">
        <v>414</v>
      </c>
    </row>
    <row r="7" spans="1:7">
      <c r="A7" s="246" t="s">
        <v>413</v>
      </c>
      <c r="B7" s="246" t="s">
        <v>413</v>
      </c>
      <c r="C7" s="255">
        <v>10</v>
      </c>
      <c r="D7" s="256">
        <v>7</v>
      </c>
      <c r="E7" s="256"/>
      <c r="F7" s="256"/>
      <c r="G7" s="257">
        <v>17</v>
      </c>
    </row>
    <row r="8" spans="1:7">
      <c r="A8" s="246" t="s">
        <v>383</v>
      </c>
      <c r="B8" s="246" t="s">
        <v>89</v>
      </c>
      <c r="C8" s="255"/>
      <c r="D8" s="256"/>
      <c r="E8" s="256"/>
      <c r="F8" s="256">
        <v>1</v>
      </c>
      <c r="G8" s="257">
        <v>1</v>
      </c>
    </row>
    <row r="9" spans="1:7">
      <c r="A9" s="246" t="s">
        <v>379</v>
      </c>
      <c r="B9" s="246" t="s">
        <v>89</v>
      </c>
      <c r="C9" s="255"/>
      <c r="D9" s="256"/>
      <c r="E9" s="256">
        <v>1</v>
      </c>
      <c r="F9" s="256"/>
      <c r="G9" s="257">
        <v>1</v>
      </c>
    </row>
    <row r="10" spans="1:7">
      <c r="A10" s="246" t="s">
        <v>366</v>
      </c>
      <c r="B10" s="246" t="s">
        <v>89</v>
      </c>
      <c r="C10" s="255">
        <v>1</v>
      </c>
      <c r="D10" s="256"/>
      <c r="E10" s="256"/>
      <c r="F10" s="256"/>
      <c r="G10" s="257">
        <v>1</v>
      </c>
    </row>
    <row r="11" spans="1:7">
      <c r="A11" s="246" t="s">
        <v>362</v>
      </c>
      <c r="B11" s="246" t="s">
        <v>84</v>
      </c>
      <c r="C11" s="255">
        <v>1</v>
      </c>
      <c r="D11" s="256"/>
      <c r="E11" s="256"/>
      <c r="F11" s="256"/>
      <c r="G11" s="257">
        <v>1</v>
      </c>
    </row>
    <row r="12" spans="1:7">
      <c r="A12" s="246" t="s">
        <v>367</v>
      </c>
      <c r="B12" s="246" t="s">
        <v>84</v>
      </c>
      <c r="C12" s="255"/>
      <c r="D12" s="256">
        <v>1</v>
      </c>
      <c r="E12" s="256"/>
      <c r="F12" s="256"/>
      <c r="G12" s="257">
        <v>1</v>
      </c>
    </row>
    <row r="13" spans="1:7">
      <c r="A13" s="246" t="s">
        <v>381</v>
      </c>
      <c r="B13" s="246" t="s">
        <v>84</v>
      </c>
      <c r="C13" s="255"/>
      <c r="D13" s="256"/>
      <c r="E13" s="256"/>
      <c r="F13" s="256">
        <v>1</v>
      </c>
      <c r="G13" s="257">
        <v>1</v>
      </c>
    </row>
    <row r="14" spans="1:7">
      <c r="A14" s="246" t="s">
        <v>368</v>
      </c>
      <c r="B14" s="246" t="s">
        <v>89</v>
      </c>
      <c r="C14" s="255"/>
      <c r="D14" s="256">
        <v>1</v>
      </c>
      <c r="E14" s="256"/>
      <c r="F14" s="256"/>
      <c r="G14" s="257">
        <v>1</v>
      </c>
    </row>
    <row r="15" spans="1:7">
      <c r="A15" s="246" t="s">
        <v>360</v>
      </c>
      <c r="B15" s="246" t="s">
        <v>89</v>
      </c>
      <c r="C15" s="255">
        <v>1</v>
      </c>
      <c r="D15" s="256"/>
      <c r="E15" s="256"/>
      <c r="F15" s="256"/>
      <c r="G15" s="257">
        <v>1</v>
      </c>
    </row>
    <row r="16" spans="1:7">
      <c r="A16" s="246" t="s">
        <v>369</v>
      </c>
      <c r="B16" s="246" t="s">
        <v>89</v>
      </c>
      <c r="C16" s="255"/>
      <c r="D16" s="256">
        <v>1</v>
      </c>
      <c r="E16" s="256"/>
      <c r="F16" s="256"/>
      <c r="G16" s="257">
        <v>1</v>
      </c>
    </row>
    <row r="17" spans="1:7">
      <c r="A17" s="246" t="s">
        <v>364</v>
      </c>
      <c r="B17" s="246" t="s">
        <v>84</v>
      </c>
      <c r="C17" s="255">
        <v>1</v>
      </c>
      <c r="D17" s="256"/>
      <c r="E17" s="256"/>
      <c r="F17" s="256"/>
      <c r="G17" s="257">
        <v>1</v>
      </c>
    </row>
    <row r="18" spans="1:7">
      <c r="A18" s="246" t="s">
        <v>370</v>
      </c>
      <c r="B18" s="246" t="s">
        <v>89</v>
      </c>
      <c r="C18" s="255"/>
      <c r="D18" s="256">
        <v>1</v>
      </c>
      <c r="E18" s="256"/>
      <c r="F18" s="256"/>
      <c r="G18" s="257">
        <v>1</v>
      </c>
    </row>
    <row r="19" spans="1:7">
      <c r="A19" s="246" t="s">
        <v>378</v>
      </c>
      <c r="B19" s="246" t="s">
        <v>84</v>
      </c>
      <c r="C19" s="255"/>
      <c r="D19" s="256"/>
      <c r="E19" s="256">
        <v>1</v>
      </c>
      <c r="F19" s="256"/>
      <c r="G19" s="257">
        <v>1</v>
      </c>
    </row>
    <row r="20" spans="1:7">
      <c r="A20" s="246" t="s">
        <v>371</v>
      </c>
      <c r="B20" s="246" t="s">
        <v>413</v>
      </c>
      <c r="C20" s="255"/>
      <c r="D20" s="256">
        <v>1</v>
      </c>
      <c r="E20" s="256"/>
      <c r="F20" s="256"/>
      <c r="G20" s="257">
        <v>1</v>
      </c>
    </row>
    <row r="21" spans="1:7">
      <c r="A21" s="246" t="s">
        <v>380</v>
      </c>
      <c r="B21" s="246" t="s">
        <v>89</v>
      </c>
      <c r="C21" s="255"/>
      <c r="D21" s="256"/>
      <c r="E21" s="256">
        <v>1</v>
      </c>
      <c r="F21" s="256"/>
      <c r="G21" s="257">
        <v>1</v>
      </c>
    </row>
    <row r="22" spans="1:7">
      <c r="A22" s="246" t="s">
        <v>372</v>
      </c>
      <c r="B22" s="246" t="s">
        <v>89</v>
      </c>
      <c r="C22" s="255"/>
      <c r="D22" s="256">
        <v>1</v>
      </c>
      <c r="E22" s="256"/>
      <c r="F22" s="256"/>
      <c r="G22" s="257">
        <v>1</v>
      </c>
    </row>
    <row r="23" spans="1:7">
      <c r="A23" s="246" t="s">
        <v>382</v>
      </c>
      <c r="B23" s="246" t="s">
        <v>89</v>
      </c>
      <c r="C23" s="255"/>
      <c r="D23" s="256"/>
      <c r="E23" s="256"/>
      <c r="F23" s="256">
        <v>1</v>
      </c>
      <c r="G23" s="257">
        <v>1</v>
      </c>
    </row>
    <row r="24" spans="1:7">
      <c r="A24" s="246" t="s">
        <v>373</v>
      </c>
      <c r="B24" s="246" t="s">
        <v>89</v>
      </c>
      <c r="C24" s="255"/>
      <c r="D24" s="256">
        <v>1</v>
      </c>
      <c r="E24" s="256"/>
      <c r="F24" s="256"/>
      <c r="G24" s="257">
        <v>1</v>
      </c>
    </row>
    <row r="25" spans="1:7">
      <c r="A25" s="246" t="s">
        <v>359</v>
      </c>
      <c r="B25" s="246" t="s">
        <v>89</v>
      </c>
      <c r="C25" s="255">
        <v>1</v>
      </c>
      <c r="D25" s="256"/>
      <c r="E25" s="256"/>
      <c r="F25" s="256"/>
      <c r="G25" s="257">
        <v>1</v>
      </c>
    </row>
    <row r="26" spans="1:7">
      <c r="A26" s="246" t="s">
        <v>374</v>
      </c>
      <c r="B26" s="246" t="s">
        <v>89</v>
      </c>
      <c r="C26" s="255"/>
      <c r="D26" s="256"/>
      <c r="E26" s="256">
        <v>1</v>
      </c>
      <c r="F26" s="256"/>
      <c r="G26" s="257">
        <v>1</v>
      </c>
    </row>
    <row r="27" spans="1:7">
      <c r="A27" s="246" t="s">
        <v>361</v>
      </c>
      <c r="B27" s="246" t="s">
        <v>89</v>
      </c>
      <c r="C27" s="255">
        <v>1</v>
      </c>
      <c r="D27" s="256"/>
      <c r="E27" s="256"/>
      <c r="F27" s="256"/>
      <c r="G27" s="257">
        <v>1</v>
      </c>
    </row>
    <row r="28" spans="1:7">
      <c r="A28" s="246" t="s">
        <v>375</v>
      </c>
      <c r="B28" s="246" t="s">
        <v>89</v>
      </c>
      <c r="C28" s="255"/>
      <c r="D28" s="256"/>
      <c r="E28" s="256">
        <v>1</v>
      </c>
      <c r="F28" s="256"/>
      <c r="G28" s="257">
        <v>1</v>
      </c>
    </row>
    <row r="29" spans="1:7">
      <c r="A29" s="246" t="s">
        <v>363</v>
      </c>
      <c r="B29" s="246" t="s">
        <v>413</v>
      </c>
      <c r="C29" s="255">
        <v>1</v>
      </c>
      <c r="D29" s="256"/>
      <c r="E29" s="256"/>
      <c r="F29" s="256"/>
      <c r="G29" s="257">
        <v>1</v>
      </c>
    </row>
    <row r="30" spans="1:7">
      <c r="A30" s="246" t="s">
        <v>358</v>
      </c>
      <c r="B30" s="246" t="s">
        <v>89</v>
      </c>
      <c r="C30" s="255">
        <v>1</v>
      </c>
      <c r="D30" s="256"/>
      <c r="E30" s="256"/>
      <c r="F30" s="256"/>
      <c r="G30" s="257">
        <v>1</v>
      </c>
    </row>
    <row r="31" spans="1:7">
      <c r="A31" s="246" t="s">
        <v>365</v>
      </c>
      <c r="B31" s="246" t="s">
        <v>84</v>
      </c>
      <c r="C31" s="255">
        <v>1</v>
      </c>
      <c r="D31" s="256"/>
      <c r="E31" s="256"/>
      <c r="F31" s="256"/>
      <c r="G31" s="257">
        <v>1</v>
      </c>
    </row>
    <row r="32" spans="1:7">
      <c r="A32" s="246" t="s">
        <v>376</v>
      </c>
      <c r="B32" s="246" t="s">
        <v>89</v>
      </c>
      <c r="C32" s="255"/>
      <c r="D32" s="256"/>
      <c r="E32" s="256">
        <v>1</v>
      </c>
      <c r="F32" s="256"/>
      <c r="G32" s="257">
        <v>1</v>
      </c>
    </row>
    <row r="33" spans="1:7">
      <c r="A33" s="246" t="s">
        <v>357</v>
      </c>
      <c r="B33" s="246" t="s">
        <v>84</v>
      </c>
      <c r="C33" s="255">
        <v>1</v>
      </c>
      <c r="D33" s="256"/>
      <c r="E33" s="256"/>
      <c r="F33" s="256"/>
      <c r="G33" s="257">
        <v>1</v>
      </c>
    </row>
    <row r="34" spans="1:7">
      <c r="A34" s="246" t="s">
        <v>377</v>
      </c>
      <c r="B34" s="246" t="s">
        <v>89</v>
      </c>
      <c r="C34" s="255"/>
      <c r="D34" s="256"/>
      <c r="E34" s="256">
        <v>1</v>
      </c>
      <c r="F34" s="256"/>
      <c r="G34" s="257">
        <v>1</v>
      </c>
    </row>
    <row r="35" spans="1:7">
      <c r="A35" s="250" t="s">
        <v>414</v>
      </c>
      <c r="B35" s="251"/>
      <c r="C35" s="258">
        <v>20</v>
      </c>
      <c r="D35" s="259">
        <v>14</v>
      </c>
      <c r="E35" s="259">
        <v>7</v>
      </c>
      <c r="F35" s="259">
        <v>3</v>
      </c>
      <c r="G35" s="254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bpfe</vt:lpstr>
      <vt:lpstr>Feuil1</vt:lpstr>
      <vt:lpstr>Feuil3</vt:lpstr>
      <vt:lpstr>TCD</vt:lpstr>
      <vt:lpstr>bpfe!Print_Titles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Carim</cp:lastModifiedBy>
  <cp:lastPrinted>2019-04-24T11:29:39Z</cp:lastPrinted>
  <dcterms:created xsi:type="dcterms:W3CDTF">2019-04-03T08:59:22Z</dcterms:created>
  <dcterms:modified xsi:type="dcterms:W3CDTF">2019-04-24T19:40:17Z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