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customXml/itemProps1.xml" ContentType="application/vnd.openxmlformats-officedocument.customXmlProperti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/>
  <bookViews>
    <workbookView xWindow="15" yWindow="300" windowWidth="11085" windowHeight="7770"/>
  </bookViews>
  <sheets>
    <sheet name="Agenda" sheetId="5" r:id="rId1"/>
    <sheet name="Réservations" sheetId="3" r:id="rId2"/>
    <sheet name="Cahier des charges" sheetId="6" state="hidden" r:id="rId3"/>
    <sheet name="Données" sheetId="2" r:id="rId4"/>
  </sheets>
  <definedNames>
    <definedName name="AnnéeAgenda" localSheetId="0">Agenda!$D$8</definedName>
    <definedName name="DateDuJour">Agenda!$D$2</definedName>
    <definedName name="DateRéservation">Réservations!$B:$B</definedName>
    <definedName name="HeureDébut">Réservations!$C:$C</definedName>
    <definedName name="HeureFin">Réservations!$D:$D</definedName>
    <definedName name="JourAgenda" localSheetId="0">Agenda!$D$6</definedName>
    <definedName name="JoursFériés2013">Données!$I$2:$I$13</definedName>
    <definedName name="JoursFériés2014">Données!$J$2:$J$13</definedName>
    <definedName name="JoursFériés2015">Données!$K$2:$K$13</definedName>
    <definedName name="LieuxAgenda">Réservations!$G:$G</definedName>
    <definedName name="ListeAnnée">Données!$E$2:$E$9</definedName>
    <definedName name="ListeHeure" localSheetId="0">Données!$G$2:$G$24</definedName>
    <definedName name="ListeHoraires">Données!$G$2:$G$24</definedName>
    <definedName name="ListeJours">Données!$C$2:$C$32</definedName>
    <definedName name="ListeLieux">Données!$L$2:$L$4</definedName>
    <definedName name="ListeMois">Données!$D$2:$D$13</definedName>
    <definedName name="ListeSemaine">Données!$F$2:$F$53</definedName>
    <definedName name="MoisAgenda" localSheetId="0">Agenda!$D$7</definedName>
    <definedName name="NuméroAnnée" localSheetId="0">Agenda!$E$8</definedName>
    <definedName name="NuméroLieu">Agenda!$E$5</definedName>
    <definedName name="NuméroMois" localSheetId="0">Agenda!$E$7</definedName>
    <definedName name="RechDateEtHeure" localSheetId="0">Saisie[DATE
'[JJ/MM/AAAA']]&amp;Saisie[HEURE
DÉBUT]</definedName>
    <definedName name="ValDate" localSheetId="0">Agenda!$D$3</definedName>
    <definedName name="ValeurUniques">Saisie[ VALEUR
UNIQUE]</definedName>
  </definedNames>
  <calcPr calcId="125725"/>
</workbook>
</file>

<file path=xl/calcChain.xml><?xml version="1.0" encoding="utf-8"?>
<calcChain xmlns="http://schemas.openxmlformats.org/spreadsheetml/2006/main">
  <c r="J9" i="3"/>
  <c r="B14"/>
  <c r="B12"/>
  <c r="B10"/>
  <c r="B8"/>
  <c r="B6"/>
  <c r="B4"/>
  <c r="J3"/>
  <c r="J4"/>
  <c r="J5"/>
  <c r="J6"/>
  <c r="J7"/>
  <c r="J8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G2" i="5"/>
  <c r="B13" i="3"/>
  <c r="B11"/>
  <c r="B9"/>
  <c r="B7"/>
  <c r="B5"/>
  <c r="B3"/>
  <c r="D5" i="5" l="1"/>
  <c r="H24" l="1"/>
  <c r="H20"/>
  <c r="H16"/>
  <c r="H12"/>
  <c r="H8"/>
  <c r="H25"/>
  <c r="H21"/>
  <c r="H17"/>
  <c r="H13"/>
  <c r="H6"/>
  <c r="H7"/>
  <c r="H26"/>
  <c r="H22"/>
  <c r="H18"/>
  <c r="H14"/>
  <c r="H10"/>
  <c r="H27"/>
  <c r="H23"/>
  <c r="H19"/>
  <c r="H15"/>
  <c r="H11"/>
  <c r="H5"/>
  <c r="H9"/>
  <c r="D8"/>
  <c r="D3" s="1"/>
  <c r="H3" s="1"/>
  <c r="N3" s="1"/>
  <c r="T3" s="1"/>
  <c r="Z3" s="1"/>
  <c r="AF3" s="1"/>
  <c r="AL3" s="1"/>
  <c r="AR3" s="1"/>
  <c r="I33" i="3" l="1"/>
  <c r="I37"/>
  <c r="I29"/>
  <c r="I44"/>
  <c r="I5"/>
  <c r="I8"/>
  <c r="I9"/>
  <c r="I10"/>
  <c r="I3"/>
  <c r="I6"/>
  <c r="I13"/>
  <c r="I15"/>
  <c r="I17"/>
  <c r="I19"/>
  <c r="I20"/>
  <c r="I22"/>
  <c r="I7"/>
  <c r="I11"/>
  <c r="I12"/>
  <c r="I25"/>
  <c r="I14"/>
  <c r="I26"/>
  <c r="I27"/>
  <c r="I23"/>
  <c r="I34"/>
  <c r="I35"/>
  <c r="I36"/>
  <c r="I38"/>
  <c r="I39"/>
  <c r="I40"/>
  <c r="I41"/>
  <c r="I42"/>
  <c r="I43"/>
  <c r="I45"/>
  <c r="I46"/>
  <c r="I47"/>
  <c r="I48"/>
  <c r="I49"/>
  <c r="I50"/>
  <c r="I51"/>
  <c r="I30"/>
  <c r="I16"/>
  <c r="I18"/>
  <c r="I24"/>
  <c r="I21"/>
  <c r="I31"/>
  <c r="I28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4" l="1"/>
  <c r="I32"/>
  <c r="Q4" i="5" l="1"/>
  <c r="D7"/>
  <c r="W4" l="1"/>
  <c r="W3"/>
  <c r="U5"/>
  <c r="T6"/>
  <c r="W6" s="1"/>
  <c r="V6"/>
  <c r="U7"/>
  <c r="T8"/>
  <c r="W8" s="1"/>
  <c r="V8"/>
  <c r="U9"/>
  <c r="T10"/>
  <c r="W10" s="1"/>
  <c r="V10"/>
  <c r="U11"/>
  <c r="T12"/>
  <c r="W12" s="1"/>
  <c r="V12"/>
  <c r="U13"/>
  <c r="T14"/>
  <c r="W14" s="1"/>
  <c r="V14"/>
  <c r="U15"/>
  <c r="T16"/>
  <c r="W16" s="1"/>
  <c r="V16"/>
  <c r="U17"/>
  <c r="T18"/>
  <c r="W18" s="1"/>
  <c r="V18"/>
  <c r="U19"/>
  <c r="T20"/>
  <c r="W20" s="1"/>
  <c r="V20"/>
  <c r="U21"/>
  <c r="T22"/>
  <c r="W22" s="1"/>
  <c r="U23"/>
  <c r="V24"/>
  <c r="V26"/>
  <c r="T5"/>
  <c r="W5" s="1"/>
  <c r="X5" s="1"/>
  <c r="Y5" s="1"/>
  <c r="V5"/>
  <c r="U6"/>
  <c r="T7"/>
  <c r="W7" s="1"/>
  <c r="V7"/>
  <c r="U8"/>
  <c r="T9"/>
  <c r="W9" s="1"/>
  <c r="V9"/>
  <c r="U10"/>
  <c r="T11"/>
  <c r="W11" s="1"/>
  <c r="V11"/>
  <c r="U12"/>
  <c r="T13"/>
  <c r="W13" s="1"/>
  <c r="V13"/>
  <c r="U14"/>
  <c r="T15"/>
  <c r="W15" s="1"/>
  <c r="V15"/>
  <c r="U16"/>
  <c r="T17"/>
  <c r="W17" s="1"/>
  <c r="V17"/>
  <c r="U18"/>
  <c r="T19"/>
  <c r="W19" s="1"/>
  <c r="V19"/>
  <c r="U20"/>
  <c r="T21"/>
  <c r="W21" s="1"/>
  <c r="V21"/>
  <c r="U22"/>
  <c r="T23"/>
  <c r="W23" s="1"/>
  <c r="V23"/>
  <c r="U24"/>
  <c r="T25"/>
  <c r="W25" s="1"/>
  <c r="V25"/>
  <c r="U26"/>
  <c r="T27"/>
  <c r="W27" s="1"/>
  <c r="V27"/>
  <c r="V22"/>
  <c r="T24"/>
  <c r="W24" s="1"/>
  <c r="U25"/>
  <c r="T26"/>
  <c r="W26" s="1"/>
  <c r="U27"/>
  <c r="AA5"/>
  <c r="Z6"/>
  <c r="AB6"/>
  <c r="AA7"/>
  <c r="Z8"/>
  <c r="AB8"/>
  <c r="AA9"/>
  <c r="Z10"/>
  <c r="AB10"/>
  <c r="AA11"/>
  <c r="Z12"/>
  <c r="AB12"/>
  <c r="AA13"/>
  <c r="Z14"/>
  <c r="AB14"/>
  <c r="AA15"/>
  <c r="Z16"/>
  <c r="AB16"/>
  <c r="AA17"/>
  <c r="Z18"/>
  <c r="AB18"/>
  <c r="AA19"/>
  <c r="Z20"/>
  <c r="AB20"/>
  <c r="AA21"/>
  <c r="Z22"/>
  <c r="AB22"/>
  <c r="AA23"/>
  <c r="Z24"/>
  <c r="AA25"/>
  <c r="AB26"/>
  <c r="Z5"/>
  <c r="AB5"/>
  <c r="AA6"/>
  <c r="Z7"/>
  <c r="AB7"/>
  <c r="AA8"/>
  <c r="Z9"/>
  <c r="AB9"/>
  <c r="AA10"/>
  <c r="Z11"/>
  <c r="AB11"/>
  <c r="AA12"/>
  <c r="Z13"/>
  <c r="AB13"/>
  <c r="AA14"/>
  <c r="Z15"/>
  <c r="AB15"/>
  <c r="AA16"/>
  <c r="Z17"/>
  <c r="AB17"/>
  <c r="AA18"/>
  <c r="Z19"/>
  <c r="AB19"/>
  <c r="AA20"/>
  <c r="Z21"/>
  <c r="AB21"/>
  <c r="AA22"/>
  <c r="Z23"/>
  <c r="AB23"/>
  <c r="AA24"/>
  <c r="Z25"/>
  <c r="AB25"/>
  <c r="AA26"/>
  <c r="Z27"/>
  <c r="AB27"/>
  <c r="AB24"/>
  <c r="Z26"/>
  <c r="AA27"/>
  <c r="K4"/>
  <c r="AC4"/>
  <c r="AI4"/>
  <c r="K3"/>
  <c r="G1"/>
  <c r="AS6"/>
  <c r="AS8"/>
  <c r="AS10"/>
  <c r="AS12"/>
  <c r="AS14"/>
  <c r="AS16"/>
  <c r="AS18"/>
  <c r="AS20"/>
  <c r="AS22"/>
  <c r="AS24"/>
  <c r="AS26"/>
  <c r="AS7"/>
  <c r="AS9"/>
  <c r="AS11"/>
  <c r="AS13"/>
  <c r="AS15"/>
  <c r="AS17"/>
  <c r="AS19"/>
  <c r="AS21"/>
  <c r="AS23"/>
  <c r="AS25"/>
  <c r="AS27"/>
  <c r="AN6"/>
  <c r="AN8"/>
  <c r="AN10"/>
  <c r="AN12"/>
  <c r="AN14"/>
  <c r="AN16"/>
  <c r="AN18"/>
  <c r="AN20"/>
  <c r="AN22"/>
  <c r="AN24"/>
  <c r="AN26"/>
  <c r="AT6"/>
  <c r="AT8"/>
  <c r="AT10"/>
  <c r="AT12"/>
  <c r="AT14"/>
  <c r="AT16"/>
  <c r="AT18"/>
  <c r="AT20"/>
  <c r="AT22"/>
  <c r="AT24"/>
  <c r="AT26"/>
  <c r="AN7"/>
  <c r="AN9"/>
  <c r="AN11"/>
  <c r="AN13"/>
  <c r="AN15"/>
  <c r="AN17"/>
  <c r="AN19"/>
  <c r="AN21"/>
  <c r="AN23"/>
  <c r="AN25"/>
  <c r="AN27"/>
  <c r="AT7"/>
  <c r="AT9"/>
  <c r="AT11"/>
  <c r="AT13"/>
  <c r="AT15"/>
  <c r="AT17"/>
  <c r="AT19"/>
  <c r="AT21"/>
  <c r="AT23"/>
  <c r="AT25"/>
  <c r="AT27"/>
  <c r="AC3"/>
  <c r="Q3"/>
  <c r="AU3"/>
  <c r="AI3"/>
  <c r="K27"/>
  <c r="J27"/>
  <c r="N27"/>
  <c r="Q27" s="1"/>
  <c r="P27"/>
  <c r="AF27"/>
  <c r="AI27" s="1"/>
  <c r="AH27"/>
  <c r="AL27"/>
  <c r="AO27" s="1"/>
  <c r="AS5"/>
  <c r="I27"/>
  <c r="O27"/>
  <c r="AC27"/>
  <c r="AG27"/>
  <c r="AM27"/>
  <c r="AR27"/>
  <c r="AU27" s="1"/>
  <c r="AT5"/>
  <c r="AM6"/>
  <c r="AM7"/>
  <c r="AM8"/>
  <c r="AM9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N5"/>
  <c r="AM5"/>
  <c r="AG6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H5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G5"/>
  <c r="P6"/>
  <c r="P8"/>
  <c r="P10"/>
  <c r="P12"/>
  <c r="P14"/>
  <c r="P16"/>
  <c r="P18"/>
  <c r="P20"/>
  <c r="P22"/>
  <c r="P24"/>
  <c r="P26"/>
  <c r="P5"/>
  <c r="O7"/>
  <c r="O9"/>
  <c r="O11"/>
  <c r="O13"/>
  <c r="O15"/>
  <c r="O17"/>
  <c r="O19"/>
  <c r="O21"/>
  <c r="O23"/>
  <c r="O25"/>
  <c r="P7"/>
  <c r="P9"/>
  <c r="P11"/>
  <c r="P13"/>
  <c r="P15"/>
  <c r="P17"/>
  <c r="P19"/>
  <c r="P21"/>
  <c r="P23"/>
  <c r="P25"/>
  <c r="O6"/>
  <c r="O8"/>
  <c r="O10"/>
  <c r="O12"/>
  <c r="O14"/>
  <c r="O16"/>
  <c r="O18"/>
  <c r="O20"/>
  <c r="O22"/>
  <c r="O24"/>
  <c r="O26"/>
  <c r="O5"/>
  <c r="J5"/>
  <c r="J7"/>
  <c r="J9"/>
  <c r="J11"/>
  <c r="J13"/>
  <c r="J15"/>
  <c r="J17"/>
  <c r="J19"/>
  <c r="J21"/>
  <c r="J23"/>
  <c r="J25"/>
  <c r="I9"/>
  <c r="J6"/>
  <c r="J8"/>
  <c r="J10"/>
  <c r="J12"/>
  <c r="J14"/>
  <c r="J16"/>
  <c r="J18"/>
  <c r="J20"/>
  <c r="J22"/>
  <c r="J24"/>
  <c r="J26"/>
  <c r="I5"/>
  <c r="I6"/>
  <c r="I16"/>
  <c r="I20"/>
  <c r="I24"/>
  <c r="I7"/>
  <c r="I11"/>
  <c r="I13"/>
  <c r="I15"/>
  <c r="I17"/>
  <c r="I19"/>
  <c r="I21"/>
  <c r="I23"/>
  <c r="I25"/>
  <c r="I8"/>
  <c r="I10"/>
  <c r="I12"/>
  <c r="I14"/>
  <c r="I18"/>
  <c r="I22"/>
  <c r="I26"/>
  <c r="AC9"/>
  <c r="AC17"/>
  <c r="AC24"/>
  <c r="AC11"/>
  <c r="AC26"/>
  <c r="AO3"/>
  <c r="AF15"/>
  <c r="AI15" s="1"/>
  <c r="AL22"/>
  <c r="AO22" s="1"/>
  <c r="AL6"/>
  <c r="AO6" s="1"/>
  <c r="AR13"/>
  <c r="AU13" s="1"/>
  <c r="AF18"/>
  <c r="AI18" s="1"/>
  <c r="K6"/>
  <c r="AC13"/>
  <c r="AC20"/>
  <c r="AC19"/>
  <c r="AF23"/>
  <c r="AI23" s="1"/>
  <c r="AF7"/>
  <c r="AI7" s="1"/>
  <c r="AL14"/>
  <c r="AO14" s="1"/>
  <c r="AR21"/>
  <c r="AU21" s="1"/>
  <c r="AF26"/>
  <c r="AI26" s="1"/>
  <c r="AL11"/>
  <c r="AO11" s="1"/>
  <c r="AR18"/>
  <c r="AU18" s="1"/>
  <c r="N26"/>
  <c r="Q26" s="1"/>
  <c r="N10"/>
  <c r="Q10" s="1"/>
  <c r="N17"/>
  <c r="Q17" s="1"/>
  <c r="AO4"/>
  <c r="AC7"/>
  <c r="AC10"/>
  <c r="AC14"/>
  <c r="AC18"/>
  <c r="AC23"/>
  <c r="AC6"/>
  <c r="AC15"/>
  <c r="AC22"/>
  <c r="AF19"/>
  <c r="AI19" s="1"/>
  <c r="AF11"/>
  <c r="AI11" s="1"/>
  <c r="AL26"/>
  <c r="AO26" s="1"/>
  <c r="AL18"/>
  <c r="AO18" s="1"/>
  <c r="AL10"/>
  <c r="AO10" s="1"/>
  <c r="AR25"/>
  <c r="AU25" s="1"/>
  <c r="AR17"/>
  <c r="AU17" s="1"/>
  <c r="AR9"/>
  <c r="AU9" s="1"/>
  <c r="AF22"/>
  <c r="AI22" s="1"/>
  <c r="AF12"/>
  <c r="AI12" s="1"/>
  <c r="AL19"/>
  <c r="AO19" s="1"/>
  <c r="AR26"/>
  <c r="AU26" s="1"/>
  <c r="AR10"/>
  <c r="AU10" s="1"/>
  <c r="N18"/>
  <c r="Q18" s="1"/>
  <c r="N25"/>
  <c r="Q25" s="1"/>
  <c r="N9"/>
  <c r="Q9" s="1"/>
  <c r="AU4"/>
  <c r="AC5"/>
  <c r="AC8"/>
  <c r="AC12"/>
  <c r="AC16"/>
  <c r="AC21"/>
  <c r="AC25"/>
  <c r="AF5"/>
  <c r="AI5" s="1"/>
  <c r="AF25"/>
  <c r="AI25" s="1"/>
  <c r="AF21"/>
  <c r="AI21" s="1"/>
  <c r="AF17"/>
  <c r="AI17" s="1"/>
  <c r="AF13"/>
  <c r="AI13" s="1"/>
  <c r="AF9"/>
  <c r="AI9" s="1"/>
  <c r="AL5"/>
  <c r="AO5" s="1"/>
  <c r="AL24"/>
  <c r="AO24" s="1"/>
  <c r="AL20"/>
  <c r="AO20" s="1"/>
  <c r="AL16"/>
  <c r="AO16" s="1"/>
  <c r="AL12"/>
  <c r="AO12" s="1"/>
  <c r="AL8"/>
  <c r="AO8" s="1"/>
  <c r="AR23"/>
  <c r="AU23" s="1"/>
  <c r="AR19"/>
  <c r="AU19" s="1"/>
  <c r="AR15"/>
  <c r="AU15" s="1"/>
  <c r="AR11"/>
  <c r="AU11" s="1"/>
  <c r="AR7"/>
  <c r="AU7" s="1"/>
  <c r="AF24"/>
  <c r="AI24" s="1"/>
  <c r="AF20"/>
  <c r="AI20" s="1"/>
  <c r="AF16"/>
  <c r="AI16" s="1"/>
  <c r="AF8"/>
  <c r="AI8" s="1"/>
  <c r="AL23"/>
  <c r="AO23" s="1"/>
  <c r="AL15"/>
  <c r="AO15" s="1"/>
  <c r="AL7"/>
  <c r="AO7" s="1"/>
  <c r="AR22"/>
  <c r="AU22" s="1"/>
  <c r="AR14"/>
  <c r="AU14" s="1"/>
  <c r="AR6"/>
  <c r="AU6" s="1"/>
  <c r="N22"/>
  <c r="Q22" s="1"/>
  <c r="N14"/>
  <c r="Q14" s="1"/>
  <c r="N6"/>
  <c r="Q6" s="1"/>
  <c r="N21"/>
  <c r="Q21" s="1"/>
  <c r="N13"/>
  <c r="Q13" s="1"/>
  <c r="AF14"/>
  <c r="AI14" s="1"/>
  <c r="AF10"/>
  <c r="AI10" s="1"/>
  <c r="AF6"/>
  <c r="AI6" s="1"/>
  <c r="AL25"/>
  <c r="AO25" s="1"/>
  <c r="AL21"/>
  <c r="AO21" s="1"/>
  <c r="AL17"/>
  <c r="AO17" s="1"/>
  <c r="AL13"/>
  <c r="AO13" s="1"/>
  <c r="AL9"/>
  <c r="AO9" s="1"/>
  <c r="AR5"/>
  <c r="AU5" s="1"/>
  <c r="AR24"/>
  <c r="AU24" s="1"/>
  <c r="AR20"/>
  <c r="AU20" s="1"/>
  <c r="AR16"/>
  <c r="AU16" s="1"/>
  <c r="AR12"/>
  <c r="AU12" s="1"/>
  <c r="AR8"/>
  <c r="AU8" s="1"/>
  <c r="N5"/>
  <c r="Q5" s="1"/>
  <c r="N24"/>
  <c r="Q24" s="1"/>
  <c r="N20"/>
  <c r="Q20" s="1"/>
  <c r="N16"/>
  <c r="Q16" s="1"/>
  <c r="N12"/>
  <c r="Q12" s="1"/>
  <c r="N8"/>
  <c r="Q8" s="1"/>
  <c r="N23"/>
  <c r="Q23" s="1"/>
  <c r="N19"/>
  <c r="Q19" s="1"/>
  <c r="N15"/>
  <c r="Q15" s="1"/>
  <c r="N11"/>
  <c r="Q11" s="1"/>
  <c r="N7"/>
  <c r="Q7" s="1"/>
  <c r="R5" l="1"/>
  <c r="S5" s="1"/>
  <c r="X6"/>
  <c r="Y6" s="1"/>
  <c r="AD5"/>
  <c r="AE5" s="1"/>
  <c r="AJ5"/>
  <c r="AK5" s="1"/>
  <c r="AP5"/>
  <c r="AQ5" s="1"/>
  <c r="K5"/>
  <c r="L5" s="1"/>
  <c r="M5" s="1"/>
  <c r="K12"/>
  <c r="K20"/>
  <c r="K15"/>
  <c r="K13"/>
  <c r="K14"/>
  <c r="K7"/>
  <c r="K17"/>
  <c r="K18"/>
  <c r="K11"/>
  <c r="K25"/>
  <c r="K8"/>
  <c r="K16"/>
  <c r="K24"/>
  <c r="K9"/>
  <c r="K23"/>
  <c r="K21"/>
  <c r="K22"/>
  <c r="K19"/>
  <c r="K10"/>
  <c r="K26"/>
  <c r="AV5"/>
  <c r="AW5" s="1"/>
  <c r="R6" l="1"/>
  <c r="S6" s="1"/>
  <c r="X7"/>
  <c r="L6"/>
  <c r="M6" s="1"/>
  <c r="AV6"/>
  <c r="AW6" s="1"/>
  <c r="AP6"/>
  <c r="AQ6" s="1"/>
  <c r="AJ6"/>
  <c r="AK6" s="1"/>
  <c r="AD6"/>
  <c r="AE6" s="1"/>
  <c r="R7" l="1"/>
  <c r="S7" s="1"/>
  <c r="Y7"/>
  <c r="X8"/>
  <c r="L7"/>
  <c r="M7" s="1"/>
  <c r="AP7"/>
  <c r="AQ7" s="1"/>
  <c r="AV7"/>
  <c r="AW7" s="1"/>
  <c r="AJ7"/>
  <c r="AK7" s="1"/>
  <c r="AD7"/>
  <c r="AE7" s="1"/>
  <c r="R8" l="1"/>
  <c r="S8" s="1"/>
  <c r="Y8"/>
  <c r="X9"/>
  <c r="L8"/>
  <c r="M8" s="1"/>
  <c r="AV8"/>
  <c r="AW8" s="1"/>
  <c r="AP8"/>
  <c r="AQ8" s="1"/>
  <c r="AJ8"/>
  <c r="AK8" s="1"/>
  <c r="AD8"/>
  <c r="AE8" s="1"/>
  <c r="R9" l="1"/>
  <c r="S9" s="1"/>
  <c r="Y9"/>
  <c r="X10"/>
  <c r="L9"/>
  <c r="M9" s="1"/>
  <c r="AP9"/>
  <c r="AQ9" s="1"/>
  <c r="AV9"/>
  <c r="AW9" s="1"/>
  <c r="AJ9"/>
  <c r="AK9" s="1"/>
  <c r="AD9"/>
  <c r="AE9" s="1"/>
  <c r="R10" l="1"/>
  <c r="S10" s="1"/>
  <c r="X11"/>
  <c r="Y10"/>
  <c r="AV10"/>
  <c r="AW10" s="1"/>
  <c r="AP10"/>
  <c r="AQ10" s="1"/>
  <c r="AJ10"/>
  <c r="AK10" s="1"/>
  <c r="AD10"/>
  <c r="AE10" s="1"/>
  <c r="R11" l="1"/>
  <c r="S11" s="1"/>
  <c r="Y11"/>
  <c r="X12"/>
  <c r="AP11"/>
  <c r="AQ11" s="1"/>
  <c r="AV11"/>
  <c r="AW11" s="1"/>
  <c r="AJ11"/>
  <c r="AK11" s="1"/>
  <c r="AD11"/>
  <c r="AE11" s="1"/>
  <c r="L10"/>
  <c r="M10" s="1"/>
  <c r="R12" l="1"/>
  <c r="S12" s="1"/>
  <c r="Y12"/>
  <c r="X13"/>
  <c r="AV12"/>
  <c r="AW12" s="1"/>
  <c r="AP12"/>
  <c r="AQ12" s="1"/>
  <c r="AJ12"/>
  <c r="AK12" s="1"/>
  <c r="AD12"/>
  <c r="AE12" s="1"/>
  <c r="L11"/>
  <c r="M11" s="1"/>
  <c r="R13" l="1"/>
  <c r="S13" s="1"/>
  <c r="Y13"/>
  <c r="X14"/>
  <c r="AP13"/>
  <c r="AQ13" s="1"/>
  <c r="AV13"/>
  <c r="AW13" s="1"/>
  <c r="AJ13"/>
  <c r="AK13" s="1"/>
  <c r="AD13"/>
  <c r="AE13" s="1"/>
  <c r="L12"/>
  <c r="M12" s="1"/>
  <c r="R14" l="1"/>
  <c r="S14" s="1"/>
  <c r="Y14"/>
  <c r="X15"/>
  <c r="AV14"/>
  <c r="AW14" s="1"/>
  <c r="AP14"/>
  <c r="AQ14" s="1"/>
  <c r="AJ14"/>
  <c r="AK14" s="1"/>
  <c r="AD14"/>
  <c r="AE14" s="1"/>
  <c r="L13"/>
  <c r="M13" s="1"/>
  <c r="R15" l="1"/>
  <c r="S15" s="1"/>
  <c r="Y15"/>
  <c r="X16"/>
  <c r="AP15"/>
  <c r="AQ15" s="1"/>
  <c r="AV15"/>
  <c r="AW15" s="1"/>
  <c r="AJ15"/>
  <c r="AK15" s="1"/>
  <c r="AD15"/>
  <c r="AE15" s="1"/>
  <c r="L14"/>
  <c r="M14" s="1"/>
  <c r="R16" l="1"/>
  <c r="S16" s="1"/>
  <c r="Y16"/>
  <c r="X17"/>
  <c r="AV16"/>
  <c r="AW16" s="1"/>
  <c r="AP16"/>
  <c r="AQ16" s="1"/>
  <c r="AJ16"/>
  <c r="AK16" s="1"/>
  <c r="AD16"/>
  <c r="AE16" s="1"/>
  <c r="L15"/>
  <c r="M15" s="1"/>
  <c r="R17" l="1"/>
  <c r="S17" s="1"/>
  <c r="Y17"/>
  <c r="X18"/>
  <c r="AP17"/>
  <c r="AQ17" s="1"/>
  <c r="AV17"/>
  <c r="AW17" s="1"/>
  <c r="AJ17"/>
  <c r="AK17" s="1"/>
  <c r="AD17"/>
  <c r="AE17" s="1"/>
  <c r="L16"/>
  <c r="M16" s="1"/>
  <c r="R18" l="1"/>
  <c r="S18" s="1"/>
  <c r="Y18"/>
  <c r="X19"/>
  <c r="AV18"/>
  <c r="AW18" s="1"/>
  <c r="AP18"/>
  <c r="AQ18" s="1"/>
  <c r="AJ18"/>
  <c r="AK18" s="1"/>
  <c r="AD18"/>
  <c r="AE18" s="1"/>
  <c r="L17"/>
  <c r="M17" s="1"/>
  <c r="R19" l="1"/>
  <c r="S19" s="1"/>
  <c r="Y19"/>
  <c r="X20"/>
  <c r="AP19"/>
  <c r="AQ19" s="1"/>
  <c r="AV19"/>
  <c r="AW19" s="1"/>
  <c r="AJ19"/>
  <c r="AK19" s="1"/>
  <c r="AD19"/>
  <c r="AE19" s="1"/>
  <c r="L18"/>
  <c r="M18" s="1"/>
  <c r="R20" l="1"/>
  <c r="S20" s="1"/>
  <c r="Y20"/>
  <c r="X21"/>
  <c r="AV20"/>
  <c r="AW20" s="1"/>
  <c r="AP20"/>
  <c r="AQ20" s="1"/>
  <c r="AJ20"/>
  <c r="AK20" s="1"/>
  <c r="AD20"/>
  <c r="AE20" s="1"/>
  <c r="L19"/>
  <c r="M19" s="1"/>
  <c r="R21" l="1"/>
  <c r="S21" s="1"/>
  <c r="Y21"/>
  <c r="X22"/>
  <c r="R22"/>
  <c r="AP21"/>
  <c r="AQ21" s="1"/>
  <c r="AV21"/>
  <c r="AW21" s="1"/>
  <c r="AJ21"/>
  <c r="AK21" s="1"/>
  <c r="AD21"/>
  <c r="AE21" s="1"/>
  <c r="L20"/>
  <c r="M20" s="1"/>
  <c r="Y22" l="1"/>
  <c r="X23"/>
  <c r="S22"/>
  <c r="R23"/>
  <c r="AV22"/>
  <c r="AW22" s="1"/>
  <c r="AP22"/>
  <c r="AQ22" s="1"/>
  <c r="AJ22"/>
  <c r="AK22" s="1"/>
  <c r="AD22"/>
  <c r="AE22" s="1"/>
  <c r="L21"/>
  <c r="M21" s="1"/>
  <c r="Y23" l="1"/>
  <c r="X24"/>
  <c r="S23"/>
  <c r="R24"/>
  <c r="AP23"/>
  <c r="AQ23" s="1"/>
  <c r="AV23"/>
  <c r="AW23" s="1"/>
  <c r="AJ23"/>
  <c r="AK23" s="1"/>
  <c r="AD23"/>
  <c r="AE23" s="1"/>
  <c r="L22"/>
  <c r="M22" s="1"/>
  <c r="Y24" l="1"/>
  <c r="X25"/>
  <c r="S24"/>
  <c r="R25"/>
  <c r="AV24"/>
  <c r="AW24" s="1"/>
  <c r="AP24"/>
  <c r="AQ24" s="1"/>
  <c r="AJ24"/>
  <c r="AK24" s="1"/>
  <c r="AD24"/>
  <c r="AE24" s="1"/>
  <c r="L23"/>
  <c r="M23" s="1"/>
  <c r="Y25" l="1"/>
  <c r="X26"/>
  <c r="S25"/>
  <c r="R26"/>
  <c r="AP25"/>
  <c r="AQ25" s="1"/>
  <c r="AV25"/>
  <c r="AW25" s="1"/>
  <c r="AJ25"/>
  <c r="AK25" s="1"/>
  <c r="AD25"/>
  <c r="AE25" s="1"/>
  <c r="L24"/>
  <c r="M24" s="1"/>
  <c r="Y26" l="1"/>
  <c r="X27"/>
  <c r="Y27" s="1"/>
  <c r="S26"/>
  <c r="R27"/>
  <c r="S27" s="1"/>
  <c r="AV26"/>
  <c r="AW26" s="1"/>
  <c r="AP26"/>
  <c r="AQ26" s="1"/>
  <c r="AJ26"/>
  <c r="AK26" s="1"/>
  <c r="AD26"/>
  <c r="AE26" s="1"/>
  <c r="L25"/>
  <c r="M25" s="1"/>
  <c r="AP27" l="1"/>
  <c r="AQ27" s="1"/>
  <c r="AV27"/>
  <c r="AW27" s="1"/>
  <c r="AJ27"/>
  <c r="AK27" s="1"/>
  <c r="AD27"/>
  <c r="AE27" s="1"/>
  <c r="L26"/>
  <c r="M26" l="1"/>
  <c r="M27"/>
  <c r="L27"/>
</calcChain>
</file>

<file path=xl/sharedStrings.xml><?xml version="1.0" encoding="utf-8"?>
<sst xmlns="http://schemas.openxmlformats.org/spreadsheetml/2006/main" count="164" uniqueCount="125">
  <si>
    <t>DATE</t>
  </si>
  <si>
    <t xml:space="preserve"> </t>
  </si>
  <si>
    <t>LIEU</t>
  </si>
  <si>
    <t>MOIS</t>
  </si>
  <si>
    <t>ANNÉE</t>
  </si>
  <si>
    <t>JOUR</t>
  </si>
  <si>
    <t>SAISIE DES RÉSERVATIONS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</si>
  <si>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</si>
  <si>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</si>
  <si>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</si>
  <si>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</si>
  <si>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</si>
  <si>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</si>
  <si>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</si>
  <si>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</si>
  <si>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</si>
  <si>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</si>
  <si>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</si>
  <si>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OBJET</t>
  </si>
  <si>
    <t>NOTE</t>
  </si>
  <si>
    <t>HEURE
DE FIN</t>
  </si>
  <si>
    <t>HEURE
DÉBUT</t>
  </si>
  <si>
    <t xml:space="preserve">   NOM DU
RÉSERVANT</t>
  </si>
  <si>
    <t xml:space="preserve">Jour de l'an </t>
  </si>
  <si>
    <t xml:space="preserve">Lundi de Pâques </t>
  </si>
  <si>
    <t xml:space="preserve">Fête du Travail </t>
  </si>
  <si>
    <t xml:space="preserve">Jeudi de l'Ascension </t>
  </si>
  <si>
    <t xml:space="preserve">Lundi de Pentecôte </t>
  </si>
  <si>
    <t xml:space="preserve">Fête Nationale </t>
  </si>
  <si>
    <t xml:space="preserve">Assomption </t>
  </si>
  <si>
    <t xml:space="preserve">La Toussaint </t>
  </si>
  <si>
    <t xml:space="preserve">Armistice </t>
  </si>
  <si>
    <t xml:space="preserve">Noël </t>
  </si>
  <si>
    <t>8 Mai 1945</t>
  </si>
  <si>
    <t>Lendemain de Noël</t>
  </si>
  <si>
    <t>Lundi</t>
  </si>
  <si>
    <t>Mardi</t>
  </si>
  <si>
    <t>Mercredi</t>
  </si>
  <si>
    <t>Jeudi</t>
  </si>
  <si>
    <t>Vendredi</t>
  </si>
  <si>
    <t>Samedi</t>
  </si>
  <si>
    <t>Dimanche</t>
  </si>
  <si>
    <t>N° JOUR</t>
  </si>
  <si>
    <t>HORAIRES</t>
  </si>
  <si>
    <t>JOURS FÉRIÉS</t>
  </si>
  <si>
    <t>JOURS</t>
  </si>
  <si>
    <t>Salle de réunion</t>
  </si>
  <si>
    <t>CAHIER DES CHARGES</t>
  </si>
  <si>
    <t>RÉALISÉ</t>
  </si>
  <si>
    <t>Agenda quotidien</t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</si>
  <si>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Sélection du lieu (salle)</t>
    </r>
  </si>
  <si>
    <t>û</t>
  </si>
  <si>
    <t>ü</t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</si>
  <si>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Affichage du planning par jour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</si>
  <si>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Affichage du planning par semaine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</si>
  <si>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Affichage des week-end et jours fériés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</si>
  <si>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Affichage des notes suivant le jour sélectionné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</si>
  <si>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Couverture de la plage horaire réservée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</si>
  <si>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Indication des erreurs de selection ou de saisie</t>
    </r>
  </si>
  <si>
    <t>Planificateur d'évènement</t>
  </si>
  <si>
    <r>
      <rPr>
        <strike/>
        <sz val="12"/>
        <color theme="1"/>
        <rFont val="Wingdings"/>
        <charset val="2"/>
      </rPr>
      <t>Ä</t>
    </r>
    <r>
      <rPr>
        <strike/>
        <sz val="12"/>
        <color theme="1"/>
        <rFont val="Calibri"/>
        <family val="2"/>
        <scheme val="minor"/>
      </rPr>
      <t xml:space="preserve"> Saisie date simple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</si>
  <si>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Sélection de la date avec calendrier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</si>
  <si>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Sélection de l'heure de début réservation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</si>
  <si>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Sélection de l'heure de fin réservation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</si>
  <si>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Saisie du nom du réservant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</si>
  <si>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Saisie de l'objet de la réunion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</si>
  <si>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Sélection du lieu de la réunion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</si>
  <si>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Saisie de 5 notes par jour</t>
    </r>
  </si>
  <si>
    <t>Sécurité</t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</si>
  <si>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Protection des formule &amp; cellules contre la modification</t>
    </r>
  </si>
  <si>
    <t>Mot de passe</t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</si>
  <si>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Rajout de boutons de navigation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</si>
  <si>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Masquer les outils de création</t>
    </r>
  </si>
  <si>
    <t>Divers</t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</si>
  <si>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Mode d'emploi et fonctionnement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</si>
  <si>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Contrôles de fonctionnement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</si>
  <si>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Présentation pour validation</t>
    </r>
  </si>
  <si>
    <t>SEMAINE</t>
  </si>
  <si>
    <t>Bureau</t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</si>
  <si>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Sélection par date : Jour/Mois/Année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</si>
  <si>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Sélection par date : numéro de semaine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</si>
  <si>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Affichage du planning à l'ouverture du fichier à la date du jour</t>
    </r>
  </si>
  <si>
    <t>ATT</t>
  </si>
  <si>
    <t>DATE
[JJ/MM/AAAA]</t>
  </si>
  <si>
    <t>Affichage d'un message si deux réservations se chevauche</t>
  </si>
  <si>
    <t>A remplacer par ouverture d'un calendrier par simple clic sur la cellule</t>
  </si>
  <si>
    <t xml:space="preserve"> VALEUR
UNIQUE</t>
  </si>
  <si>
    <t>Réservant 1</t>
  </si>
  <si>
    <t>Objet 1</t>
  </si>
  <si>
    <t>Note 1</t>
  </si>
  <si>
    <t>Réservant 3</t>
  </si>
  <si>
    <t>Objet 3</t>
  </si>
  <si>
    <t>Note 3</t>
  </si>
  <si>
    <t>Réservant 2</t>
  </si>
  <si>
    <t>Objet 2</t>
  </si>
  <si>
    <t>Note 2</t>
  </si>
  <si>
    <t>Réservant 6</t>
  </si>
  <si>
    <t>Objet 6</t>
  </si>
  <si>
    <t>Note 6</t>
  </si>
  <si>
    <t>Réservant 4</t>
  </si>
  <si>
    <t>Objet 4</t>
  </si>
  <si>
    <t>Note 4</t>
  </si>
  <si>
    <t>Réservant 9</t>
  </si>
  <si>
    <t>Objet 9</t>
  </si>
  <si>
    <t>Note 9</t>
  </si>
  <si>
    <t>Réservant 5</t>
  </si>
  <si>
    <t>Objet 5</t>
  </si>
  <si>
    <t>Note 5</t>
  </si>
  <si>
    <t>Réservant 7</t>
  </si>
  <si>
    <t>Objet 7</t>
  </si>
  <si>
    <t>Note 7</t>
  </si>
  <si>
    <t>Réservant 8</t>
  </si>
  <si>
    <t>Objet 8</t>
  </si>
  <si>
    <t>Note 8</t>
  </si>
  <si>
    <t>Réservant 10</t>
  </si>
  <si>
    <t>Objet 10</t>
  </si>
  <si>
    <t>Note 10</t>
  </si>
  <si>
    <t>Réservant 11</t>
  </si>
  <si>
    <t>Objet 11</t>
  </si>
  <si>
    <t>Note 11</t>
  </si>
  <si>
    <t>Objet 12</t>
  </si>
  <si>
    <t>Réservant 12</t>
  </si>
  <si>
    <t>Note 12</t>
  </si>
  <si>
    <t>CALENDRIER</t>
  </si>
  <si>
    <t>Décembre</t>
  </si>
</sst>
</file>

<file path=xl/styles.xml><?xml version="1.0" encoding="utf-8"?>
<styleSheet xmlns="http://schemas.openxmlformats.org/spreadsheetml/2006/main">
  <numFmts count="7">
    <numFmt numFmtId="164" formatCode=";;;"/>
    <numFmt numFmtId="165" formatCode="h:mm;@"/>
    <numFmt numFmtId="166" formatCode="[$-40C]d\ mmmm\ yyyy;@"/>
    <numFmt numFmtId="167" formatCode="dddd\ dd/mm/yyyy"/>
    <numFmt numFmtId="168" formatCode="dd/mm/yy;@"/>
    <numFmt numFmtId="170" formatCode="dddd\ dd\ mmmm\ yyyy"/>
    <numFmt numFmtId="171" formatCode="dddd\ dd"/>
  </numFmts>
  <fonts count="183"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color theme="3"/>
      <name val="Calibri"/>
      <family val="2"/>
      <scheme val="minor"/>
    </font>
    <font>
      <b/>
      <sz val="18"/>
      <color theme="3"/>
      <name val="Arial"/>
      <family val="2"/>
      <scheme val="major"/>
    </font>
    <font>
      <b/>
      <sz val="16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34"/>
      <color theme="3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22"/>
      <color theme="4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Wingdings"/>
      <charset val="2"/>
    </font>
    <font>
      <sz val="20"/>
      <color rgb="FFFF0000"/>
      <name val="Wingdings"/>
      <charset val="2"/>
    </font>
    <font>
      <sz val="20"/>
      <color rgb="FF00B050"/>
      <name val="Wingdings"/>
      <charset val="2"/>
    </font>
    <font>
      <strike/>
      <sz val="12"/>
      <color theme="1"/>
      <name val="Calibri"/>
      <family val="2"/>
      <scheme val="minor"/>
    </font>
    <font>
      <strike/>
      <sz val="12"/>
      <color theme="1"/>
      <name val="Wingdings"/>
      <charset val="2"/>
    </font>
    <font>
      <strike/>
      <sz val="20"/>
      <color rgb="FF00B050"/>
      <name val="Wingdings"/>
      <charset val="2"/>
    </font>
    <font>
      <sz val="9"/>
      <color theme="1"/>
      <name val="Wingdings"/>
      <charset val="2"/>
    </font>
    <font>
      <b/>
      <sz val="14"/>
      <color theme="0"/>
      <name val="Calibri"/>
      <family val="2"/>
      <scheme val="minor"/>
    </font>
    <font>
      <b/>
      <sz val="22"/>
      <name val="Calibri"/>
      <family val="2"/>
      <scheme val="minor"/>
    </font>
    <font>
      <sz val="9"/>
      <name val="Calibri"/>
      <family val="2"/>
      <scheme val="minor"/>
    </font>
    <font>
      <sz val="9"/>
      <color rgb="FF0070C0"/>
      <name val="Calibri"/>
      <family val="2"/>
      <scheme val="minor"/>
    </font>
    <font>
      <b/>
      <sz val="9"/>
      <color rgb="FF0070C0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22"/>
      <color rgb="FF0C4972"/>
      <name val="Arial"/>
      <family val="2"/>
      <scheme val="major"/>
    </font>
    <font>
      <sz val="11"/>
      <color theme="1"/>
      <name val="Webdings"/>
      <family val="1"/>
      <charset val="2"/>
    </font>
    <font>
      <sz val="9"/>
      <color theme="1"/>
      <name val="Webdings"/>
      <family val="1"/>
      <charset val="2"/>
    </font>
    <font>
      <sz val="16"/>
      <color theme="3"/>
      <name val="Gill Sans MT Condensed"/>
      <family val="2"/>
    </font>
    <font>
      <sz val="16"/>
      <color theme="1"/>
      <name val="Gill Sans MT Condensed"/>
      <family val="2"/>
    </font>
    <font>
      <sz val="16"/>
      <name val="Gill Sans MT Condensed"/>
      <family val="2"/>
    </font>
    <font>
      <sz val="16"/>
      <color rgb="FFFF0000"/>
      <name val="Webdings"/>
      <family val="1"/>
      <charset val="2"/>
    </font>
    <font>
      <sz val="18"/>
      <color theme="1"/>
      <name val="Webdings"/>
      <family val="1"/>
      <charset val="2"/>
    </font>
    <font>
      <b/>
      <sz val="16"/>
      <color theme="0"/>
      <name val="Webdings"/>
      <family val="1"/>
      <charset val="2"/>
    </font>
    <font>
      <b/>
      <i/>
      <sz val="9"/>
      <color rgb="FFFF0909"/>
      <name val="Calibri"/>
      <family val="2"/>
      <scheme val="minor"/>
    </font>
    <font>
      <b/>
      <i/>
      <sz val="12"/>
      <color rgb="FFFF0909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rgb="FF1791E5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C4972"/>
        <bgColor indexed="64"/>
      </patternFill>
    </fill>
    <fill>
      <gradientFill degree="90">
        <stop position="0">
          <color rgb="FF0C4972"/>
        </stop>
        <stop position="1">
          <color theme="4"/>
        </stop>
      </gradientFill>
    </fill>
    <fill>
      <patternFill patternType="solid">
        <fgColor theme="4"/>
        <bgColor indexed="64"/>
      </patternFill>
    </fill>
    <fill>
      <gradientFill degree="270">
        <stop position="0">
          <color theme="4"/>
        </stop>
        <stop position="1">
          <color rgb="FF0C4972"/>
        </stop>
      </gradientFill>
    </fill>
    <fill>
      <patternFill patternType="solid">
        <fgColor rgb="FF1791E5"/>
        <bgColor indexed="64"/>
      </patternFill>
    </fill>
    <fill>
      <gradientFill degree="90">
        <stop position="0">
          <color rgb="FF0C4972"/>
        </stop>
        <stop position="1">
          <color rgb="FF1792E5"/>
        </stop>
      </gradientFill>
    </fill>
  </fills>
  <borders count="27">
    <border>
      <left/>
      <right/>
      <top/>
      <bottom/>
      <diagonal/>
    </border>
    <border>
      <left style="thin">
        <color rgb="FF0C4972"/>
      </left>
      <right style="thin">
        <color rgb="FF0C4972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thin">
        <color rgb="FF0C4972"/>
      </left>
      <right style="medium">
        <color theme="0"/>
      </right>
      <top/>
      <bottom/>
      <diagonal/>
    </border>
    <border>
      <left style="medium">
        <color theme="0"/>
      </left>
      <right style="thin">
        <color rgb="FF0C4972"/>
      </right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thin">
        <color rgb="FF0C4972"/>
      </right>
      <top/>
      <bottom/>
      <diagonal/>
    </border>
    <border>
      <left style="medium">
        <color rgb="FF0C4972"/>
      </left>
      <right/>
      <top style="medium">
        <color rgb="FF0C4972"/>
      </top>
      <bottom/>
      <diagonal/>
    </border>
    <border>
      <left/>
      <right/>
      <top style="medium">
        <color rgb="FF0C4972"/>
      </top>
      <bottom/>
      <diagonal/>
    </border>
    <border>
      <left/>
      <right style="medium">
        <color rgb="FF0C4972"/>
      </right>
      <top style="medium">
        <color rgb="FF0C4972"/>
      </top>
      <bottom/>
      <diagonal/>
    </border>
    <border>
      <left/>
      <right style="medium">
        <color rgb="FF0C4972"/>
      </right>
      <top/>
      <bottom/>
      <diagonal/>
    </border>
    <border>
      <left style="medium">
        <color rgb="FF0C4972"/>
      </left>
      <right style="medium">
        <color theme="0"/>
      </right>
      <top/>
      <bottom/>
      <diagonal/>
    </border>
    <border>
      <left style="medium">
        <color rgb="FF0C4972"/>
      </left>
      <right style="medium">
        <color theme="0"/>
      </right>
      <top/>
      <bottom style="medium">
        <color rgb="FF0C4972"/>
      </bottom>
      <diagonal/>
    </border>
    <border>
      <left style="medium">
        <color theme="0"/>
      </left>
      <right/>
      <top/>
      <bottom style="medium">
        <color rgb="FF0C4972"/>
      </bottom>
      <diagonal/>
    </border>
    <border>
      <left/>
      <right/>
      <top/>
      <bottom style="medium">
        <color rgb="FF0C4972"/>
      </bottom>
      <diagonal/>
    </border>
    <border>
      <left/>
      <right style="medium">
        <color theme="0"/>
      </right>
      <top/>
      <bottom style="medium">
        <color rgb="FF0C4972"/>
      </bottom>
      <diagonal/>
    </border>
    <border>
      <left/>
      <right style="medium">
        <color rgb="FF0C4972"/>
      </right>
      <top/>
      <bottom style="medium">
        <color rgb="FF0C4972"/>
      </bottom>
      <diagonal/>
    </border>
    <border>
      <left/>
      <right style="thin">
        <color rgb="FF0C4972"/>
      </right>
      <top style="medium">
        <color rgb="FF0C4972"/>
      </top>
      <bottom/>
      <diagonal/>
    </border>
    <border>
      <left style="thick">
        <color theme="6"/>
      </left>
      <right/>
      <top style="thick">
        <color theme="6"/>
      </top>
      <bottom style="thick">
        <color theme="6"/>
      </bottom>
      <diagonal/>
    </border>
    <border>
      <left/>
      <right/>
      <top style="thick">
        <color theme="6"/>
      </top>
      <bottom style="thick">
        <color theme="6"/>
      </bottom>
      <diagonal/>
    </border>
    <border>
      <left/>
      <right style="thick">
        <color theme="6"/>
      </right>
      <top style="thick">
        <color theme="6"/>
      </top>
      <bottom style="thick">
        <color theme="6"/>
      </bottom>
      <diagonal/>
    </border>
    <border>
      <left style="medium">
        <color rgb="FF0C4972"/>
      </left>
      <right/>
      <top/>
      <bottom/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</borders>
  <cellStyleXfs count="5">
    <xf numFmtId="0" fontId="0" fillId="0" borderId="0">
      <alignment vertical="center"/>
    </xf>
    <xf numFmtId="0" fontId="143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4" fillId="2" borderId="0" applyNumberFormat="0" applyAlignment="0" applyProtection="0"/>
    <xf numFmtId="0" fontId="141" fillId="2" borderId="0" applyNumberFormat="0" applyBorder="0" applyAlignment="0" applyProtection="0"/>
  </cellStyleXfs>
  <cellXfs count="28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47" fillId="0" borderId="0" xfId="0" applyFont="1" applyAlignment="1">
      <alignment horizontal="center" vertical="center"/>
    </xf>
    <xf numFmtId="14" fontId="0" fillId="0" borderId="0" xfId="0" applyNumberFormat="1" applyAlignment="1">
      <alignment horizontal="left" vertical="center" indent="1"/>
    </xf>
    <xf numFmtId="49" fontId="0" fillId="0" borderId="0" xfId="0" applyNumberFormat="1" applyAlignment="1">
      <alignment horizontal="left" vertical="center" indent="1"/>
    </xf>
    <xf numFmtId="165" fontId="142" fillId="0" borderId="0" xfId="0" applyNumberFormat="1" applyFont="1" applyFill="1" applyBorder="1" applyAlignment="1">
      <alignment horizontal="right" vertical="center" indent="1"/>
    </xf>
    <xf numFmtId="165" fontId="0" fillId="0" borderId="0" xfId="0" applyNumberFormat="1" applyAlignment="1">
      <alignment horizontal="right" vertical="center" indent="1"/>
    </xf>
    <xf numFmtId="0" fontId="0" fillId="0" borderId="0" xfId="0" applyAlignment="1">
      <alignment horizontal="right" vertical="center" indent="1"/>
    </xf>
    <xf numFmtId="0" fontId="147" fillId="0" borderId="0" xfId="0" applyFont="1">
      <alignment vertical="center"/>
    </xf>
    <xf numFmtId="0" fontId="147" fillId="0" borderId="0" xfId="0" applyFont="1" applyAlignment="1">
      <alignment horizontal="right" vertical="center" indent="1"/>
    </xf>
    <xf numFmtId="165" fontId="147" fillId="0" borderId="0" xfId="0" applyNumberFormat="1" applyFont="1" applyAlignment="1">
      <alignment horizontal="right" vertical="center" indent="1"/>
    </xf>
    <xf numFmtId="14" fontId="147" fillId="0" borderId="0" xfId="0" applyNumberFormat="1" applyFont="1" applyAlignment="1">
      <alignment horizontal="center" vertical="center"/>
    </xf>
    <xf numFmtId="0" fontId="150" fillId="0" borderId="0" xfId="0" applyFont="1" applyAlignment="1">
      <alignment horizontal="center" vertical="center"/>
    </xf>
    <xf numFmtId="0" fontId="151" fillId="0" borderId="0" xfId="0" applyFont="1">
      <alignment vertical="center"/>
    </xf>
    <xf numFmtId="0" fontId="152" fillId="0" borderId="0" xfId="0" applyFont="1" applyAlignment="1">
      <alignment horizontal="left" vertical="center" indent="1"/>
    </xf>
    <xf numFmtId="0" fontId="153" fillId="0" borderId="0" xfId="0" applyFont="1" applyAlignment="1">
      <alignment horizontal="center" vertical="center"/>
    </xf>
    <xf numFmtId="0" fontId="154" fillId="0" borderId="0" xfId="0" applyFont="1">
      <alignment vertical="center"/>
    </xf>
    <xf numFmtId="0" fontId="145" fillId="0" borderId="0" xfId="0" applyFont="1" applyAlignment="1">
      <alignment horizontal="left" vertical="center" indent="3"/>
    </xf>
    <xf numFmtId="0" fontId="156" fillId="0" borderId="0" xfId="0" applyFont="1" applyAlignment="1">
      <alignment horizontal="center" vertical="center"/>
    </xf>
    <xf numFmtId="0" fontId="145" fillId="0" borderId="0" xfId="0" applyFont="1">
      <alignment vertical="center"/>
    </xf>
    <xf numFmtId="0" fontId="157" fillId="0" borderId="0" xfId="0" applyFont="1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8" fillId="0" borderId="0" xfId="0" applyFont="1" applyAlignment="1">
      <alignment horizontal="left" vertical="center" indent="3"/>
    </xf>
    <xf numFmtId="0" fontId="160" fillId="0" borderId="0" xfId="0" applyFont="1" applyAlignment="1">
      <alignment horizontal="center" vertical="center"/>
    </xf>
    <xf numFmtId="0" fontId="161" fillId="0" borderId="0" xfId="0" applyFont="1" applyAlignment="1">
      <alignment horizontal="center" vertical="center"/>
    </xf>
    <xf numFmtId="165" fontId="139" fillId="0" borderId="2" xfId="0" applyNumberFormat="1" applyFont="1" applyFill="1" applyBorder="1" applyAlignment="1" applyProtection="1">
      <alignment horizontal="right" vertical="center" indent="1"/>
      <protection locked="0"/>
    </xf>
    <xf numFmtId="0" fontId="139" fillId="0" borderId="2" xfId="0" applyFont="1" applyFill="1" applyBorder="1" applyAlignment="1" applyProtection="1">
      <alignment horizontal="left" vertical="center" indent="1"/>
      <protection locked="0"/>
    </xf>
    <xf numFmtId="0" fontId="139" fillId="0" borderId="4" xfId="0" applyFont="1" applyFill="1" applyBorder="1" applyAlignment="1" applyProtection="1">
      <alignment horizontal="left" vertical="center" indent="1"/>
      <protection locked="0"/>
    </xf>
    <xf numFmtId="0" fontId="138" fillId="0" borderId="4" xfId="0" applyFont="1" applyFill="1" applyBorder="1" applyAlignment="1" applyProtection="1">
      <alignment horizontal="left" vertical="center" indent="1"/>
      <protection locked="0"/>
    </xf>
    <xf numFmtId="0" fontId="0" fillId="0" borderId="0" xfId="0" applyFill="1" applyProtection="1">
      <alignment vertical="center"/>
    </xf>
    <xf numFmtId="0" fontId="145" fillId="0" borderId="0" xfId="0" applyFont="1" applyFill="1" applyProtection="1">
      <alignment vertical="center"/>
    </xf>
    <xf numFmtId="0" fontId="170" fillId="0" borderId="7" xfId="0" applyFont="1" applyFill="1" applyBorder="1" applyAlignment="1" applyProtection="1">
      <alignment horizontal="left" vertical="center" indent="1"/>
    </xf>
    <xf numFmtId="0" fontId="0" fillId="0" borderId="0" xfId="0" applyFill="1" applyAlignment="1" applyProtection="1">
      <alignment horizontal="left"/>
    </xf>
    <xf numFmtId="0" fontId="0" fillId="0" borderId="0" xfId="0" applyFill="1" applyAlignment="1" applyProtection="1">
      <alignment horizontal="right" indent="1"/>
    </xf>
    <xf numFmtId="0" fontId="171" fillId="0" borderId="0" xfId="0" applyFont="1" applyFill="1" applyProtection="1">
      <alignment vertical="center"/>
    </xf>
    <xf numFmtId="167" fontId="139" fillId="0" borderId="3" xfId="0" applyNumberFormat="1" applyFont="1" applyFill="1" applyBorder="1" applyAlignment="1" applyProtection="1">
      <alignment horizontal="right" vertical="center" indent="1"/>
      <protection locked="0"/>
    </xf>
    <xf numFmtId="0" fontId="148" fillId="0" borderId="0" xfId="0" applyFont="1" applyFill="1" applyBorder="1" applyAlignment="1" applyProtection="1">
      <alignment vertical="center" wrapText="1"/>
    </xf>
    <xf numFmtId="0" fontId="163" fillId="0" borderId="0" xfId="0" applyFont="1" applyAlignment="1" applyProtection="1">
      <alignment vertical="center" wrapText="1"/>
    </xf>
    <xf numFmtId="0" fontId="0" fillId="0" borderId="0" xfId="0" applyAlignment="1" applyProtection="1">
      <alignment vertical="center" wrapText="1"/>
    </xf>
    <xf numFmtId="0" fontId="0" fillId="0" borderId="0" xfId="0" applyAlignment="1" applyProtection="1">
      <alignment wrapText="1"/>
    </xf>
    <xf numFmtId="0" fontId="144" fillId="5" borderId="9" xfId="0" applyFont="1" applyFill="1" applyBorder="1" applyAlignment="1" applyProtection="1">
      <alignment horizontal="center" vertical="center" wrapText="1"/>
    </xf>
    <xf numFmtId="0" fontId="164" fillId="5" borderId="9" xfId="0" applyFont="1" applyFill="1" applyBorder="1" applyAlignment="1" applyProtection="1">
      <alignment horizontal="center" wrapText="1"/>
    </xf>
    <xf numFmtId="0" fontId="164" fillId="5" borderId="18" xfId="0" applyFont="1" applyFill="1" applyBorder="1" applyAlignment="1" applyProtection="1">
      <alignment horizontal="center" wrapText="1"/>
    </xf>
    <xf numFmtId="0" fontId="164" fillId="5" borderId="10" xfId="0" applyFont="1" applyFill="1" applyBorder="1" applyAlignment="1" applyProtection="1">
      <alignment horizontal="center" wrapText="1"/>
    </xf>
    <xf numFmtId="165" fontId="149" fillId="3" borderId="12" xfId="0" applyNumberFormat="1" applyFont="1" applyFill="1" applyBorder="1" applyAlignment="1" applyProtection="1">
      <alignment horizontal="right" vertical="center" wrapText="1" indent="1"/>
    </xf>
    <xf numFmtId="165" fontId="164" fillId="3" borderId="0" xfId="0" applyNumberFormat="1" applyFont="1" applyFill="1" applyBorder="1" applyAlignment="1" applyProtection="1">
      <alignment horizontal="center" vertical="top" wrapText="1"/>
    </xf>
    <xf numFmtId="165" fontId="0" fillId="3" borderId="12" xfId="0" applyNumberFormat="1" applyFont="1" applyFill="1" applyBorder="1" applyAlignment="1" applyProtection="1">
      <alignment horizontal="right" vertical="center" wrapText="1" indent="1"/>
    </xf>
    <xf numFmtId="14" fontId="0" fillId="0" borderId="0" xfId="0" applyNumberFormat="1" applyAlignment="1" applyProtection="1">
      <alignment vertical="center" wrapText="1"/>
    </xf>
    <xf numFmtId="1" fontId="0" fillId="0" borderId="0" xfId="0" applyNumberFormat="1" applyAlignment="1" applyProtection="1">
      <alignment vertical="center" wrapText="1"/>
    </xf>
    <xf numFmtId="165" fontId="149" fillId="3" borderId="13" xfId="0" applyNumberFormat="1" applyFont="1" applyFill="1" applyBorder="1" applyAlignment="1" applyProtection="1">
      <alignment horizontal="right" vertical="center" wrapText="1" indent="1"/>
    </xf>
    <xf numFmtId="165" fontId="164" fillId="3" borderId="15" xfId="0" applyNumberFormat="1" applyFont="1" applyFill="1" applyBorder="1" applyAlignment="1" applyProtection="1">
      <alignment horizontal="center" vertical="top" wrapText="1"/>
    </xf>
    <xf numFmtId="0" fontId="140" fillId="0" borderId="0" xfId="0" applyFont="1" applyAlignment="1" applyProtection="1">
      <alignment horizontal="right" vertical="center" wrapText="1" indent="1"/>
    </xf>
    <xf numFmtId="0" fontId="0" fillId="0" borderId="0" xfId="0" applyAlignment="1" applyProtection="1">
      <alignment horizontal="left" vertical="center" wrapText="1"/>
    </xf>
    <xf numFmtId="0" fontId="0" fillId="0" borderId="0" xfId="0" applyBorder="1" applyAlignment="1" applyProtection="1">
      <alignment horizontal="left" vertical="center" wrapText="1"/>
    </xf>
    <xf numFmtId="0" fontId="0" fillId="0" borderId="0" xfId="0" applyBorder="1" applyAlignment="1" applyProtection="1">
      <alignment vertical="center" wrapText="1"/>
    </xf>
    <xf numFmtId="0" fontId="0" fillId="0" borderId="0" xfId="0" applyNumberFormat="1" applyBorder="1" applyAlignment="1" applyProtection="1">
      <alignment vertical="center" wrapText="1"/>
    </xf>
    <xf numFmtId="0" fontId="164" fillId="0" borderId="0" xfId="0" applyFont="1" applyBorder="1" applyAlignment="1" applyProtection="1">
      <alignment horizontal="left" vertical="center" wrapText="1"/>
    </xf>
    <xf numFmtId="0" fontId="164" fillId="0" borderId="0" xfId="0" applyFont="1" applyBorder="1" applyAlignment="1" applyProtection="1">
      <alignment vertical="center" wrapText="1"/>
    </xf>
    <xf numFmtId="0" fontId="0" fillId="0" borderId="0" xfId="0" applyNumberFormat="1" applyBorder="1" applyAlignment="1" applyProtection="1">
      <alignment horizontal="center" vertical="center" wrapText="1"/>
    </xf>
    <xf numFmtId="0" fontId="164" fillId="0" borderId="0" xfId="0" applyFont="1" applyAlignment="1" applyProtection="1">
      <alignment horizontal="left" vertical="center" wrapText="1"/>
    </xf>
    <xf numFmtId="0" fontId="164" fillId="0" borderId="0" xfId="0" applyFont="1" applyAlignment="1" applyProtection="1">
      <alignment vertical="center" wrapText="1"/>
    </xf>
    <xf numFmtId="0" fontId="140" fillId="0" borderId="0" xfId="0" applyFont="1" applyAlignment="1" applyProtection="1">
      <alignment horizontal="center" vertical="center" wrapText="1"/>
    </xf>
    <xf numFmtId="0" fontId="0" fillId="0" borderId="0" xfId="0" applyAlignment="1" applyProtection="1">
      <alignment horizontal="right" vertical="center" wrapText="1" indent="1"/>
    </xf>
    <xf numFmtId="0" fontId="0" fillId="0" borderId="0" xfId="0" applyNumberFormat="1" applyBorder="1" applyAlignment="1" applyProtection="1">
      <alignment horizontal="left" vertical="center" wrapText="1"/>
    </xf>
    <xf numFmtId="0" fontId="137" fillId="0" borderId="2" xfId="0" applyFont="1" applyFill="1" applyBorder="1" applyAlignment="1" applyProtection="1">
      <alignment horizontal="left" vertical="center" indent="1"/>
      <protection locked="0"/>
    </xf>
    <xf numFmtId="0" fontId="136" fillId="0" borderId="2" xfId="0" applyFont="1" applyFill="1" applyBorder="1" applyAlignment="1" applyProtection="1">
      <alignment horizontal="left" vertical="center" indent="1"/>
      <protection locked="0"/>
    </xf>
    <xf numFmtId="0" fontId="172" fillId="3" borderId="6" xfId="0" applyFont="1" applyFill="1" applyBorder="1" applyAlignment="1" applyProtection="1">
      <alignment horizontal="left" vertical="top" wrapText="1" indent="1"/>
    </xf>
    <xf numFmtId="0" fontId="172" fillId="3" borderId="0" xfId="0" applyFont="1" applyFill="1" applyBorder="1" applyAlignment="1" applyProtection="1">
      <alignment horizontal="left" vertical="top" wrapText="1" indent="1"/>
    </xf>
    <xf numFmtId="165" fontId="173" fillId="3" borderId="0" xfId="0" applyNumberFormat="1" applyFont="1" applyFill="1" applyBorder="1" applyAlignment="1" applyProtection="1">
      <alignment horizontal="left" vertical="top" wrapText="1" indent="1"/>
    </xf>
    <xf numFmtId="0" fontId="173" fillId="3" borderId="5" xfId="0" applyNumberFormat="1" applyFont="1" applyFill="1" applyBorder="1" applyAlignment="1" applyProtection="1">
      <alignment horizontal="left" vertical="top" wrapText="1" indent="1"/>
    </xf>
    <xf numFmtId="0" fontId="174" fillId="3" borderId="6" xfId="0" applyFont="1" applyFill="1" applyBorder="1" applyAlignment="1" applyProtection="1">
      <alignment horizontal="left" vertical="top" wrapText="1" indent="1"/>
    </xf>
    <xf numFmtId="165" fontId="174" fillId="3" borderId="0" xfId="0" applyNumberFormat="1" applyFont="1" applyFill="1" applyBorder="1" applyAlignment="1" applyProtection="1">
      <alignment horizontal="left" vertical="top" wrapText="1" indent="1"/>
    </xf>
    <xf numFmtId="0" fontId="172" fillId="3" borderId="14" xfId="0" applyFont="1" applyFill="1" applyBorder="1" applyAlignment="1" applyProtection="1">
      <alignment horizontal="left" vertical="top" wrapText="1" indent="1"/>
    </xf>
    <xf numFmtId="0" fontId="172" fillId="3" borderId="15" xfId="0" applyFont="1" applyFill="1" applyBorder="1" applyAlignment="1" applyProtection="1">
      <alignment horizontal="left" vertical="top" wrapText="1" indent="1"/>
    </xf>
    <xf numFmtId="165" fontId="173" fillId="3" borderId="15" xfId="0" applyNumberFormat="1" applyFont="1" applyFill="1" applyBorder="1" applyAlignment="1" applyProtection="1">
      <alignment horizontal="left" vertical="top" wrapText="1" indent="1"/>
    </xf>
    <xf numFmtId="0" fontId="173" fillId="3" borderId="16" xfId="0" applyNumberFormat="1" applyFont="1" applyFill="1" applyBorder="1" applyAlignment="1" applyProtection="1">
      <alignment horizontal="left" vertical="top" wrapText="1" indent="1"/>
    </xf>
    <xf numFmtId="0" fontId="174" fillId="3" borderId="14" xfId="0" applyFont="1" applyFill="1" applyBorder="1" applyAlignment="1" applyProtection="1">
      <alignment horizontal="left" vertical="top" wrapText="1" indent="1"/>
    </xf>
    <xf numFmtId="165" fontId="174" fillId="3" borderId="15" xfId="0" applyNumberFormat="1" applyFont="1" applyFill="1" applyBorder="1" applyAlignment="1" applyProtection="1">
      <alignment horizontal="left" vertical="top" wrapText="1" indent="1"/>
    </xf>
    <xf numFmtId="0" fontId="177" fillId="5" borderId="10" xfId="0" applyFont="1" applyFill="1" applyBorder="1" applyAlignment="1" applyProtection="1">
      <alignment horizontal="center" vertical="center" wrapText="1"/>
    </xf>
    <xf numFmtId="0" fontId="135" fillId="0" borderId="4" xfId="0" applyFont="1" applyFill="1" applyBorder="1" applyAlignment="1" applyProtection="1">
      <alignment horizontal="left" vertical="center" indent="1"/>
      <protection locked="0"/>
    </xf>
    <xf numFmtId="0" fontId="175" fillId="3" borderId="0" xfId="0" applyFont="1" applyFill="1" applyBorder="1" applyAlignment="1" applyProtection="1">
      <alignment horizontal="left" vertical="center" wrapText="1"/>
    </xf>
    <xf numFmtId="0" fontId="175" fillId="3" borderId="15" xfId="0" applyFont="1" applyFill="1" applyBorder="1" applyAlignment="1" applyProtection="1">
      <alignment horizontal="left" vertical="center" wrapText="1"/>
    </xf>
    <xf numFmtId="0" fontId="176" fillId="0" borderId="0" xfId="0" applyFont="1" applyBorder="1" applyAlignment="1" applyProtection="1">
      <alignment horizontal="left" vertical="center" wrapText="1"/>
    </xf>
    <xf numFmtId="0" fontId="175" fillId="3" borderId="5" xfId="0" applyFont="1" applyFill="1" applyBorder="1" applyAlignment="1" applyProtection="1">
      <alignment horizontal="left" vertical="center" wrapText="1"/>
    </xf>
    <xf numFmtId="0" fontId="175" fillId="3" borderId="16" xfId="0" applyFont="1" applyFill="1" applyBorder="1" applyAlignment="1" applyProtection="1">
      <alignment horizontal="left" vertical="center" wrapText="1"/>
    </xf>
    <xf numFmtId="0" fontId="175" fillId="3" borderId="11" xfId="0" applyFont="1" applyFill="1" applyBorder="1" applyAlignment="1" applyProtection="1">
      <alignment horizontal="left" vertical="center" wrapText="1"/>
    </xf>
    <xf numFmtId="0" fontId="175" fillId="3" borderId="17" xfId="0" applyFont="1" applyFill="1" applyBorder="1" applyAlignment="1" applyProtection="1">
      <alignment horizontal="left" vertical="center" wrapText="1"/>
    </xf>
    <xf numFmtId="0" fontId="135" fillId="0" borderId="2" xfId="0" applyFont="1" applyFill="1" applyBorder="1" applyAlignment="1" applyProtection="1">
      <alignment horizontal="left" vertical="center" indent="1"/>
      <protection locked="0"/>
    </xf>
    <xf numFmtId="0" fontId="134" fillId="0" borderId="2" xfId="0" applyFont="1" applyFill="1" applyBorder="1" applyAlignment="1" applyProtection="1">
      <alignment horizontal="left" vertical="center" indent="1"/>
      <protection locked="0"/>
    </xf>
    <xf numFmtId="0" fontId="133" fillId="0" borderId="2" xfId="0" applyFont="1" applyFill="1" applyBorder="1" applyAlignment="1" applyProtection="1">
      <alignment horizontal="left" vertical="center" indent="1"/>
      <protection locked="0"/>
    </xf>
    <xf numFmtId="0" fontId="132" fillId="0" borderId="2" xfId="0" applyFont="1" applyFill="1" applyBorder="1" applyAlignment="1" applyProtection="1">
      <alignment horizontal="left" vertical="center" indent="1"/>
      <protection locked="0"/>
    </xf>
    <xf numFmtId="0" fontId="131" fillId="0" borderId="2" xfId="0" applyFont="1" applyFill="1" applyBorder="1" applyAlignment="1" applyProtection="1">
      <alignment horizontal="left" vertical="center" indent="1"/>
      <protection locked="0"/>
    </xf>
    <xf numFmtId="0" fontId="130" fillId="0" borderId="2" xfId="0" applyFont="1" applyFill="1" applyBorder="1" applyAlignment="1" applyProtection="1">
      <alignment horizontal="left" vertical="center" indent="1"/>
      <protection locked="0"/>
    </xf>
    <xf numFmtId="0" fontId="129" fillId="0" borderId="2" xfId="0" applyFont="1" applyFill="1" applyBorder="1" applyAlignment="1" applyProtection="1">
      <alignment horizontal="left" vertical="center" indent="1"/>
      <protection locked="0"/>
    </xf>
    <xf numFmtId="0" fontId="128" fillId="0" borderId="2" xfId="0" applyFont="1" applyFill="1" applyBorder="1" applyAlignment="1" applyProtection="1">
      <alignment horizontal="left" vertical="center" indent="1"/>
      <protection locked="0"/>
    </xf>
    <xf numFmtId="0" fontId="127" fillId="0" borderId="2" xfId="0" applyFont="1" applyFill="1" applyBorder="1" applyAlignment="1" applyProtection="1">
      <alignment horizontal="left" vertical="center" indent="1"/>
      <protection locked="0"/>
    </xf>
    <xf numFmtId="0" fontId="126" fillId="0" borderId="2" xfId="0" applyFont="1" applyFill="1" applyBorder="1" applyAlignment="1" applyProtection="1">
      <alignment horizontal="left" vertical="center" indent="1"/>
      <protection locked="0"/>
    </xf>
    <xf numFmtId="0" fontId="125" fillId="0" borderId="2" xfId="0" applyFont="1" applyFill="1" applyBorder="1" applyAlignment="1" applyProtection="1">
      <alignment horizontal="left" vertical="center" indent="1"/>
      <protection locked="0"/>
    </xf>
    <xf numFmtId="0" fontId="124" fillId="0" borderId="2" xfId="0" applyFont="1" applyFill="1" applyBorder="1" applyAlignment="1" applyProtection="1">
      <alignment horizontal="left" vertical="center" indent="1"/>
      <protection locked="0"/>
    </xf>
    <xf numFmtId="0" fontId="123" fillId="0" borderId="2" xfId="0" applyFont="1" applyFill="1" applyBorder="1" applyAlignment="1" applyProtection="1">
      <alignment horizontal="left" vertical="center" indent="1"/>
      <protection locked="0"/>
    </xf>
    <xf numFmtId="0" fontId="122" fillId="0" borderId="2" xfId="0" applyFont="1" applyFill="1" applyBorder="1" applyAlignment="1" applyProtection="1">
      <alignment horizontal="left" vertical="center" indent="1"/>
      <protection locked="0"/>
    </xf>
    <xf numFmtId="0" fontId="121" fillId="0" borderId="2" xfId="0" applyFont="1" applyFill="1" applyBorder="1" applyAlignment="1" applyProtection="1">
      <alignment horizontal="left" vertical="center" indent="1"/>
      <protection locked="0"/>
    </xf>
    <xf numFmtId="0" fontId="120" fillId="0" borderId="2" xfId="0" applyFont="1" applyFill="1" applyBorder="1" applyAlignment="1" applyProtection="1">
      <alignment horizontal="left" vertical="center" indent="1"/>
      <protection locked="0"/>
    </xf>
    <xf numFmtId="0" fontId="119" fillId="0" borderId="2" xfId="0" applyFont="1" applyFill="1" applyBorder="1" applyAlignment="1" applyProtection="1">
      <alignment horizontal="left" vertical="center" indent="1"/>
      <protection locked="0"/>
    </xf>
    <xf numFmtId="0" fontId="118" fillId="0" borderId="2" xfId="0" applyFont="1" applyFill="1" applyBorder="1" applyAlignment="1" applyProtection="1">
      <alignment horizontal="left" vertical="center" indent="1"/>
      <protection locked="0"/>
    </xf>
    <xf numFmtId="0" fontId="117" fillId="0" borderId="2" xfId="0" applyFont="1" applyFill="1" applyBorder="1" applyAlignment="1" applyProtection="1">
      <alignment horizontal="left" vertical="center" indent="1"/>
      <protection locked="0"/>
    </xf>
    <xf numFmtId="0" fontId="116" fillId="0" borderId="2" xfId="0" applyFont="1" applyFill="1" applyBorder="1" applyAlignment="1" applyProtection="1">
      <alignment horizontal="left" vertical="center" indent="1"/>
      <protection locked="0"/>
    </xf>
    <xf numFmtId="0" fontId="115" fillId="0" borderId="2" xfId="0" applyFont="1" applyFill="1" applyBorder="1" applyAlignment="1" applyProtection="1">
      <alignment horizontal="left" vertical="center" indent="1"/>
      <protection locked="0"/>
    </xf>
    <xf numFmtId="0" fontId="114" fillId="0" borderId="2" xfId="0" applyFont="1" applyFill="1" applyBorder="1" applyAlignment="1" applyProtection="1">
      <alignment horizontal="left" vertical="center" indent="1"/>
      <protection locked="0"/>
    </xf>
    <xf numFmtId="0" fontId="113" fillId="0" borderId="2" xfId="0" applyFont="1" applyFill="1" applyBorder="1" applyAlignment="1" applyProtection="1">
      <alignment horizontal="left" vertical="center" indent="1"/>
      <protection locked="0"/>
    </xf>
    <xf numFmtId="167" fontId="112" fillId="0" borderId="3" xfId="0" applyNumberFormat="1" applyFont="1" applyFill="1" applyBorder="1" applyAlignment="1" applyProtection="1">
      <alignment horizontal="right" vertical="center" indent="1"/>
      <protection locked="0"/>
    </xf>
    <xf numFmtId="0" fontId="112" fillId="0" borderId="2" xfId="0" applyFont="1" applyFill="1" applyBorder="1" applyAlignment="1" applyProtection="1">
      <alignment horizontal="left" vertical="center" indent="1"/>
      <protection locked="0"/>
    </xf>
    <xf numFmtId="0" fontId="111" fillId="0" borderId="2" xfId="0" applyFont="1" applyFill="1" applyBorder="1" applyAlignment="1" applyProtection="1">
      <alignment horizontal="left" vertical="center" indent="1"/>
      <protection locked="0"/>
    </xf>
    <xf numFmtId="0" fontId="110" fillId="0" borderId="2" xfId="0" applyFont="1" applyFill="1" applyBorder="1" applyAlignment="1" applyProtection="1">
      <alignment horizontal="left" vertical="center" indent="1"/>
      <protection locked="0"/>
    </xf>
    <xf numFmtId="0" fontId="109" fillId="0" borderId="2" xfId="0" applyFont="1" applyFill="1" applyBorder="1" applyAlignment="1" applyProtection="1">
      <alignment horizontal="left" vertical="center" indent="1"/>
      <protection locked="0"/>
    </xf>
    <xf numFmtId="0" fontId="108" fillId="0" borderId="2" xfId="0" applyFont="1" applyFill="1" applyBorder="1" applyAlignment="1" applyProtection="1">
      <alignment horizontal="left" vertical="center" indent="1"/>
      <protection locked="0"/>
    </xf>
    <xf numFmtId="0" fontId="107" fillId="0" borderId="2" xfId="0" applyFont="1" applyFill="1" applyBorder="1" applyAlignment="1" applyProtection="1">
      <alignment horizontal="left" vertical="center" indent="1"/>
      <protection locked="0"/>
    </xf>
    <xf numFmtId="0" fontId="106" fillId="0" borderId="2" xfId="0" applyFont="1" applyFill="1" applyBorder="1" applyAlignment="1" applyProtection="1">
      <alignment horizontal="left" vertical="center" indent="1"/>
      <protection locked="0"/>
    </xf>
    <xf numFmtId="0" fontId="105" fillId="0" borderId="2" xfId="0" applyFont="1" applyFill="1" applyBorder="1" applyAlignment="1" applyProtection="1">
      <alignment horizontal="left" vertical="center" indent="1"/>
      <protection locked="0"/>
    </xf>
    <xf numFmtId="0" fontId="104" fillId="0" borderId="2" xfId="0" applyFont="1" applyFill="1" applyBorder="1" applyAlignment="1" applyProtection="1">
      <alignment horizontal="left" vertical="center" indent="1"/>
      <protection locked="0"/>
    </xf>
    <xf numFmtId="0" fontId="103" fillId="0" borderId="2" xfId="0" applyFont="1" applyFill="1" applyBorder="1" applyAlignment="1" applyProtection="1">
      <alignment horizontal="left" vertical="center" indent="1"/>
      <protection locked="0"/>
    </xf>
    <xf numFmtId="0" fontId="102" fillId="0" borderId="2" xfId="0" applyFont="1" applyFill="1" applyBorder="1" applyAlignment="1" applyProtection="1">
      <alignment horizontal="left" vertical="center" indent="1"/>
      <protection locked="0"/>
    </xf>
    <xf numFmtId="0" fontId="101" fillId="0" borderId="2" xfId="0" applyFont="1" applyFill="1" applyBorder="1" applyAlignment="1" applyProtection="1">
      <alignment horizontal="left" vertical="center" indent="1"/>
      <protection locked="0"/>
    </xf>
    <xf numFmtId="0" fontId="100" fillId="0" borderId="2" xfId="0" applyFont="1" applyFill="1" applyBorder="1" applyAlignment="1" applyProtection="1">
      <alignment horizontal="left" vertical="center" indent="1"/>
      <protection locked="0"/>
    </xf>
    <xf numFmtId="0" fontId="99" fillId="0" borderId="4" xfId="0" applyFont="1" applyFill="1" applyBorder="1" applyAlignment="1" applyProtection="1">
      <alignment horizontal="left" vertical="center" indent="1"/>
      <protection locked="0"/>
    </xf>
    <xf numFmtId="0" fontId="98" fillId="0" borderId="2" xfId="0" applyFont="1" applyFill="1" applyBorder="1" applyAlignment="1" applyProtection="1">
      <alignment horizontal="left" vertical="center" indent="1"/>
      <protection locked="0"/>
    </xf>
    <xf numFmtId="0" fontId="97" fillId="0" borderId="2" xfId="0" applyFont="1" applyFill="1" applyBorder="1" applyAlignment="1" applyProtection="1">
      <alignment horizontal="left" vertical="center" indent="1"/>
      <protection locked="0"/>
    </xf>
    <xf numFmtId="0" fontId="96" fillId="0" borderId="2" xfId="0" applyFont="1" applyFill="1" applyBorder="1" applyAlignment="1" applyProtection="1">
      <alignment horizontal="left" vertical="center" indent="1"/>
      <protection locked="0"/>
    </xf>
    <xf numFmtId="0" fontId="95" fillId="0" borderId="2" xfId="0" applyFont="1" applyFill="1" applyBorder="1" applyAlignment="1" applyProtection="1">
      <alignment horizontal="left" vertical="center" indent="1"/>
      <protection locked="0"/>
    </xf>
    <xf numFmtId="0" fontId="94" fillId="0" borderId="2" xfId="0" applyFont="1" applyFill="1" applyBorder="1" applyAlignment="1" applyProtection="1">
      <alignment horizontal="left" vertical="center" indent="1"/>
      <protection locked="0"/>
    </xf>
    <xf numFmtId="0" fontId="93" fillId="0" borderId="2" xfId="0" applyFont="1" applyFill="1" applyBorder="1" applyAlignment="1" applyProtection="1">
      <alignment horizontal="left" vertical="center" indent="1"/>
      <protection locked="0"/>
    </xf>
    <xf numFmtId="0" fontId="92" fillId="0" borderId="2" xfId="0" applyFont="1" applyFill="1" applyBorder="1" applyAlignment="1" applyProtection="1">
      <alignment horizontal="left" vertical="center" indent="1"/>
      <protection locked="0"/>
    </xf>
    <xf numFmtId="0" fontId="91" fillId="0" borderId="2" xfId="0" applyFont="1" applyFill="1" applyBorder="1" applyAlignment="1" applyProtection="1">
      <alignment horizontal="left" vertical="center" indent="1"/>
      <protection locked="0"/>
    </xf>
    <xf numFmtId="0" fontId="90" fillId="0" borderId="2" xfId="0" applyFont="1" applyFill="1" applyBorder="1" applyAlignment="1" applyProtection="1">
      <alignment horizontal="left" vertical="center" indent="1"/>
      <protection locked="0"/>
    </xf>
    <xf numFmtId="0" fontId="89" fillId="0" borderId="2" xfId="0" applyFont="1" applyFill="1" applyBorder="1" applyAlignment="1" applyProtection="1">
      <alignment horizontal="left" vertical="center" indent="1"/>
      <protection locked="0"/>
    </xf>
    <xf numFmtId="0" fontId="88" fillId="0" borderId="2" xfId="0" applyFont="1" applyFill="1" applyBorder="1" applyAlignment="1" applyProtection="1">
      <alignment horizontal="left" vertical="center" indent="1"/>
      <protection locked="0"/>
    </xf>
    <xf numFmtId="167" fontId="87" fillId="0" borderId="3" xfId="0" applyNumberFormat="1" applyFont="1" applyFill="1" applyBorder="1" applyAlignment="1" applyProtection="1">
      <alignment horizontal="right" vertical="center" indent="1"/>
      <protection locked="0"/>
    </xf>
    <xf numFmtId="0" fontId="87" fillId="0" borderId="2" xfId="0" applyFont="1" applyFill="1" applyBorder="1" applyAlignment="1" applyProtection="1">
      <alignment horizontal="left" vertical="center" indent="1"/>
      <protection locked="0"/>
    </xf>
    <xf numFmtId="0" fontId="86" fillId="0" borderId="2" xfId="0" applyFont="1" applyFill="1" applyBorder="1" applyAlignment="1" applyProtection="1">
      <alignment horizontal="left" vertical="center" indent="1"/>
      <protection locked="0"/>
    </xf>
    <xf numFmtId="0" fontId="85" fillId="0" borderId="2" xfId="0" applyFont="1" applyFill="1" applyBorder="1" applyAlignment="1" applyProtection="1">
      <alignment horizontal="left" vertical="center" indent="1"/>
      <protection locked="0"/>
    </xf>
    <xf numFmtId="0" fontId="84" fillId="0" borderId="2" xfId="0" applyFont="1" applyFill="1" applyBorder="1" applyAlignment="1" applyProtection="1">
      <alignment horizontal="left" vertical="center" indent="1"/>
      <protection locked="0"/>
    </xf>
    <xf numFmtId="0" fontId="83" fillId="0" borderId="2" xfId="0" applyFont="1" applyFill="1" applyBorder="1" applyAlignment="1" applyProtection="1">
      <alignment horizontal="left" vertical="center" indent="1"/>
      <protection locked="0"/>
    </xf>
    <xf numFmtId="0" fontId="82" fillId="0" borderId="2" xfId="0" applyFont="1" applyFill="1" applyBorder="1" applyAlignment="1" applyProtection="1">
      <alignment horizontal="left" vertical="center" indent="1"/>
      <protection locked="0"/>
    </xf>
    <xf numFmtId="0" fontId="81" fillId="0" borderId="2" xfId="0" applyFont="1" applyFill="1" applyBorder="1" applyAlignment="1" applyProtection="1">
      <alignment horizontal="left" vertical="center" indent="1"/>
      <protection locked="0"/>
    </xf>
    <xf numFmtId="0" fontId="80" fillId="0" borderId="2" xfId="0" applyFont="1" applyFill="1" applyBorder="1" applyAlignment="1" applyProtection="1">
      <alignment horizontal="left" vertical="center" indent="1"/>
      <protection locked="0"/>
    </xf>
    <xf numFmtId="0" fontId="79" fillId="0" borderId="2" xfId="0" applyFont="1" applyFill="1" applyBorder="1" applyAlignment="1" applyProtection="1">
      <alignment horizontal="left" vertical="center" indent="1"/>
      <protection locked="0"/>
    </xf>
    <xf numFmtId="0" fontId="78" fillId="0" borderId="2" xfId="0" applyFont="1" applyFill="1" applyBorder="1" applyAlignment="1" applyProtection="1">
      <alignment horizontal="left" vertical="center" indent="1"/>
      <protection locked="0"/>
    </xf>
    <xf numFmtId="0" fontId="77" fillId="0" borderId="2" xfId="0" applyFont="1" applyFill="1" applyBorder="1" applyAlignment="1" applyProtection="1">
      <alignment horizontal="left" vertical="center" indent="1"/>
      <protection locked="0"/>
    </xf>
    <xf numFmtId="0" fontId="76" fillId="0" borderId="4" xfId="0" applyFont="1" applyFill="1" applyBorder="1" applyAlignment="1" applyProtection="1">
      <alignment horizontal="left" vertical="center" indent="1"/>
      <protection locked="0"/>
    </xf>
    <xf numFmtId="0" fontId="75" fillId="0" borderId="2" xfId="0" applyFont="1" applyFill="1" applyBorder="1" applyAlignment="1" applyProtection="1">
      <alignment horizontal="left" vertical="center" indent="1"/>
      <protection locked="0"/>
    </xf>
    <xf numFmtId="0" fontId="74" fillId="0" borderId="2" xfId="0" applyFont="1" applyFill="1" applyBorder="1" applyAlignment="1" applyProtection="1">
      <alignment horizontal="left" vertical="center" indent="1"/>
      <protection locked="0"/>
    </xf>
    <xf numFmtId="0" fontId="73" fillId="0" borderId="2" xfId="0" applyFont="1" applyFill="1" applyBorder="1" applyAlignment="1" applyProtection="1">
      <alignment horizontal="left" vertical="center" indent="1"/>
      <protection locked="0"/>
    </xf>
    <xf numFmtId="0" fontId="72" fillId="0" borderId="2" xfId="0" applyFont="1" applyFill="1" applyBorder="1" applyAlignment="1" applyProtection="1">
      <alignment horizontal="left" vertical="center" indent="1"/>
      <protection locked="0"/>
    </xf>
    <xf numFmtId="0" fontId="71" fillId="0" borderId="2" xfId="0" applyFont="1" applyFill="1" applyBorder="1" applyAlignment="1" applyProtection="1">
      <alignment horizontal="left" vertical="center" indent="1"/>
      <protection locked="0"/>
    </xf>
    <xf numFmtId="0" fontId="70" fillId="0" borderId="2" xfId="0" applyFont="1" applyFill="1" applyBorder="1" applyAlignment="1" applyProtection="1">
      <alignment horizontal="left" vertical="center" indent="1"/>
      <protection locked="0"/>
    </xf>
    <xf numFmtId="0" fontId="69" fillId="0" borderId="2" xfId="0" applyFont="1" applyFill="1" applyBorder="1" applyAlignment="1" applyProtection="1">
      <alignment horizontal="left" vertical="center" indent="1"/>
      <protection locked="0"/>
    </xf>
    <xf numFmtId="0" fontId="68" fillId="0" borderId="2" xfId="0" applyFont="1" applyFill="1" applyBorder="1" applyAlignment="1" applyProtection="1">
      <alignment horizontal="left" vertical="center" indent="1"/>
      <protection locked="0"/>
    </xf>
    <xf numFmtId="0" fontId="67" fillId="0" borderId="2" xfId="0" applyFont="1" applyFill="1" applyBorder="1" applyAlignment="1" applyProtection="1">
      <alignment horizontal="left" vertical="center" indent="1"/>
      <protection locked="0"/>
    </xf>
    <xf numFmtId="0" fontId="66" fillId="0" borderId="2" xfId="0" applyFont="1" applyFill="1" applyBorder="1" applyAlignment="1" applyProtection="1">
      <alignment horizontal="left" vertical="center" indent="1"/>
      <protection locked="0"/>
    </xf>
    <xf numFmtId="0" fontId="65" fillId="0" borderId="2" xfId="0" applyFont="1" applyFill="1" applyBorder="1" applyAlignment="1" applyProtection="1">
      <alignment horizontal="left" vertical="center" indent="1"/>
      <protection locked="0"/>
    </xf>
    <xf numFmtId="0" fontId="64" fillId="0" borderId="2" xfId="0" applyFont="1" applyFill="1" applyBorder="1" applyAlignment="1" applyProtection="1">
      <alignment horizontal="left" vertical="center" indent="1"/>
      <protection locked="0"/>
    </xf>
    <xf numFmtId="0" fontId="63" fillId="0" borderId="2" xfId="0" applyFont="1" applyFill="1" applyBorder="1" applyAlignment="1" applyProtection="1">
      <alignment horizontal="left" vertical="center" indent="1"/>
      <protection locked="0"/>
    </xf>
    <xf numFmtId="0" fontId="62" fillId="0" borderId="2" xfId="0" applyFont="1" applyFill="1" applyBorder="1" applyAlignment="1" applyProtection="1">
      <alignment horizontal="left" vertical="center" indent="1"/>
      <protection locked="0"/>
    </xf>
    <xf numFmtId="0" fontId="61" fillId="0" borderId="2" xfId="0" applyFont="1" applyFill="1" applyBorder="1" applyAlignment="1" applyProtection="1">
      <alignment horizontal="left" vertical="center" indent="1"/>
      <protection locked="0"/>
    </xf>
    <xf numFmtId="0" fontId="60" fillId="0" borderId="2" xfId="0" applyFont="1" applyFill="1" applyBorder="1" applyAlignment="1" applyProtection="1">
      <alignment horizontal="left" vertical="center" indent="1"/>
      <protection locked="0"/>
    </xf>
    <xf numFmtId="0" fontId="59" fillId="0" borderId="2" xfId="0" applyFont="1" applyFill="1" applyBorder="1" applyAlignment="1" applyProtection="1">
      <alignment horizontal="left" vertical="center" indent="1"/>
      <protection locked="0"/>
    </xf>
    <xf numFmtId="0" fontId="58" fillId="0" borderId="2" xfId="0" applyFont="1" applyFill="1" applyBorder="1" applyAlignment="1" applyProtection="1">
      <alignment horizontal="left" vertical="center" indent="1"/>
      <protection locked="0"/>
    </xf>
    <xf numFmtId="0" fontId="58" fillId="0" borderId="4" xfId="0" applyFont="1" applyFill="1" applyBorder="1" applyAlignment="1" applyProtection="1">
      <alignment horizontal="left" vertical="center" indent="1"/>
      <protection locked="0"/>
    </xf>
    <xf numFmtId="0" fontId="57" fillId="0" borderId="2" xfId="0" applyFont="1" applyFill="1" applyBorder="1" applyAlignment="1" applyProtection="1">
      <alignment horizontal="left" vertical="center" indent="1"/>
      <protection locked="0"/>
    </xf>
    <xf numFmtId="0" fontId="56" fillId="0" borderId="2" xfId="0" applyFont="1" applyFill="1" applyBorder="1" applyAlignment="1" applyProtection="1">
      <alignment horizontal="left" vertical="center" indent="1"/>
      <protection locked="0"/>
    </xf>
    <xf numFmtId="0" fontId="55" fillId="0" borderId="2" xfId="0" applyFont="1" applyFill="1" applyBorder="1" applyAlignment="1" applyProtection="1">
      <alignment horizontal="left" vertical="center" indent="1"/>
      <protection locked="0"/>
    </xf>
    <xf numFmtId="0" fontId="54" fillId="0" borderId="2" xfId="0" applyFont="1" applyFill="1" applyBorder="1" applyAlignment="1" applyProtection="1">
      <alignment horizontal="left" vertical="center" indent="1"/>
      <protection locked="0"/>
    </xf>
    <xf numFmtId="0" fontId="53" fillId="0" borderId="2" xfId="0" applyFont="1" applyFill="1" applyBorder="1" applyAlignment="1" applyProtection="1">
      <alignment horizontal="left" vertical="center" indent="1"/>
      <protection locked="0"/>
    </xf>
    <xf numFmtId="0" fontId="52" fillId="0" borderId="2" xfId="0" applyFont="1" applyFill="1" applyBorder="1" applyAlignment="1" applyProtection="1">
      <alignment horizontal="left" vertical="center" indent="1"/>
      <protection locked="0"/>
    </xf>
    <xf numFmtId="0" fontId="51" fillId="0" borderId="2" xfId="0" applyFont="1" applyFill="1" applyBorder="1" applyAlignment="1" applyProtection="1">
      <alignment horizontal="left" vertical="center" indent="1"/>
      <protection locked="0"/>
    </xf>
    <xf numFmtId="0" fontId="50" fillId="0" borderId="2" xfId="0" applyFont="1" applyFill="1" applyBorder="1" applyAlignment="1" applyProtection="1">
      <alignment horizontal="left" vertical="center" indent="1"/>
      <protection locked="0"/>
    </xf>
    <xf numFmtId="0" fontId="49" fillId="0" borderId="2" xfId="0" applyFont="1" applyFill="1" applyBorder="1" applyAlignment="1" applyProtection="1">
      <alignment horizontal="left" vertical="center" indent="1"/>
      <protection locked="0"/>
    </xf>
    <xf numFmtId="0" fontId="48" fillId="0" borderId="2" xfId="0" applyFont="1" applyFill="1" applyBorder="1" applyAlignment="1" applyProtection="1">
      <alignment horizontal="left" vertical="center" indent="1"/>
      <protection locked="0"/>
    </xf>
    <xf numFmtId="0" fontId="47" fillId="0" borderId="2" xfId="0" applyFont="1" applyFill="1" applyBorder="1" applyAlignment="1" applyProtection="1">
      <alignment horizontal="left" vertical="center" indent="1"/>
      <protection locked="0"/>
    </xf>
    <xf numFmtId="0" fontId="46" fillId="0" borderId="2" xfId="0" applyFont="1" applyFill="1" applyBorder="1" applyAlignment="1" applyProtection="1">
      <alignment horizontal="left" vertical="center" indent="1"/>
      <protection locked="0"/>
    </xf>
    <xf numFmtId="0" fontId="45" fillId="0" borderId="2" xfId="0" applyFont="1" applyFill="1" applyBorder="1" applyAlignment="1" applyProtection="1">
      <alignment horizontal="left" vertical="center" indent="1"/>
      <protection locked="0"/>
    </xf>
    <xf numFmtId="0" fontId="44" fillId="0" borderId="2" xfId="0" applyFont="1" applyFill="1" applyBorder="1" applyAlignment="1" applyProtection="1">
      <alignment horizontal="left" vertical="center" indent="1"/>
      <protection locked="0"/>
    </xf>
    <xf numFmtId="0" fontId="43" fillId="0" borderId="2" xfId="0" applyFont="1" applyFill="1" applyBorder="1" applyAlignment="1" applyProtection="1">
      <alignment horizontal="left" vertical="center" indent="1"/>
      <protection locked="0"/>
    </xf>
    <xf numFmtId="0" fontId="42" fillId="0" borderId="2" xfId="0" applyFont="1" applyFill="1" applyBorder="1" applyAlignment="1" applyProtection="1">
      <alignment horizontal="left" vertical="center" indent="1"/>
      <protection locked="0"/>
    </xf>
    <xf numFmtId="0" fontId="41" fillId="0" borderId="2" xfId="0" applyFont="1" applyFill="1" applyBorder="1" applyAlignment="1" applyProtection="1">
      <alignment horizontal="left" vertical="center" indent="1"/>
      <protection locked="0"/>
    </xf>
    <xf numFmtId="0" fontId="40" fillId="0" borderId="2" xfId="0" applyFont="1" applyFill="1" applyBorder="1" applyAlignment="1" applyProtection="1">
      <alignment horizontal="left" vertical="center" indent="1"/>
      <protection locked="0"/>
    </xf>
    <xf numFmtId="0" fontId="39" fillId="0" borderId="2" xfId="0" applyFont="1" applyFill="1" applyBorder="1" applyAlignment="1" applyProtection="1">
      <alignment horizontal="left" vertical="center" indent="1"/>
      <protection locked="0"/>
    </xf>
    <xf numFmtId="0" fontId="38" fillId="0" borderId="2" xfId="0" applyFont="1" applyFill="1" applyBorder="1" applyAlignment="1" applyProtection="1">
      <alignment horizontal="left" vertical="center" indent="1"/>
      <protection locked="0"/>
    </xf>
    <xf numFmtId="0" fontId="37" fillId="0" borderId="2" xfId="0" applyFont="1" applyFill="1" applyBorder="1" applyAlignment="1" applyProtection="1">
      <alignment horizontal="left" vertical="center" indent="1"/>
      <protection locked="0"/>
    </xf>
    <xf numFmtId="0" fontId="36" fillId="0" borderId="2" xfId="0" applyFont="1" applyFill="1" applyBorder="1" applyAlignment="1" applyProtection="1">
      <alignment horizontal="left" vertical="center" indent="1"/>
      <protection locked="0"/>
    </xf>
    <xf numFmtId="0" fontId="35" fillId="0" borderId="2" xfId="0" applyFont="1" applyFill="1" applyBorder="1" applyAlignment="1" applyProtection="1">
      <alignment horizontal="left" vertical="center" indent="1"/>
      <protection locked="0"/>
    </xf>
    <xf numFmtId="0" fontId="34" fillId="0" borderId="2" xfId="0" applyFont="1" applyFill="1" applyBorder="1" applyAlignment="1" applyProtection="1">
      <alignment horizontal="left" vertical="center" indent="1"/>
      <protection locked="0"/>
    </xf>
    <xf numFmtId="0" fontId="33" fillId="0" borderId="2" xfId="0" applyFont="1" applyFill="1" applyBorder="1" applyAlignment="1" applyProtection="1">
      <alignment horizontal="left" vertical="center" indent="1"/>
      <protection locked="0"/>
    </xf>
    <xf numFmtId="0" fontId="32" fillId="0" borderId="2" xfId="0" applyFont="1" applyFill="1" applyBorder="1" applyAlignment="1" applyProtection="1">
      <alignment horizontal="left" vertical="center" indent="1"/>
      <protection locked="0"/>
    </xf>
    <xf numFmtId="0" fontId="31" fillId="0" borderId="2" xfId="0" applyFont="1" applyFill="1" applyBorder="1" applyAlignment="1" applyProtection="1">
      <alignment horizontal="left" vertical="center" indent="1"/>
      <protection locked="0"/>
    </xf>
    <xf numFmtId="0" fontId="30" fillId="0" borderId="2" xfId="0" applyFont="1" applyFill="1" applyBorder="1" applyAlignment="1" applyProtection="1">
      <alignment horizontal="left" vertical="center" indent="1"/>
      <protection locked="0"/>
    </xf>
    <xf numFmtId="0" fontId="29" fillId="0" borderId="2" xfId="0" applyFont="1" applyFill="1" applyBorder="1" applyAlignment="1" applyProtection="1">
      <alignment horizontal="left" vertical="center" indent="1"/>
      <protection locked="0"/>
    </xf>
    <xf numFmtId="0" fontId="28" fillId="0" borderId="2" xfId="0" applyFont="1" applyFill="1" applyBorder="1" applyAlignment="1" applyProtection="1">
      <alignment horizontal="left" vertical="center" indent="1"/>
      <protection locked="0"/>
    </xf>
    <xf numFmtId="0" fontId="27" fillId="0" borderId="2" xfId="0" applyFont="1" applyFill="1" applyBorder="1" applyAlignment="1" applyProtection="1">
      <alignment horizontal="left" vertical="center" indent="1"/>
      <protection locked="0"/>
    </xf>
    <xf numFmtId="0" fontId="26" fillId="0" borderId="2" xfId="0" applyFont="1" applyFill="1" applyBorder="1" applyAlignment="1" applyProtection="1">
      <alignment horizontal="left" vertical="center" indent="1"/>
      <protection locked="0"/>
    </xf>
    <xf numFmtId="0" fontId="25" fillId="0" borderId="2" xfId="0" applyFont="1" applyFill="1" applyBorder="1" applyAlignment="1" applyProtection="1">
      <alignment horizontal="left" vertical="center" indent="1"/>
      <protection locked="0"/>
    </xf>
    <xf numFmtId="0" fontId="24" fillId="0" borderId="2" xfId="0" applyFont="1" applyFill="1" applyBorder="1" applyAlignment="1" applyProtection="1">
      <alignment horizontal="left" vertical="center" indent="1"/>
      <protection locked="0"/>
    </xf>
    <xf numFmtId="0" fontId="23" fillId="0" borderId="2" xfId="0" applyFont="1" applyFill="1" applyBorder="1" applyAlignment="1" applyProtection="1">
      <alignment horizontal="left" vertical="center" indent="1"/>
      <protection locked="0"/>
    </xf>
    <xf numFmtId="0" fontId="22" fillId="0" borderId="2" xfId="0" applyFont="1" applyFill="1" applyBorder="1" applyAlignment="1" applyProtection="1">
      <alignment horizontal="left" vertical="center" indent="1"/>
      <protection locked="0"/>
    </xf>
    <xf numFmtId="0" fontId="21" fillId="0" borderId="2" xfId="0" applyFont="1" applyFill="1" applyBorder="1" applyAlignment="1" applyProtection="1">
      <alignment horizontal="left" vertical="center" indent="1"/>
      <protection locked="0"/>
    </xf>
    <xf numFmtId="0" fontId="20" fillId="0" borderId="2" xfId="0" applyFont="1" applyFill="1" applyBorder="1" applyAlignment="1" applyProtection="1">
      <alignment horizontal="left" vertical="center" indent="1"/>
      <protection locked="0"/>
    </xf>
    <xf numFmtId="0" fontId="19" fillId="0" borderId="2" xfId="0" applyFont="1" applyFill="1" applyBorder="1" applyAlignment="1" applyProtection="1">
      <alignment horizontal="left" vertical="center" indent="1"/>
      <protection locked="0"/>
    </xf>
    <xf numFmtId="0" fontId="18" fillId="0" borderId="2" xfId="0" applyFont="1" applyFill="1" applyBorder="1" applyAlignment="1" applyProtection="1">
      <alignment horizontal="left" vertical="center" indent="1"/>
      <protection locked="0"/>
    </xf>
    <xf numFmtId="0" fontId="17" fillId="0" borderId="2" xfId="0" applyFont="1" applyFill="1" applyBorder="1" applyAlignment="1" applyProtection="1">
      <alignment horizontal="left" vertical="center" indent="1"/>
      <protection locked="0"/>
    </xf>
    <xf numFmtId="0" fontId="16" fillId="0" borderId="2" xfId="0" applyFont="1" applyFill="1" applyBorder="1" applyAlignment="1" applyProtection="1">
      <alignment horizontal="left" vertical="center" indent="1"/>
      <protection locked="0"/>
    </xf>
    <xf numFmtId="0" fontId="15" fillId="0" borderId="2" xfId="0" applyFont="1" applyFill="1" applyBorder="1" applyAlignment="1" applyProtection="1">
      <alignment horizontal="left" vertical="center" indent="1"/>
      <protection locked="0"/>
    </xf>
    <xf numFmtId="0" fontId="15" fillId="0" borderId="4" xfId="0" applyFont="1" applyFill="1" applyBorder="1" applyAlignment="1" applyProtection="1">
      <alignment horizontal="left" vertical="center" indent="1"/>
      <protection locked="0"/>
    </xf>
    <xf numFmtId="0" fontId="14" fillId="0" borderId="2" xfId="0" applyFont="1" applyFill="1" applyBorder="1" applyAlignment="1" applyProtection="1">
      <alignment horizontal="left" vertical="center" indent="1"/>
      <protection locked="0"/>
    </xf>
    <xf numFmtId="0" fontId="13" fillId="0" borderId="2" xfId="0" applyFont="1" applyFill="1" applyBorder="1" applyAlignment="1" applyProtection="1">
      <alignment horizontal="left" vertical="center" indent="1"/>
      <protection locked="0"/>
    </xf>
    <xf numFmtId="0" fontId="12" fillId="0" borderId="2" xfId="0" applyFont="1" applyFill="1" applyBorder="1" applyAlignment="1" applyProtection="1">
      <alignment horizontal="left" vertical="center" indent="1"/>
      <protection locked="0"/>
    </xf>
    <xf numFmtId="0" fontId="12" fillId="0" borderId="4" xfId="0" applyFont="1" applyFill="1" applyBorder="1" applyAlignment="1" applyProtection="1">
      <alignment horizontal="left" vertical="center" indent="1"/>
      <protection locked="0"/>
    </xf>
    <xf numFmtId="0" fontId="11" fillId="0" borderId="2" xfId="0" applyFont="1" applyFill="1" applyBorder="1" applyAlignment="1" applyProtection="1">
      <alignment horizontal="left" vertical="center" indent="1"/>
      <protection locked="0"/>
    </xf>
    <xf numFmtId="0" fontId="10" fillId="0" borderId="4" xfId="0" applyFont="1" applyFill="1" applyBorder="1" applyAlignment="1" applyProtection="1">
      <alignment horizontal="left" vertical="center" indent="1"/>
      <protection locked="0"/>
    </xf>
    <xf numFmtId="0" fontId="10" fillId="0" borderId="2" xfId="0" applyFont="1" applyFill="1" applyBorder="1" applyAlignment="1" applyProtection="1">
      <alignment horizontal="left" vertical="center" indent="1"/>
      <protection locked="0"/>
    </xf>
    <xf numFmtId="0" fontId="9" fillId="0" borderId="2" xfId="0" applyFont="1" applyFill="1" applyBorder="1" applyAlignment="1" applyProtection="1">
      <alignment horizontal="left" vertical="center" indent="1"/>
      <protection locked="0"/>
    </xf>
    <xf numFmtId="0" fontId="8" fillId="0" borderId="2" xfId="0" applyFont="1" applyFill="1" applyBorder="1" applyAlignment="1" applyProtection="1">
      <alignment horizontal="left" vertical="center" indent="1"/>
      <protection locked="0"/>
    </xf>
    <xf numFmtId="0" fontId="8" fillId="0" borderId="4" xfId="0" applyFont="1" applyFill="1" applyBorder="1" applyAlignment="1" applyProtection="1">
      <alignment horizontal="left" vertical="center" indent="1"/>
      <protection locked="0"/>
    </xf>
    <xf numFmtId="0" fontId="7" fillId="0" borderId="2" xfId="0" applyFont="1" applyFill="1" applyBorder="1" applyAlignment="1" applyProtection="1">
      <alignment horizontal="left" vertical="center" indent="1"/>
      <protection locked="0"/>
    </xf>
    <xf numFmtId="0" fontId="6" fillId="0" borderId="2" xfId="0" applyFont="1" applyFill="1" applyBorder="1" applyAlignment="1" applyProtection="1">
      <alignment horizontal="left" vertical="center" indent="1"/>
      <protection locked="0"/>
    </xf>
    <xf numFmtId="0" fontId="6" fillId="0" borderId="4" xfId="0" applyFont="1" applyFill="1" applyBorder="1" applyAlignment="1" applyProtection="1">
      <alignment horizontal="left" vertical="center" indent="1"/>
      <protection locked="0"/>
    </xf>
    <xf numFmtId="0" fontId="5" fillId="0" borderId="2" xfId="0" applyFont="1" applyFill="1" applyBorder="1" applyAlignment="1" applyProtection="1">
      <alignment horizontal="left" vertical="center" indent="1"/>
      <protection locked="0"/>
    </xf>
    <xf numFmtId="0" fontId="4" fillId="0" borderId="2" xfId="0" applyFont="1" applyFill="1" applyBorder="1" applyAlignment="1" applyProtection="1">
      <alignment horizontal="left" vertical="center" indent="1"/>
      <protection locked="0"/>
    </xf>
    <xf numFmtId="0" fontId="3" fillId="0" borderId="2" xfId="0" applyFont="1" applyFill="1" applyBorder="1" applyAlignment="1" applyProtection="1">
      <alignment horizontal="left" vertical="center" indent="1"/>
      <protection locked="0"/>
    </xf>
    <xf numFmtId="0" fontId="3" fillId="0" borderId="4" xfId="0" applyFont="1" applyFill="1" applyBorder="1" applyAlignment="1" applyProtection="1">
      <alignment horizontal="left" vertical="center" indent="1"/>
      <protection locked="0"/>
    </xf>
    <xf numFmtId="0" fontId="0" fillId="0" borderId="0" xfId="0" applyFill="1" applyBorder="1" applyAlignment="1" applyProtection="1">
      <alignment vertical="center" wrapText="1"/>
    </xf>
    <xf numFmtId="0" fontId="165" fillId="7" borderId="0" xfId="0" applyFont="1" applyFill="1" applyBorder="1" applyAlignment="1" applyProtection="1">
      <alignment vertical="center" wrapText="1"/>
    </xf>
    <xf numFmtId="0" fontId="141" fillId="7" borderId="0" xfId="0" applyFont="1" applyFill="1" applyBorder="1" applyAlignment="1" applyProtection="1">
      <alignment vertical="center" wrapText="1"/>
    </xf>
    <xf numFmtId="0" fontId="141" fillId="7" borderId="0" xfId="0" applyFont="1" applyFill="1" applyBorder="1" applyAlignment="1" applyProtection="1">
      <alignment wrapText="1"/>
    </xf>
    <xf numFmtId="0" fontId="167" fillId="7" borderId="0" xfId="0" applyFont="1" applyFill="1" applyBorder="1" applyAlignment="1" applyProtection="1">
      <alignment horizontal="left" vertical="center" wrapText="1"/>
      <protection locked="0"/>
    </xf>
    <xf numFmtId="0" fontId="167" fillId="7" borderId="0" xfId="0" applyFont="1" applyFill="1" applyBorder="1" applyAlignment="1" applyProtection="1">
      <alignment horizontal="left" vertical="center" wrapText="1"/>
    </xf>
    <xf numFmtId="164" fontId="167" fillId="7" borderId="0" xfId="0" applyNumberFormat="1" applyFont="1" applyFill="1" applyBorder="1" applyAlignment="1" applyProtection="1">
      <alignment horizontal="left" vertical="center" wrapText="1"/>
    </xf>
    <xf numFmtId="0" fontId="145" fillId="0" borderId="19" xfId="0" applyFont="1" applyBorder="1" applyAlignment="1">
      <alignment horizontal="left" vertical="center" indent="3"/>
    </xf>
    <xf numFmtId="0" fontId="156" fillId="0" borderId="20" xfId="0" applyFont="1" applyBorder="1" applyAlignment="1">
      <alignment horizontal="center" vertical="center"/>
    </xf>
    <xf numFmtId="0" fontId="145" fillId="0" borderId="21" xfId="0" applyFont="1" applyBorder="1">
      <alignment vertical="center"/>
    </xf>
    <xf numFmtId="0" fontId="2" fillId="0" borderId="2" xfId="0" applyFont="1" applyFill="1" applyBorder="1" applyAlignment="1" applyProtection="1">
      <alignment horizontal="left" vertical="center" indent="1"/>
      <protection locked="0"/>
    </xf>
    <xf numFmtId="0" fontId="2" fillId="0" borderId="4" xfId="0" applyFont="1" applyFill="1" applyBorder="1" applyAlignment="1" applyProtection="1">
      <alignment horizontal="left" vertical="center" indent="1"/>
      <protection locked="0"/>
    </xf>
    <xf numFmtId="0" fontId="178" fillId="0" borderId="0" xfId="0" applyFont="1" applyFill="1" applyAlignment="1" applyProtection="1">
      <alignment horizontal="center" vertical="center"/>
    </xf>
    <xf numFmtId="0" fontId="179" fillId="0" borderId="0" xfId="0" applyFont="1" applyFill="1" applyAlignment="1" applyProtection="1">
      <alignment horizontal="center" vertical="center"/>
    </xf>
    <xf numFmtId="14" fontId="181" fillId="9" borderId="0" xfId="0" applyNumberFormat="1" applyFont="1" applyFill="1" applyBorder="1" applyAlignment="1" applyProtection="1">
      <alignment horizontal="center" vertical="center" wrapText="1"/>
    </xf>
    <xf numFmtId="0" fontId="181" fillId="8" borderId="0" xfId="0" applyFont="1" applyFill="1" applyBorder="1" applyAlignment="1" applyProtection="1">
      <alignment horizontal="center" vertical="center" wrapText="1"/>
    </xf>
    <xf numFmtId="168" fontId="181" fillId="8" borderId="0" xfId="0" applyNumberFormat="1" applyFont="1" applyFill="1" applyBorder="1" applyAlignment="1" applyProtection="1">
      <alignment horizontal="center" vertical="center" wrapText="1"/>
    </xf>
    <xf numFmtId="0" fontId="181" fillId="8" borderId="0" xfId="0" applyNumberFormat="1" applyFont="1" applyFill="1" applyBorder="1" applyAlignment="1" applyProtection="1">
      <alignment horizontal="center" vertical="center" wrapText="1"/>
    </xf>
    <xf numFmtId="0" fontId="181" fillId="0" borderId="0" xfId="0" applyFont="1" applyAlignment="1" applyProtection="1">
      <alignment horizontal="center" vertical="center" wrapText="1"/>
    </xf>
    <xf numFmtId="0" fontId="180" fillId="6" borderId="12" xfId="0" applyFont="1" applyFill="1" applyBorder="1" applyAlignment="1" applyProtection="1">
      <alignment horizontal="center" vertical="center" wrapText="1"/>
    </xf>
    <xf numFmtId="14" fontId="181" fillId="0" borderId="0" xfId="0" applyNumberFormat="1" applyFont="1" applyAlignment="1" applyProtection="1">
      <alignment horizontal="center" vertical="center" wrapText="1"/>
    </xf>
    <xf numFmtId="14" fontId="180" fillId="9" borderId="22" xfId="0" applyNumberFormat="1" applyFont="1" applyFill="1" applyBorder="1" applyAlignment="1" applyProtection="1">
      <alignment horizontal="center" vertical="center" wrapText="1"/>
    </xf>
    <xf numFmtId="0" fontId="173" fillId="3" borderId="11" xfId="0" applyNumberFormat="1" applyFont="1" applyFill="1" applyBorder="1" applyAlignment="1" applyProtection="1">
      <alignment horizontal="left" vertical="top" wrapText="1" indent="1"/>
    </xf>
    <xf numFmtId="0" fontId="173" fillId="3" borderId="17" xfId="0" applyNumberFormat="1" applyFont="1" applyFill="1" applyBorder="1" applyAlignment="1" applyProtection="1">
      <alignment horizontal="left" vertical="top" wrapText="1" indent="1"/>
    </xf>
    <xf numFmtId="0" fontId="181" fillId="8" borderId="11" xfId="0" applyNumberFormat="1" applyFont="1" applyFill="1" applyBorder="1" applyAlignment="1" applyProtection="1">
      <alignment horizontal="center" vertical="center" wrapText="1"/>
    </xf>
    <xf numFmtId="14" fontId="181" fillId="9" borderId="22" xfId="0" applyNumberFormat="1" applyFont="1" applyFill="1" applyBorder="1" applyAlignment="1" applyProtection="1">
      <alignment horizontal="center" vertical="center" wrapText="1"/>
    </xf>
    <xf numFmtId="14" fontId="181" fillId="9" borderId="11" xfId="0" applyNumberFormat="1" applyFont="1" applyFill="1" applyBorder="1" applyAlignment="1" applyProtection="1">
      <alignment horizontal="center" vertical="center" wrapText="1"/>
    </xf>
    <xf numFmtId="0" fontId="175" fillId="3" borderId="0" xfId="0" applyFont="1" applyFill="1" applyBorder="1" applyAlignment="1" applyProtection="1">
      <alignment horizontal="left" wrapText="1"/>
    </xf>
    <xf numFmtId="0" fontId="175" fillId="3" borderId="15" xfId="0" applyFont="1" applyFill="1" applyBorder="1" applyAlignment="1" applyProtection="1">
      <alignment horizontal="left" wrapText="1"/>
    </xf>
    <xf numFmtId="0" fontId="176" fillId="0" borderId="0" xfId="0" applyFont="1" applyBorder="1" applyAlignment="1" applyProtection="1">
      <alignment horizontal="left" wrapText="1"/>
    </xf>
    <xf numFmtId="0" fontId="0" fillId="0" borderId="0" xfId="0" applyNumberFormat="1" applyFill="1" applyProtection="1">
      <alignment vertical="center"/>
    </xf>
    <xf numFmtId="0" fontId="182" fillId="9" borderId="0" xfId="0" applyFont="1" applyFill="1" applyBorder="1" applyAlignment="1" applyProtection="1">
      <alignment vertical="center" wrapText="1"/>
    </xf>
    <xf numFmtId="0" fontId="182" fillId="7" borderId="0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horizontal="left" vertical="center" indent="1"/>
      <protection locked="0"/>
    </xf>
    <xf numFmtId="0" fontId="168" fillId="6" borderId="24" xfId="0" applyFont="1" applyFill="1" applyBorder="1" applyAlignment="1" applyProtection="1">
      <alignment horizontal="center" vertical="center" wrapText="1"/>
    </xf>
    <xf numFmtId="0" fontId="168" fillId="6" borderId="25" xfId="0" applyFont="1" applyFill="1" applyBorder="1" applyAlignment="1" applyProtection="1">
      <alignment horizontal="center" vertical="center" wrapText="1"/>
    </xf>
    <xf numFmtId="0" fontId="168" fillId="6" borderId="26" xfId="0" applyFont="1" applyFill="1" applyBorder="1" applyAlignment="1" applyProtection="1">
      <alignment horizontal="center" vertical="center" wrapText="1"/>
    </xf>
    <xf numFmtId="0" fontId="168" fillId="6" borderId="23" xfId="0" applyFont="1" applyFill="1" applyBorder="1" applyAlignment="1" applyProtection="1">
      <alignment horizontal="center" vertical="center" wrapText="1"/>
    </xf>
    <xf numFmtId="0" fontId="168" fillId="6" borderId="23" xfId="0" applyNumberFormat="1" applyFont="1" applyFill="1" applyBorder="1" applyAlignment="1" applyProtection="1">
      <alignment horizontal="center" vertical="center" wrapText="1"/>
    </xf>
    <xf numFmtId="0" fontId="148" fillId="0" borderId="15" xfId="0" applyFont="1" applyBorder="1" applyAlignment="1" applyProtection="1">
      <alignment horizontal="center" vertical="center" wrapText="1"/>
    </xf>
    <xf numFmtId="0" fontId="144" fillId="5" borderId="8" xfId="0" applyFont="1" applyFill="1" applyBorder="1" applyAlignment="1" applyProtection="1">
      <alignment horizontal="center" vertical="center" wrapText="1"/>
    </xf>
    <xf numFmtId="0" fontId="144" fillId="5" borderId="9" xfId="0" applyFont="1" applyFill="1" applyBorder="1" applyAlignment="1" applyProtection="1">
      <alignment horizontal="center" vertical="center" wrapText="1"/>
    </xf>
    <xf numFmtId="0" fontId="162" fillId="6" borderId="6" xfId="0" applyFont="1" applyFill="1" applyBorder="1" applyAlignment="1" applyProtection="1">
      <alignment horizontal="center" vertical="center" wrapText="1"/>
    </xf>
    <xf numFmtId="0" fontId="162" fillId="6" borderId="0" xfId="0" applyFont="1" applyFill="1" applyBorder="1" applyAlignment="1" applyProtection="1">
      <alignment horizontal="center" vertical="center" wrapText="1"/>
    </xf>
    <xf numFmtId="0" fontId="162" fillId="6" borderId="11" xfId="0" applyFont="1" applyFill="1" applyBorder="1" applyAlignment="1" applyProtection="1">
      <alignment horizontal="center" vertical="center" wrapText="1"/>
    </xf>
    <xf numFmtId="166" fontId="144" fillId="4" borderId="0" xfId="4" applyNumberFormat="1" applyFont="1" applyFill="1" applyBorder="1" applyAlignment="1" applyProtection="1">
      <alignment horizontal="left" wrapText="1" indent="12"/>
    </xf>
    <xf numFmtId="0" fontId="169" fillId="0" borderId="0" xfId="1" applyFont="1" applyFill="1" applyAlignment="1" applyProtection="1">
      <alignment horizontal="center" vertical="center"/>
    </xf>
    <xf numFmtId="170" fontId="141" fillId="6" borderId="0" xfId="0" applyNumberFormat="1" applyFont="1" applyFill="1" applyBorder="1" applyAlignment="1" applyProtection="1">
      <alignment horizontal="left" vertical="center" wrapText="1" indent="11"/>
    </xf>
    <xf numFmtId="170" fontId="141" fillId="6" borderId="0" xfId="0" applyNumberFormat="1" applyFont="1" applyFill="1" applyBorder="1" applyAlignment="1" applyProtection="1">
      <alignment horizontal="center" vertical="center"/>
    </xf>
    <xf numFmtId="171" fontId="162" fillId="10" borderId="6" xfId="0" applyNumberFormat="1" applyFont="1" applyFill="1" applyBorder="1" applyAlignment="1" applyProtection="1">
      <alignment horizontal="center" vertical="center" wrapText="1"/>
    </xf>
    <xf numFmtId="171" fontId="162" fillId="10" borderId="0" xfId="0" applyNumberFormat="1" applyFont="1" applyFill="1" applyBorder="1" applyAlignment="1" applyProtection="1">
      <alignment horizontal="center" vertical="center" wrapText="1"/>
    </xf>
    <xf numFmtId="171" fontId="162" fillId="6" borderId="6" xfId="0" applyNumberFormat="1" applyFont="1" applyFill="1" applyBorder="1" applyAlignment="1" applyProtection="1">
      <alignment horizontal="center" vertical="center" wrapText="1"/>
    </xf>
    <xf numFmtId="0" fontId="166" fillId="7" borderId="0" xfId="0" applyFont="1" applyFill="1" applyBorder="1" applyAlignment="1" applyProtection="1">
      <alignment horizontal="center" vertical="center" wrapText="1"/>
    </xf>
    <xf numFmtId="1" fontId="145" fillId="0" borderId="1" xfId="0" applyNumberFormat="1" applyFont="1" applyFill="1" applyBorder="1" applyAlignment="1" applyProtection="1">
      <alignment horizontal="left" vertical="center" indent="1"/>
    </xf>
    <xf numFmtId="0" fontId="172" fillId="3" borderId="6" xfId="0" applyFont="1" applyFill="1" applyBorder="1" applyAlignment="1" applyProtection="1">
      <alignment horizontal="left" vertical="top" indent="1"/>
    </xf>
  </cellXfs>
  <cellStyles count="5">
    <cellStyle name="Heading 1" xfId="2" builtinId="16" customBuiltin="1"/>
    <cellStyle name="Heading 2" xfId="3" builtinId="17" customBuiltin="1"/>
    <cellStyle name="Heading 3" xfId="4" builtinId="18" customBuiltin="1"/>
    <cellStyle name="Normal" xfId="0" builtinId="0" customBuiltin="1"/>
    <cellStyle name="Title" xfId="1" builtinId="15" customBuiltin="1"/>
  </cellStyles>
  <dxfs count="59">
    <dxf>
      <fill>
        <patternFill patternType="lightTrellis">
          <fgColor theme="4"/>
        </patternFill>
      </fill>
    </dxf>
    <dxf>
      <fill>
        <patternFill patternType="lightTrellis">
          <fgColor theme="4"/>
        </patternFill>
      </fill>
    </dxf>
    <dxf>
      <font>
        <b val="0"/>
        <i val="0"/>
      </font>
      <fill>
        <patternFill patternType="lightTrellis">
          <fgColor rgb="FFFF0000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left" vertical="center" textRotation="0" wrapText="0" indent="0" relativeIndent="1" justifyLastLine="0" shrinkToFit="0" mergeCell="0" readingOrder="0"/>
      <border diagonalUp="0" diagonalDown="0" outline="0">
        <left style="thin">
          <color rgb="FF0C4972"/>
        </left>
        <right style="thin">
          <color rgb="FF0C4972"/>
        </right>
        <top/>
        <bottom/>
      </border>
      <protection locked="1" hidden="0"/>
    </dxf>
    <dxf>
      <fill>
        <patternFill patternType="lightTrellis">
          <fgColor rgb="FFFF0000"/>
        </patternFill>
      </fill>
    </dxf>
    <dxf>
      <font>
        <b val="0"/>
        <i val="0"/>
      </font>
      <fill>
        <patternFill patternType="lightTrellis">
          <fgColor rgb="FFFF0000"/>
        </patternFill>
      </fill>
    </dxf>
    <dxf>
      <fill>
        <patternFill patternType="lightTrellis">
          <fgColor rgb="FFFF0000"/>
        </patternFill>
      </fill>
    </dxf>
    <dxf>
      <font>
        <b val="0"/>
        <i val="0"/>
      </font>
      <fill>
        <patternFill patternType="lightTrellis">
          <fgColor rgb="FFFF0000"/>
        </patternFill>
      </fill>
    </dxf>
    <dxf>
      <fill>
        <patternFill patternType="lightTrellis">
          <fgColor rgb="FFFF0000"/>
        </patternFill>
      </fill>
    </dxf>
    <dxf>
      <font>
        <b val="0"/>
        <i val="0"/>
      </font>
      <fill>
        <patternFill patternType="lightTrellis">
          <fgColor rgb="FFFF0000"/>
        </patternFill>
      </fill>
    </dxf>
    <dxf>
      <font>
        <b val="0"/>
        <i val="0"/>
      </font>
      <fill>
        <patternFill patternType="lightTrellis">
          <fgColor rgb="FFFF0000"/>
        </patternFill>
      </fill>
    </dxf>
    <dxf>
      <font>
        <b val="0"/>
        <i val="0"/>
      </font>
      <fill>
        <patternFill patternType="lightTrellis">
          <fgColor rgb="FFFF0000"/>
        </patternFill>
      </fill>
    </dxf>
    <dxf>
      <fill>
        <patternFill patternType="lightTrellis">
          <fgColor rgb="FFFF0000"/>
        </patternFill>
      </fill>
    </dxf>
    <dxf>
      <font>
        <b val="0"/>
        <i val="0"/>
      </font>
      <fill>
        <patternFill patternType="lightTrellis">
          <fgColor rgb="FFFF0000"/>
        </patternFill>
      </fill>
    </dxf>
    <dxf>
      <font>
        <b val="0"/>
        <i val="0"/>
      </font>
      <fill>
        <patternFill patternType="lightTrellis">
          <fgColor rgb="FFFF0000"/>
        </patternFill>
      </fill>
    </dxf>
    <dxf>
      <font>
        <b val="0"/>
        <i val="0"/>
      </font>
      <fill>
        <patternFill patternType="lightTrellis">
          <fgColor rgb="FFFF0000"/>
        </patternFill>
      </fill>
    </dxf>
    <dxf>
      <font>
        <b val="0"/>
        <i val="0"/>
      </font>
      <fill>
        <patternFill patternType="lightTrellis">
          <fgColor rgb="FFFF0000"/>
        </patternFill>
      </fill>
    </dxf>
    <dxf>
      <font>
        <b val="0"/>
        <i val="0"/>
      </font>
      <fill>
        <patternFill patternType="lightTrellis">
          <fgColor rgb="FFFF0000"/>
        </patternFill>
      </fill>
    </dxf>
    <dxf>
      <font>
        <b val="0"/>
        <i val="0"/>
      </font>
      <fill>
        <patternFill patternType="lightTrellis">
          <fgColor rgb="FFFF0000"/>
        </patternFill>
      </fill>
    </dxf>
    <dxf>
      <fill>
        <patternFill patternType="lightTrellis">
          <fgColor theme="4"/>
        </patternFill>
      </fill>
    </dxf>
    <dxf>
      <fill>
        <patternFill patternType="lightTrellis">
          <fgColor theme="4"/>
        </patternFill>
      </fill>
    </dxf>
    <dxf>
      <fill>
        <patternFill patternType="lightTrellis">
          <fgColor theme="4"/>
        </patternFill>
      </fill>
    </dxf>
    <dxf>
      <fill>
        <patternFill patternType="lightTrellis">
          <fgColor theme="4"/>
        </patternFill>
      </fill>
    </dxf>
    <dxf>
      <fill>
        <patternFill patternType="lightTrellis">
          <fgColor theme="4"/>
        </patternFill>
      </fill>
    </dxf>
    <dxf>
      <fill>
        <patternFill patternType="lightTrellis">
          <fgColor theme="4"/>
        </patternFill>
      </fill>
    </dxf>
    <dxf>
      <fill>
        <patternFill patternType="lightTrellis">
          <fgColor theme="4"/>
        </patternFill>
      </fill>
    </dxf>
    <dxf>
      <fill>
        <patternFill patternType="lightTrellis">
          <fgColor theme="4"/>
        </patternFill>
      </fill>
    </dxf>
    <dxf>
      <fill>
        <patternFill patternType="lightTrellis">
          <fgColor theme="4"/>
        </patternFill>
      </fill>
    </dxf>
    <dxf>
      <fill>
        <patternFill patternType="lightTrellis">
          <fgColor theme="4"/>
        </patternFill>
      </fill>
    </dxf>
    <dxf>
      <fill>
        <patternFill patternType="lightTrellis">
          <fgColor theme="4"/>
        </patternFill>
      </fill>
    </dxf>
    <dxf>
      <fill>
        <patternFill patternType="lightTrellis">
          <fgColor theme="4"/>
        </patternFill>
      </fill>
    </dxf>
    <dxf>
      <fill>
        <patternFill patternType="lightTrellis">
          <fgColor theme="4"/>
        </patternFill>
      </fill>
    </dxf>
    <dxf>
      <fill>
        <patternFill patternType="lightTrellis">
          <fgColor theme="4"/>
        </patternFill>
      </fill>
    </dxf>
    <dxf>
      <font>
        <b val="0"/>
        <i val="0"/>
      </font>
      <fill>
        <patternFill patternType="lightTrellis">
          <fgColor rgb="FFFF0000"/>
        </patternFill>
      </fill>
    </dxf>
    <dxf>
      <font>
        <b val="0"/>
        <i val="0"/>
      </font>
      <fill>
        <patternFill patternType="lightTrellis">
          <fgColor rgb="FFFF0000"/>
        </patternFill>
      </fill>
    </dxf>
    <dxf>
      <fill>
        <patternFill patternType="solid">
          <fgColor auto="1"/>
          <bgColor theme="0" tint="-0.14996795556505021"/>
        </patternFill>
      </fill>
    </dxf>
    <dxf>
      <font>
        <b val="0"/>
        <i val="0"/>
      </font>
      <fill>
        <patternFill patternType="lightTrellis">
          <fgColor rgb="FFFF0000"/>
        </patternFill>
      </fill>
    </dxf>
    <dxf>
      <font>
        <b val="0"/>
        <i val="0"/>
      </font>
      <fill>
        <patternFill patternType="lightTrellis">
          <fgColor rgb="FFFF0000"/>
        </patternFill>
      </fill>
    </dxf>
    <dxf>
      <font>
        <b val="0"/>
        <i val="0"/>
      </font>
      <fill>
        <patternFill patternType="lightTrellis">
          <fgColor rgb="FFFF0000"/>
        </patternFill>
      </fill>
    </dxf>
    <dxf>
      <font>
        <b val="0"/>
        <i val="0"/>
      </font>
      <fill>
        <patternFill patternType="lightTrellis">
          <fgColor rgb="FFFF0000"/>
        </patternFill>
      </fill>
      <border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ebding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readingOrder="0"/>
      <border diagonalUp="0" diagonalDown="0">
        <left/>
        <right style="thin">
          <color rgb="FF0C497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readingOrder="0"/>
      <border diagonalUp="0" diagonalDown="0">
        <left style="medium">
          <color theme="0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readingOrder="0"/>
      <border diagonalUp="0" diagonalDown="0">
        <left style="medium">
          <color theme="0"/>
        </left>
        <right style="medium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readingOrder="0"/>
      <border diagonalUp="0" diagonalDown="0">
        <left style="medium">
          <color theme="0"/>
        </left>
        <right style="medium">
          <color theme="0"/>
        </right>
        <top/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border diagonalUp="0" diagonalDown="0">
        <left style="medium">
          <color theme="0"/>
        </left>
        <right style="medium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none">
          <fgColor indexed="64"/>
          <bgColor indexed="65"/>
        </patternFill>
      </fill>
      <alignment horizontal="right" vertical="center" textRotation="0" wrapText="0" indent="0" relativeIndent="1" justifyLastLine="0" shrinkToFit="0" readingOrder="0"/>
      <border diagonalUp="0" diagonalDown="0">
        <left style="medium">
          <color theme="0"/>
        </left>
        <right style="medium">
          <color theme="0"/>
        </right>
        <top/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none">
          <bgColor auto="1"/>
        </patternFill>
      </fill>
      <alignment horizontal="right" vertical="center" textRotation="0" wrapText="0" indent="0" relativeIndent="1" justifyLastLine="0" shrinkToFit="0" readingOrder="0"/>
      <border diagonalUp="0" diagonalDown="0">
        <left/>
        <right style="medium">
          <color theme="0"/>
        </right>
        <top/>
        <bottom/>
      </border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dd\ dd/mm/yyyy"/>
      <fill>
        <patternFill patternType="none">
          <bgColor auto="1"/>
        </patternFill>
      </fill>
      <alignment horizontal="right" vertical="center" textRotation="0" wrapText="0" indent="0" relativeIndent="1" justifyLastLine="0" shrinkToFit="0" readingOrder="0"/>
      <border diagonalUp="0" diagonalDown="0">
        <left/>
        <right style="medium">
          <color theme="0"/>
        </right>
        <top/>
        <bottom/>
      </border>
      <protection locked="0" hidden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bgColor auto="1"/>
        </patternFill>
      </fill>
      <protection locked="1" hidden="0"/>
    </dxf>
    <dxf>
      <border>
        <bottom style="medium">
          <color theme="0"/>
        </bottom>
      </border>
    </dxf>
    <dxf>
      <fill>
        <patternFill patternType="solid">
          <fgColor indexed="64"/>
          <bgColor rgb="FF0C4972"/>
        </patternFill>
      </fill>
      <protection locked="1" hidden="0"/>
    </dxf>
    <dxf>
      <fill>
        <patternFill>
          <bgColor theme="4" tint="0.79998168889431442"/>
        </patternFill>
      </fill>
    </dxf>
    <dxf>
      <font>
        <b/>
        <i val="0"/>
      </font>
      <fill>
        <patternFill patternType="solid">
          <fgColor auto="1"/>
          <bgColor theme="0"/>
        </patternFill>
      </fill>
      <border>
        <horizontal/>
      </border>
    </dxf>
    <dxf>
      <font>
        <b/>
        <i val="0"/>
        <color theme="0"/>
      </font>
      <fill>
        <patternFill patternType="solid">
          <fgColor theme="4"/>
          <bgColor theme="3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3"/>
      </font>
      <fill>
        <patternFill>
          <bgColor theme="0"/>
        </patternFill>
      </fill>
      <border diagonalUp="0" diagonalDown="0">
        <left style="thin">
          <color theme="3"/>
        </left>
        <right style="thin">
          <color theme="3"/>
        </right>
        <top/>
        <bottom style="thin">
          <color theme="3"/>
        </bottom>
        <vertical style="thin">
          <color theme="3"/>
        </vertical>
        <horizontal/>
      </border>
    </dxf>
    <dxf>
      <fill>
        <patternFill>
          <bgColor theme="4" tint="0.79998168889431442"/>
        </patternFill>
      </fill>
    </dxf>
    <dxf>
      <font>
        <b val="0"/>
        <i val="0"/>
        <color theme="3"/>
      </font>
      <fill>
        <patternFill>
          <bgColor theme="0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  <horizontal style="thin">
          <color theme="3"/>
        </horizontal>
      </border>
    </dxf>
    <dxf>
      <font>
        <b/>
        <i val="0"/>
        <color theme="0"/>
      </font>
      <fill>
        <patternFill patternType="solid">
          <fgColor theme="4"/>
          <bgColor theme="4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  <horizontal style="thin">
          <color theme="3"/>
        </horizontal>
      </border>
    </dxf>
    <dxf>
      <font>
        <b val="0"/>
        <i val="0"/>
        <color theme="3"/>
      </font>
      <fill>
        <patternFill patternType="none">
          <bgColor auto="1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  <horizontal style="thin">
          <color theme="3"/>
        </horizontal>
      </border>
    </dxf>
  </dxfs>
  <tableStyles count="2" defaultTableStyle="TableStyleMedium2" defaultPivotStyle="PivotStyleLight16">
    <tableStyle name="Daily Schedule" pivot="0" count="4">
      <tableStyleElement type="wholeTable" dxfId="58"/>
      <tableStyleElement type="headerRow" dxfId="57"/>
      <tableStyleElement type="firstRowStripe" dxfId="56"/>
      <tableStyleElement type="secondRowStripe" dxfId="55"/>
    </tableStyle>
    <tableStyle name="Time Intervals" pivot="0" count="4">
      <tableStyleElement type="wholeTable" dxfId="54"/>
      <tableStyleElement type="headerRow" dxfId="53"/>
      <tableStyleElement type="firstRowStripe" dxfId="52"/>
      <tableStyleElement type="secondRowStripe" dxfId="51"/>
    </tableStyle>
  </tableStyles>
  <colors>
    <mruColors>
      <color rgb="FF1792E5"/>
      <color rgb="FF1791E5"/>
      <color rgb="FF0C4972"/>
      <color rgb="FFFF0909"/>
      <color rgb="FFA0D3F5"/>
      <color rgb="FFFF0000"/>
      <color rgb="FFD56570"/>
      <color rgb="FFCC0000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$E$5" fmlaRange="ListeLieux" val="0"/>
</file>

<file path=xl/ctrlProps/ctrlProp2.xml><?xml version="1.0" encoding="utf-8"?>
<formControlPr xmlns="http://schemas.microsoft.com/office/spreadsheetml/2009/9/main" objectType="Drop" dropLines="31" dropStyle="combo" dx="16" fmlaLink="$D$6" fmlaRange="Données!$C$2:$C$32" sel="4" val="0"/>
</file>

<file path=xl/ctrlProps/ctrlProp3.xml><?xml version="1.0" encoding="utf-8"?>
<formControlPr xmlns="http://schemas.microsoft.com/office/spreadsheetml/2009/9/main" objectType="Drop" dropLines="12" dropStyle="combo" dx="16" fmlaLink="E7" fmlaRange="ListeMois" sel="2" val="0"/>
</file>

<file path=xl/ctrlProps/ctrlProp4.xml><?xml version="1.0" encoding="utf-8"?>
<formControlPr xmlns="http://schemas.microsoft.com/office/spreadsheetml/2009/9/main" objectType="Drop" dropLines="9" dropStyle="combo" dx="16" fmlaLink="E8" fmlaRange="ListeAnnée" sel="3" val="0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22973</xdr:colOff>
      <xdr:row>1</xdr:row>
      <xdr:rowOff>45354</xdr:rowOff>
    </xdr:from>
    <xdr:to>
      <xdr:col>3</xdr:col>
      <xdr:colOff>295715</xdr:colOff>
      <xdr:row>2</xdr:row>
      <xdr:rowOff>19050</xdr:rowOff>
    </xdr:to>
    <xdr:grpSp>
      <xdr:nvGrpSpPr>
        <xdr:cNvPr id="2" name="View Schedule Icon" descr="&quot;&quot;"/>
        <xdr:cNvGrpSpPr>
          <a:grpSpLocks noChangeAspect="1"/>
        </xdr:cNvGrpSpPr>
      </xdr:nvGrpSpPr>
      <xdr:grpSpPr bwMode="auto">
        <a:xfrm>
          <a:off x="870698" y="502554"/>
          <a:ext cx="272742" cy="297546"/>
          <a:chOff x="61" y="204"/>
          <a:chExt cx="31" cy="120"/>
        </a:xfrm>
      </xdr:grpSpPr>
      <xdr:sp macro="" textlink="">
        <xdr:nvSpPr>
          <xdr:cNvPr id="3" name="Rectangle 9"/>
          <xdr:cNvSpPr>
            <a:spLocks noChangeArrowheads="1"/>
          </xdr:cNvSpPr>
        </xdr:nvSpPr>
        <xdr:spPr bwMode="auto">
          <a:xfrm>
            <a:off x="61" y="204"/>
            <a:ext cx="31" cy="120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" name="Rectangle 10"/>
          <xdr:cNvSpPr>
            <a:spLocks noChangeArrowheads="1"/>
          </xdr:cNvSpPr>
        </xdr:nvSpPr>
        <xdr:spPr bwMode="auto">
          <a:xfrm>
            <a:off x="62" y="209"/>
            <a:ext cx="27" cy="115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5" name="Freeform 11"/>
          <xdr:cNvSpPr>
            <a:spLocks noEditPoints="1"/>
          </xdr:cNvSpPr>
        </xdr:nvSpPr>
        <xdr:spPr bwMode="auto">
          <a:xfrm>
            <a:off x="61" y="204"/>
            <a:ext cx="30" cy="120"/>
          </a:xfrm>
          <a:custGeom>
            <a:avLst/>
            <a:gdLst>
              <a:gd name="T0" fmla="*/ 1905 w 3196"/>
              <a:gd name="T1" fmla="*/ 2607 h 3151"/>
              <a:gd name="T2" fmla="*/ 1771 w 3196"/>
              <a:gd name="T3" fmla="*/ 2607 h 3151"/>
              <a:gd name="T4" fmla="*/ 1308 w 3196"/>
              <a:gd name="T5" fmla="*/ 2280 h 3151"/>
              <a:gd name="T6" fmla="*/ 517 w 3196"/>
              <a:gd name="T7" fmla="*/ 2280 h 3151"/>
              <a:gd name="T8" fmla="*/ 517 w 3196"/>
              <a:gd name="T9" fmla="*/ 2280 h 3151"/>
              <a:gd name="T10" fmla="*/ 2368 w 3196"/>
              <a:gd name="T11" fmla="*/ 2170 h 3151"/>
              <a:gd name="T12" fmla="*/ 2233 w 3196"/>
              <a:gd name="T13" fmla="*/ 2170 h 3151"/>
              <a:gd name="T14" fmla="*/ 1771 w 3196"/>
              <a:gd name="T15" fmla="*/ 1843 h 3151"/>
              <a:gd name="T16" fmla="*/ 979 w 3196"/>
              <a:gd name="T17" fmla="*/ 1843 h 3151"/>
              <a:gd name="T18" fmla="*/ 979 w 3196"/>
              <a:gd name="T19" fmla="*/ 1843 h 3151"/>
              <a:gd name="T20" fmla="*/ 517 w 3196"/>
              <a:gd name="T21" fmla="*/ 2170 h 3151"/>
              <a:gd name="T22" fmla="*/ 2696 w 3196"/>
              <a:gd name="T23" fmla="*/ 1733 h 3151"/>
              <a:gd name="T24" fmla="*/ 2233 w 3196"/>
              <a:gd name="T25" fmla="*/ 1405 h 3151"/>
              <a:gd name="T26" fmla="*/ 1442 w 3196"/>
              <a:gd name="T27" fmla="*/ 1405 h 3151"/>
              <a:gd name="T28" fmla="*/ 1442 w 3196"/>
              <a:gd name="T29" fmla="*/ 1405 h 3151"/>
              <a:gd name="T30" fmla="*/ 979 w 3196"/>
              <a:gd name="T31" fmla="*/ 1733 h 3151"/>
              <a:gd name="T32" fmla="*/ 2904 w 3196"/>
              <a:gd name="T33" fmla="*/ 2860 h 3151"/>
              <a:gd name="T34" fmla="*/ 609 w 3196"/>
              <a:gd name="T35" fmla="*/ 253 h 3151"/>
              <a:gd name="T36" fmla="*/ 542 w 3196"/>
              <a:gd name="T37" fmla="*/ 487 h 3151"/>
              <a:gd name="T38" fmla="*/ 520 w 3196"/>
              <a:gd name="T39" fmla="*/ 641 h 3151"/>
              <a:gd name="T40" fmla="*/ 584 w 3196"/>
              <a:gd name="T41" fmla="*/ 779 h 3151"/>
              <a:gd name="T42" fmla="*/ 712 w 3196"/>
              <a:gd name="T43" fmla="*/ 862 h 3151"/>
              <a:gd name="T44" fmla="*/ 870 w 3196"/>
              <a:gd name="T45" fmla="*/ 862 h 3151"/>
              <a:gd name="T46" fmla="*/ 996 w 3196"/>
              <a:gd name="T47" fmla="*/ 779 h 3151"/>
              <a:gd name="T48" fmla="*/ 1061 w 3196"/>
              <a:gd name="T49" fmla="*/ 641 h 3151"/>
              <a:gd name="T50" fmla="*/ 1039 w 3196"/>
              <a:gd name="T51" fmla="*/ 487 h 3151"/>
              <a:gd name="T52" fmla="*/ 971 w 3196"/>
              <a:gd name="T53" fmla="*/ 253 h 3151"/>
              <a:gd name="T54" fmla="*/ 2200 w 3196"/>
              <a:gd name="T55" fmla="*/ 453 h 3151"/>
              <a:gd name="T56" fmla="*/ 2157 w 3196"/>
              <a:gd name="T57" fmla="*/ 601 h 3151"/>
              <a:gd name="T58" fmla="*/ 2201 w 3196"/>
              <a:gd name="T59" fmla="*/ 749 h 3151"/>
              <a:gd name="T60" fmla="*/ 2315 w 3196"/>
              <a:gd name="T61" fmla="*/ 848 h 3151"/>
              <a:gd name="T62" fmla="*/ 2470 w 3196"/>
              <a:gd name="T63" fmla="*/ 870 h 3151"/>
              <a:gd name="T64" fmla="*/ 2610 w 3196"/>
              <a:gd name="T65" fmla="*/ 806 h 3151"/>
              <a:gd name="T66" fmla="*/ 2693 w 3196"/>
              <a:gd name="T67" fmla="*/ 680 h 3151"/>
              <a:gd name="T68" fmla="*/ 2693 w 3196"/>
              <a:gd name="T69" fmla="*/ 523 h 3151"/>
              <a:gd name="T70" fmla="*/ 2611 w 3196"/>
              <a:gd name="T71" fmla="*/ 397 h 3151"/>
              <a:gd name="T72" fmla="*/ 0 w 3196"/>
              <a:gd name="T73" fmla="*/ 3151 h 3151"/>
              <a:gd name="T74" fmla="*/ 2483 w 3196"/>
              <a:gd name="T75" fmla="*/ 11 h 3151"/>
              <a:gd name="T76" fmla="*/ 2556 w 3196"/>
              <a:gd name="T77" fmla="*/ 83 h 3151"/>
              <a:gd name="T78" fmla="*/ 2564 w 3196"/>
              <a:gd name="T79" fmla="*/ 652 h 3151"/>
              <a:gd name="T80" fmla="*/ 2507 w 3196"/>
              <a:gd name="T81" fmla="*/ 736 h 3151"/>
              <a:gd name="T82" fmla="*/ 2403 w 3196"/>
              <a:gd name="T83" fmla="*/ 757 h 3151"/>
              <a:gd name="T84" fmla="*/ 2318 w 3196"/>
              <a:gd name="T85" fmla="*/ 700 h 3151"/>
              <a:gd name="T86" fmla="*/ 2294 w 3196"/>
              <a:gd name="T87" fmla="*/ 135 h 3151"/>
              <a:gd name="T88" fmla="*/ 2334 w 3196"/>
              <a:gd name="T89" fmla="*/ 40 h 3151"/>
              <a:gd name="T90" fmla="*/ 2430 w 3196"/>
              <a:gd name="T91" fmla="*/ 0 h 3151"/>
              <a:gd name="T92" fmla="*/ 867 w 3196"/>
              <a:gd name="T93" fmla="*/ 23 h 3151"/>
              <a:gd name="T94" fmla="*/ 924 w 3196"/>
              <a:gd name="T95" fmla="*/ 108 h 3151"/>
              <a:gd name="T96" fmla="*/ 916 w 3196"/>
              <a:gd name="T97" fmla="*/ 677 h 3151"/>
              <a:gd name="T98" fmla="*/ 844 w 3196"/>
              <a:gd name="T99" fmla="*/ 749 h 3151"/>
              <a:gd name="T100" fmla="*/ 737 w 3196"/>
              <a:gd name="T101" fmla="*/ 749 h 3151"/>
              <a:gd name="T102" fmla="*/ 665 w 3196"/>
              <a:gd name="T103" fmla="*/ 677 h 3151"/>
              <a:gd name="T104" fmla="*/ 657 w 3196"/>
              <a:gd name="T105" fmla="*/ 108 h 3151"/>
              <a:gd name="T106" fmla="*/ 714 w 3196"/>
              <a:gd name="T107" fmla="*/ 23 h 31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3196" h="3151">
                <a:moveTo>
                  <a:pt x="1905" y="2280"/>
                </a:moveTo>
                <a:lnTo>
                  <a:pt x="2233" y="2280"/>
                </a:lnTo>
                <a:lnTo>
                  <a:pt x="2233" y="2607"/>
                </a:lnTo>
                <a:lnTo>
                  <a:pt x="1905" y="2607"/>
                </a:lnTo>
                <a:lnTo>
                  <a:pt x="1905" y="2280"/>
                </a:lnTo>
                <a:close/>
                <a:moveTo>
                  <a:pt x="1442" y="2280"/>
                </a:moveTo>
                <a:lnTo>
                  <a:pt x="1771" y="2280"/>
                </a:lnTo>
                <a:lnTo>
                  <a:pt x="1771" y="2607"/>
                </a:lnTo>
                <a:lnTo>
                  <a:pt x="1442" y="2607"/>
                </a:lnTo>
                <a:lnTo>
                  <a:pt x="1442" y="2280"/>
                </a:lnTo>
                <a:close/>
                <a:moveTo>
                  <a:pt x="979" y="2280"/>
                </a:moveTo>
                <a:lnTo>
                  <a:pt x="1308" y="2280"/>
                </a:lnTo>
                <a:lnTo>
                  <a:pt x="1308" y="2607"/>
                </a:lnTo>
                <a:lnTo>
                  <a:pt x="979" y="2607"/>
                </a:lnTo>
                <a:lnTo>
                  <a:pt x="979" y="2280"/>
                </a:lnTo>
                <a:close/>
                <a:moveTo>
                  <a:pt x="517" y="2280"/>
                </a:moveTo>
                <a:lnTo>
                  <a:pt x="846" y="2280"/>
                </a:lnTo>
                <a:lnTo>
                  <a:pt x="846" y="2607"/>
                </a:lnTo>
                <a:lnTo>
                  <a:pt x="517" y="2607"/>
                </a:lnTo>
                <a:lnTo>
                  <a:pt x="517" y="2280"/>
                </a:lnTo>
                <a:close/>
                <a:moveTo>
                  <a:pt x="2368" y="1843"/>
                </a:moveTo>
                <a:lnTo>
                  <a:pt x="2696" y="1843"/>
                </a:lnTo>
                <a:lnTo>
                  <a:pt x="2696" y="2170"/>
                </a:lnTo>
                <a:lnTo>
                  <a:pt x="2368" y="2170"/>
                </a:lnTo>
                <a:lnTo>
                  <a:pt x="2368" y="1843"/>
                </a:lnTo>
                <a:close/>
                <a:moveTo>
                  <a:pt x="1905" y="1843"/>
                </a:moveTo>
                <a:lnTo>
                  <a:pt x="2233" y="1843"/>
                </a:lnTo>
                <a:lnTo>
                  <a:pt x="2233" y="2170"/>
                </a:lnTo>
                <a:lnTo>
                  <a:pt x="1905" y="2170"/>
                </a:lnTo>
                <a:lnTo>
                  <a:pt x="1905" y="1843"/>
                </a:lnTo>
                <a:close/>
                <a:moveTo>
                  <a:pt x="1442" y="1843"/>
                </a:moveTo>
                <a:lnTo>
                  <a:pt x="1771" y="1843"/>
                </a:lnTo>
                <a:lnTo>
                  <a:pt x="1771" y="2170"/>
                </a:lnTo>
                <a:lnTo>
                  <a:pt x="1442" y="2170"/>
                </a:lnTo>
                <a:lnTo>
                  <a:pt x="1442" y="1843"/>
                </a:lnTo>
                <a:close/>
                <a:moveTo>
                  <a:pt x="979" y="1843"/>
                </a:moveTo>
                <a:lnTo>
                  <a:pt x="1308" y="1843"/>
                </a:lnTo>
                <a:lnTo>
                  <a:pt x="1308" y="2170"/>
                </a:lnTo>
                <a:lnTo>
                  <a:pt x="979" y="2170"/>
                </a:lnTo>
                <a:lnTo>
                  <a:pt x="979" y="1843"/>
                </a:lnTo>
                <a:close/>
                <a:moveTo>
                  <a:pt x="517" y="1843"/>
                </a:moveTo>
                <a:lnTo>
                  <a:pt x="846" y="1843"/>
                </a:lnTo>
                <a:lnTo>
                  <a:pt x="846" y="2170"/>
                </a:lnTo>
                <a:lnTo>
                  <a:pt x="517" y="2170"/>
                </a:lnTo>
                <a:lnTo>
                  <a:pt x="517" y="1843"/>
                </a:lnTo>
                <a:close/>
                <a:moveTo>
                  <a:pt x="2368" y="1405"/>
                </a:moveTo>
                <a:lnTo>
                  <a:pt x="2696" y="1405"/>
                </a:lnTo>
                <a:lnTo>
                  <a:pt x="2696" y="1733"/>
                </a:lnTo>
                <a:lnTo>
                  <a:pt x="2368" y="1733"/>
                </a:lnTo>
                <a:lnTo>
                  <a:pt x="2368" y="1405"/>
                </a:lnTo>
                <a:close/>
                <a:moveTo>
                  <a:pt x="1905" y="1405"/>
                </a:moveTo>
                <a:lnTo>
                  <a:pt x="2233" y="1405"/>
                </a:lnTo>
                <a:lnTo>
                  <a:pt x="2233" y="1733"/>
                </a:lnTo>
                <a:lnTo>
                  <a:pt x="1905" y="1733"/>
                </a:lnTo>
                <a:lnTo>
                  <a:pt x="1905" y="1405"/>
                </a:lnTo>
                <a:close/>
                <a:moveTo>
                  <a:pt x="1442" y="1405"/>
                </a:moveTo>
                <a:lnTo>
                  <a:pt x="1771" y="1405"/>
                </a:lnTo>
                <a:lnTo>
                  <a:pt x="1771" y="1733"/>
                </a:lnTo>
                <a:lnTo>
                  <a:pt x="1442" y="1733"/>
                </a:lnTo>
                <a:lnTo>
                  <a:pt x="1442" y="1405"/>
                </a:lnTo>
                <a:close/>
                <a:moveTo>
                  <a:pt x="979" y="1405"/>
                </a:moveTo>
                <a:lnTo>
                  <a:pt x="1308" y="1405"/>
                </a:lnTo>
                <a:lnTo>
                  <a:pt x="1308" y="1733"/>
                </a:lnTo>
                <a:lnTo>
                  <a:pt x="979" y="1733"/>
                </a:lnTo>
                <a:lnTo>
                  <a:pt x="979" y="1405"/>
                </a:lnTo>
                <a:close/>
                <a:moveTo>
                  <a:pt x="292" y="1050"/>
                </a:moveTo>
                <a:lnTo>
                  <a:pt x="292" y="2860"/>
                </a:lnTo>
                <a:lnTo>
                  <a:pt x="2904" y="2860"/>
                </a:lnTo>
                <a:lnTo>
                  <a:pt x="2904" y="1050"/>
                </a:lnTo>
                <a:lnTo>
                  <a:pt x="292" y="1050"/>
                </a:lnTo>
                <a:close/>
                <a:moveTo>
                  <a:pt x="0" y="253"/>
                </a:moveTo>
                <a:lnTo>
                  <a:pt x="609" y="253"/>
                </a:lnTo>
                <a:lnTo>
                  <a:pt x="609" y="397"/>
                </a:lnTo>
                <a:lnTo>
                  <a:pt x="583" y="423"/>
                </a:lnTo>
                <a:lnTo>
                  <a:pt x="560" y="453"/>
                </a:lnTo>
                <a:lnTo>
                  <a:pt x="542" y="487"/>
                </a:lnTo>
                <a:lnTo>
                  <a:pt x="528" y="523"/>
                </a:lnTo>
                <a:lnTo>
                  <a:pt x="520" y="561"/>
                </a:lnTo>
                <a:lnTo>
                  <a:pt x="517" y="601"/>
                </a:lnTo>
                <a:lnTo>
                  <a:pt x="520" y="641"/>
                </a:lnTo>
                <a:lnTo>
                  <a:pt x="529" y="680"/>
                </a:lnTo>
                <a:lnTo>
                  <a:pt x="542" y="716"/>
                </a:lnTo>
                <a:lnTo>
                  <a:pt x="561" y="749"/>
                </a:lnTo>
                <a:lnTo>
                  <a:pt x="584" y="779"/>
                </a:lnTo>
                <a:lnTo>
                  <a:pt x="611" y="806"/>
                </a:lnTo>
                <a:lnTo>
                  <a:pt x="641" y="829"/>
                </a:lnTo>
                <a:lnTo>
                  <a:pt x="675" y="848"/>
                </a:lnTo>
                <a:lnTo>
                  <a:pt x="712" y="862"/>
                </a:lnTo>
                <a:lnTo>
                  <a:pt x="750" y="870"/>
                </a:lnTo>
                <a:lnTo>
                  <a:pt x="790" y="873"/>
                </a:lnTo>
                <a:lnTo>
                  <a:pt x="831" y="870"/>
                </a:lnTo>
                <a:lnTo>
                  <a:pt x="870" y="862"/>
                </a:lnTo>
                <a:lnTo>
                  <a:pt x="906" y="848"/>
                </a:lnTo>
                <a:lnTo>
                  <a:pt x="939" y="829"/>
                </a:lnTo>
                <a:lnTo>
                  <a:pt x="970" y="806"/>
                </a:lnTo>
                <a:lnTo>
                  <a:pt x="996" y="779"/>
                </a:lnTo>
                <a:lnTo>
                  <a:pt x="1020" y="749"/>
                </a:lnTo>
                <a:lnTo>
                  <a:pt x="1039" y="716"/>
                </a:lnTo>
                <a:lnTo>
                  <a:pt x="1053" y="680"/>
                </a:lnTo>
                <a:lnTo>
                  <a:pt x="1061" y="641"/>
                </a:lnTo>
                <a:lnTo>
                  <a:pt x="1064" y="601"/>
                </a:lnTo>
                <a:lnTo>
                  <a:pt x="1061" y="561"/>
                </a:lnTo>
                <a:lnTo>
                  <a:pt x="1053" y="523"/>
                </a:lnTo>
                <a:lnTo>
                  <a:pt x="1039" y="487"/>
                </a:lnTo>
                <a:lnTo>
                  <a:pt x="1021" y="453"/>
                </a:lnTo>
                <a:lnTo>
                  <a:pt x="997" y="423"/>
                </a:lnTo>
                <a:lnTo>
                  <a:pt x="971" y="397"/>
                </a:lnTo>
                <a:lnTo>
                  <a:pt x="971" y="253"/>
                </a:lnTo>
                <a:lnTo>
                  <a:pt x="2249" y="253"/>
                </a:lnTo>
                <a:lnTo>
                  <a:pt x="2249" y="397"/>
                </a:lnTo>
                <a:lnTo>
                  <a:pt x="2223" y="423"/>
                </a:lnTo>
                <a:lnTo>
                  <a:pt x="2200" y="453"/>
                </a:lnTo>
                <a:lnTo>
                  <a:pt x="2182" y="487"/>
                </a:lnTo>
                <a:lnTo>
                  <a:pt x="2168" y="523"/>
                </a:lnTo>
                <a:lnTo>
                  <a:pt x="2160" y="561"/>
                </a:lnTo>
                <a:lnTo>
                  <a:pt x="2157" y="601"/>
                </a:lnTo>
                <a:lnTo>
                  <a:pt x="2160" y="641"/>
                </a:lnTo>
                <a:lnTo>
                  <a:pt x="2169" y="680"/>
                </a:lnTo>
                <a:lnTo>
                  <a:pt x="2182" y="716"/>
                </a:lnTo>
                <a:lnTo>
                  <a:pt x="2201" y="749"/>
                </a:lnTo>
                <a:lnTo>
                  <a:pt x="2224" y="779"/>
                </a:lnTo>
                <a:lnTo>
                  <a:pt x="2251" y="806"/>
                </a:lnTo>
                <a:lnTo>
                  <a:pt x="2281" y="829"/>
                </a:lnTo>
                <a:lnTo>
                  <a:pt x="2315" y="848"/>
                </a:lnTo>
                <a:lnTo>
                  <a:pt x="2352" y="862"/>
                </a:lnTo>
                <a:lnTo>
                  <a:pt x="2390" y="870"/>
                </a:lnTo>
                <a:lnTo>
                  <a:pt x="2430" y="873"/>
                </a:lnTo>
                <a:lnTo>
                  <a:pt x="2470" y="870"/>
                </a:lnTo>
                <a:lnTo>
                  <a:pt x="2510" y="862"/>
                </a:lnTo>
                <a:lnTo>
                  <a:pt x="2546" y="848"/>
                </a:lnTo>
                <a:lnTo>
                  <a:pt x="2579" y="829"/>
                </a:lnTo>
                <a:lnTo>
                  <a:pt x="2610" y="806"/>
                </a:lnTo>
                <a:lnTo>
                  <a:pt x="2636" y="779"/>
                </a:lnTo>
                <a:lnTo>
                  <a:pt x="2659" y="749"/>
                </a:lnTo>
                <a:lnTo>
                  <a:pt x="2679" y="716"/>
                </a:lnTo>
                <a:lnTo>
                  <a:pt x="2693" y="680"/>
                </a:lnTo>
                <a:lnTo>
                  <a:pt x="2701" y="641"/>
                </a:lnTo>
                <a:lnTo>
                  <a:pt x="2704" y="601"/>
                </a:lnTo>
                <a:lnTo>
                  <a:pt x="2701" y="561"/>
                </a:lnTo>
                <a:lnTo>
                  <a:pt x="2693" y="523"/>
                </a:lnTo>
                <a:lnTo>
                  <a:pt x="2679" y="487"/>
                </a:lnTo>
                <a:lnTo>
                  <a:pt x="2660" y="453"/>
                </a:lnTo>
                <a:lnTo>
                  <a:pt x="2637" y="423"/>
                </a:lnTo>
                <a:lnTo>
                  <a:pt x="2611" y="397"/>
                </a:lnTo>
                <a:lnTo>
                  <a:pt x="2611" y="253"/>
                </a:lnTo>
                <a:lnTo>
                  <a:pt x="3196" y="253"/>
                </a:lnTo>
                <a:lnTo>
                  <a:pt x="3196" y="3151"/>
                </a:lnTo>
                <a:lnTo>
                  <a:pt x="0" y="3151"/>
                </a:lnTo>
                <a:lnTo>
                  <a:pt x="0" y="253"/>
                </a:lnTo>
                <a:close/>
                <a:moveTo>
                  <a:pt x="2430" y="0"/>
                </a:moveTo>
                <a:lnTo>
                  <a:pt x="2457" y="3"/>
                </a:lnTo>
                <a:lnTo>
                  <a:pt x="2483" y="11"/>
                </a:lnTo>
                <a:lnTo>
                  <a:pt x="2507" y="23"/>
                </a:lnTo>
                <a:lnTo>
                  <a:pt x="2527" y="40"/>
                </a:lnTo>
                <a:lnTo>
                  <a:pt x="2543" y="60"/>
                </a:lnTo>
                <a:lnTo>
                  <a:pt x="2556" y="83"/>
                </a:lnTo>
                <a:lnTo>
                  <a:pt x="2564" y="108"/>
                </a:lnTo>
                <a:lnTo>
                  <a:pt x="2566" y="135"/>
                </a:lnTo>
                <a:lnTo>
                  <a:pt x="2566" y="624"/>
                </a:lnTo>
                <a:lnTo>
                  <a:pt x="2564" y="652"/>
                </a:lnTo>
                <a:lnTo>
                  <a:pt x="2556" y="677"/>
                </a:lnTo>
                <a:lnTo>
                  <a:pt x="2543" y="700"/>
                </a:lnTo>
                <a:lnTo>
                  <a:pt x="2527" y="720"/>
                </a:lnTo>
                <a:lnTo>
                  <a:pt x="2507" y="736"/>
                </a:lnTo>
                <a:lnTo>
                  <a:pt x="2483" y="749"/>
                </a:lnTo>
                <a:lnTo>
                  <a:pt x="2457" y="757"/>
                </a:lnTo>
                <a:lnTo>
                  <a:pt x="2430" y="760"/>
                </a:lnTo>
                <a:lnTo>
                  <a:pt x="2403" y="757"/>
                </a:lnTo>
                <a:lnTo>
                  <a:pt x="2377" y="749"/>
                </a:lnTo>
                <a:lnTo>
                  <a:pt x="2354" y="736"/>
                </a:lnTo>
                <a:lnTo>
                  <a:pt x="2334" y="720"/>
                </a:lnTo>
                <a:lnTo>
                  <a:pt x="2318" y="700"/>
                </a:lnTo>
                <a:lnTo>
                  <a:pt x="2305" y="677"/>
                </a:lnTo>
                <a:lnTo>
                  <a:pt x="2296" y="652"/>
                </a:lnTo>
                <a:lnTo>
                  <a:pt x="2294" y="624"/>
                </a:lnTo>
                <a:lnTo>
                  <a:pt x="2294" y="135"/>
                </a:lnTo>
                <a:lnTo>
                  <a:pt x="2296" y="108"/>
                </a:lnTo>
                <a:lnTo>
                  <a:pt x="2305" y="83"/>
                </a:lnTo>
                <a:lnTo>
                  <a:pt x="2318" y="60"/>
                </a:lnTo>
                <a:lnTo>
                  <a:pt x="2334" y="40"/>
                </a:lnTo>
                <a:lnTo>
                  <a:pt x="2354" y="23"/>
                </a:lnTo>
                <a:lnTo>
                  <a:pt x="2377" y="11"/>
                </a:lnTo>
                <a:lnTo>
                  <a:pt x="2403" y="3"/>
                </a:lnTo>
                <a:lnTo>
                  <a:pt x="2430" y="0"/>
                </a:lnTo>
                <a:close/>
                <a:moveTo>
                  <a:pt x="790" y="0"/>
                </a:moveTo>
                <a:lnTo>
                  <a:pt x="817" y="3"/>
                </a:lnTo>
                <a:lnTo>
                  <a:pt x="844" y="11"/>
                </a:lnTo>
                <a:lnTo>
                  <a:pt x="867" y="23"/>
                </a:lnTo>
                <a:lnTo>
                  <a:pt x="887" y="40"/>
                </a:lnTo>
                <a:lnTo>
                  <a:pt x="903" y="60"/>
                </a:lnTo>
                <a:lnTo>
                  <a:pt x="916" y="83"/>
                </a:lnTo>
                <a:lnTo>
                  <a:pt x="924" y="108"/>
                </a:lnTo>
                <a:lnTo>
                  <a:pt x="926" y="135"/>
                </a:lnTo>
                <a:lnTo>
                  <a:pt x="926" y="624"/>
                </a:lnTo>
                <a:lnTo>
                  <a:pt x="924" y="652"/>
                </a:lnTo>
                <a:lnTo>
                  <a:pt x="916" y="677"/>
                </a:lnTo>
                <a:lnTo>
                  <a:pt x="903" y="700"/>
                </a:lnTo>
                <a:lnTo>
                  <a:pt x="887" y="720"/>
                </a:lnTo>
                <a:lnTo>
                  <a:pt x="867" y="736"/>
                </a:lnTo>
                <a:lnTo>
                  <a:pt x="844" y="749"/>
                </a:lnTo>
                <a:lnTo>
                  <a:pt x="817" y="757"/>
                </a:lnTo>
                <a:lnTo>
                  <a:pt x="790" y="760"/>
                </a:lnTo>
                <a:lnTo>
                  <a:pt x="763" y="757"/>
                </a:lnTo>
                <a:lnTo>
                  <a:pt x="737" y="749"/>
                </a:lnTo>
                <a:lnTo>
                  <a:pt x="714" y="736"/>
                </a:lnTo>
                <a:lnTo>
                  <a:pt x="694" y="720"/>
                </a:lnTo>
                <a:lnTo>
                  <a:pt x="678" y="700"/>
                </a:lnTo>
                <a:lnTo>
                  <a:pt x="665" y="677"/>
                </a:lnTo>
                <a:lnTo>
                  <a:pt x="657" y="652"/>
                </a:lnTo>
                <a:lnTo>
                  <a:pt x="655" y="624"/>
                </a:lnTo>
                <a:lnTo>
                  <a:pt x="655" y="135"/>
                </a:lnTo>
                <a:lnTo>
                  <a:pt x="657" y="108"/>
                </a:lnTo>
                <a:lnTo>
                  <a:pt x="665" y="83"/>
                </a:lnTo>
                <a:lnTo>
                  <a:pt x="678" y="60"/>
                </a:lnTo>
                <a:lnTo>
                  <a:pt x="694" y="40"/>
                </a:lnTo>
                <a:lnTo>
                  <a:pt x="714" y="23"/>
                </a:lnTo>
                <a:lnTo>
                  <a:pt x="737" y="11"/>
                </a:lnTo>
                <a:lnTo>
                  <a:pt x="763" y="3"/>
                </a:lnTo>
                <a:lnTo>
                  <a:pt x="790" y="0"/>
                </a:lnTo>
                <a:close/>
              </a:path>
            </a:pathLst>
          </a:custGeom>
          <a:solidFill>
            <a:schemeClr val="accent1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 editAs="oneCell">
    <xdr:from>
      <xdr:col>6</xdr:col>
      <xdr:colOff>93313</xdr:colOff>
      <xdr:row>2</xdr:row>
      <xdr:rowOff>48506</xdr:rowOff>
    </xdr:from>
    <xdr:to>
      <xdr:col>6</xdr:col>
      <xdr:colOff>410972</xdr:colOff>
      <xdr:row>3</xdr:row>
      <xdr:rowOff>108770</xdr:rowOff>
    </xdr:to>
    <xdr:sp macro="" textlink="">
      <xdr:nvSpPr>
        <xdr:cNvPr id="7" name="Rectangle 9"/>
        <xdr:cNvSpPr>
          <a:spLocks noChangeArrowheads="1"/>
        </xdr:cNvSpPr>
      </xdr:nvSpPr>
      <xdr:spPr bwMode="auto">
        <a:xfrm>
          <a:off x="2922238" y="829556"/>
          <a:ext cx="317659" cy="307914"/>
        </a:xfrm>
        <a:prstGeom prst="rect">
          <a:avLst/>
        </a:prstGeom>
        <a:noFill/>
        <a:ln w="0">
          <a:noFill/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93313</xdr:colOff>
      <xdr:row>2</xdr:row>
      <xdr:rowOff>59124</xdr:rowOff>
    </xdr:from>
    <xdr:to>
      <xdr:col>6</xdr:col>
      <xdr:colOff>400018</xdr:colOff>
      <xdr:row>3</xdr:row>
      <xdr:rowOff>108770</xdr:rowOff>
    </xdr:to>
    <xdr:sp macro="" textlink="">
      <xdr:nvSpPr>
        <xdr:cNvPr id="8" name="Freeform 10"/>
        <xdr:cNvSpPr>
          <a:spLocks/>
        </xdr:cNvSpPr>
      </xdr:nvSpPr>
      <xdr:spPr bwMode="auto">
        <a:xfrm>
          <a:off x="2931763" y="840174"/>
          <a:ext cx="306705" cy="297296"/>
        </a:xfrm>
        <a:custGeom>
          <a:avLst/>
          <a:gdLst>
            <a:gd name="T0" fmla="*/ 1716 w 3227"/>
            <a:gd name="T1" fmla="*/ 4 h 3228"/>
            <a:gd name="T2" fmla="*/ 1915 w 3227"/>
            <a:gd name="T3" fmla="*/ 28 h 3228"/>
            <a:gd name="T4" fmla="*/ 2105 w 3227"/>
            <a:gd name="T5" fmla="*/ 76 h 3228"/>
            <a:gd name="T6" fmla="*/ 2286 w 3227"/>
            <a:gd name="T7" fmla="*/ 146 h 3228"/>
            <a:gd name="T8" fmla="*/ 2455 w 3227"/>
            <a:gd name="T9" fmla="*/ 238 h 3228"/>
            <a:gd name="T10" fmla="*/ 2613 w 3227"/>
            <a:gd name="T11" fmla="*/ 347 h 3228"/>
            <a:gd name="T12" fmla="*/ 2755 w 3227"/>
            <a:gd name="T13" fmla="*/ 473 h 3228"/>
            <a:gd name="T14" fmla="*/ 2881 w 3227"/>
            <a:gd name="T15" fmla="*/ 615 h 3228"/>
            <a:gd name="T16" fmla="*/ 2990 w 3227"/>
            <a:gd name="T17" fmla="*/ 773 h 3228"/>
            <a:gd name="T18" fmla="*/ 3081 w 3227"/>
            <a:gd name="T19" fmla="*/ 942 h 3228"/>
            <a:gd name="T20" fmla="*/ 3151 w 3227"/>
            <a:gd name="T21" fmla="*/ 1123 h 3228"/>
            <a:gd name="T22" fmla="*/ 3199 w 3227"/>
            <a:gd name="T23" fmla="*/ 1314 h 3228"/>
            <a:gd name="T24" fmla="*/ 3224 w 3227"/>
            <a:gd name="T25" fmla="*/ 1512 h 3228"/>
            <a:gd name="T26" fmla="*/ 3224 w 3227"/>
            <a:gd name="T27" fmla="*/ 1717 h 3228"/>
            <a:gd name="T28" fmla="*/ 3199 w 3227"/>
            <a:gd name="T29" fmla="*/ 1915 h 3228"/>
            <a:gd name="T30" fmla="*/ 3151 w 3227"/>
            <a:gd name="T31" fmla="*/ 2106 h 3228"/>
            <a:gd name="T32" fmla="*/ 3081 w 3227"/>
            <a:gd name="T33" fmla="*/ 2287 h 3228"/>
            <a:gd name="T34" fmla="*/ 2990 w 3227"/>
            <a:gd name="T35" fmla="*/ 2456 h 3228"/>
            <a:gd name="T36" fmla="*/ 2881 w 3227"/>
            <a:gd name="T37" fmla="*/ 2613 h 3228"/>
            <a:gd name="T38" fmla="*/ 2755 w 3227"/>
            <a:gd name="T39" fmla="*/ 2755 h 3228"/>
            <a:gd name="T40" fmla="*/ 2613 w 3227"/>
            <a:gd name="T41" fmla="*/ 2882 h 3228"/>
            <a:gd name="T42" fmla="*/ 2455 w 3227"/>
            <a:gd name="T43" fmla="*/ 2991 h 3228"/>
            <a:gd name="T44" fmla="*/ 2286 w 3227"/>
            <a:gd name="T45" fmla="*/ 3082 h 3228"/>
            <a:gd name="T46" fmla="*/ 2105 w 3227"/>
            <a:gd name="T47" fmla="*/ 3152 h 3228"/>
            <a:gd name="T48" fmla="*/ 1915 w 3227"/>
            <a:gd name="T49" fmla="*/ 3200 h 3228"/>
            <a:gd name="T50" fmla="*/ 1716 w 3227"/>
            <a:gd name="T51" fmla="*/ 3225 h 3228"/>
            <a:gd name="T52" fmla="*/ 1511 w 3227"/>
            <a:gd name="T53" fmla="*/ 3225 h 3228"/>
            <a:gd name="T54" fmla="*/ 1313 w 3227"/>
            <a:gd name="T55" fmla="*/ 3200 h 3228"/>
            <a:gd name="T56" fmla="*/ 1122 w 3227"/>
            <a:gd name="T57" fmla="*/ 3152 h 3228"/>
            <a:gd name="T58" fmla="*/ 941 w 3227"/>
            <a:gd name="T59" fmla="*/ 3082 h 3228"/>
            <a:gd name="T60" fmla="*/ 772 w 3227"/>
            <a:gd name="T61" fmla="*/ 2991 h 3228"/>
            <a:gd name="T62" fmla="*/ 615 w 3227"/>
            <a:gd name="T63" fmla="*/ 2882 h 3228"/>
            <a:gd name="T64" fmla="*/ 473 w 3227"/>
            <a:gd name="T65" fmla="*/ 2755 h 3228"/>
            <a:gd name="T66" fmla="*/ 346 w 3227"/>
            <a:gd name="T67" fmla="*/ 2613 h 3228"/>
            <a:gd name="T68" fmla="*/ 237 w 3227"/>
            <a:gd name="T69" fmla="*/ 2456 h 3228"/>
            <a:gd name="T70" fmla="*/ 146 w 3227"/>
            <a:gd name="T71" fmla="*/ 2287 h 3228"/>
            <a:gd name="T72" fmla="*/ 76 w 3227"/>
            <a:gd name="T73" fmla="*/ 2106 h 3228"/>
            <a:gd name="T74" fmla="*/ 28 w 3227"/>
            <a:gd name="T75" fmla="*/ 1915 h 3228"/>
            <a:gd name="T76" fmla="*/ 3 w 3227"/>
            <a:gd name="T77" fmla="*/ 1717 h 3228"/>
            <a:gd name="T78" fmla="*/ 3 w 3227"/>
            <a:gd name="T79" fmla="*/ 1512 h 3228"/>
            <a:gd name="T80" fmla="*/ 28 w 3227"/>
            <a:gd name="T81" fmla="*/ 1314 h 3228"/>
            <a:gd name="T82" fmla="*/ 76 w 3227"/>
            <a:gd name="T83" fmla="*/ 1123 h 3228"/>
            <a:gd name="T84" fmla="*/ 146 w 3227"/>
            <a:gd name="T85" fmla="*/ 942 h 3228"/>
            <a:gd name="T86" fmla="*/ 237 w 3227"/>
            <a:gd name="T87" fmla="*/ 773 h 3228"/>
            <a:gd name="T88" fmla="*/ 346 w 3227"/>
            <a:gd name="T89" fmla="*/ 615 h 3228"/>
            <a:gd name="T90" fmla="*/ 473 w 3227"/>
            <a:gd name="T91" fmla="*/ 473 h 3228"/>
            <a:gd name="T92" fmla="*/ 615 w 3227"/>
            <a:gd name="T93" fmla="*/ 347 h 3228"/>
            <a:gd name="T94" fmla="*/ 772 w 3227"/>
            <a:gd name="T95" fmla="*/ 238 h 3228"/>
            <a:gd name="T96" fmla="*/ 941 w 3227"/>
            <a:gd name="T97" fmla="*/ 146 h 3228"/>
            <a:gd name="T98" fmla="*/ 1122 w 3227"/>
            <a:gd name="T99" fmla="*/ 76 h 3228"/>
            <a:gd name="T100" fmla="*/ 1313 w 3227"/>
            <a:gd name="T101" fmla="*/ 28 h 3228"/>
            <a:gd name="T102" fmla="*/ 1511 w 3227"/>
            <a:gd name="T103" fmla="*/ 4 h 322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3227" h="3228">
              <a:moveTo>
                <a:pt x="1613" y="0"/>
              </a:moveTo>
              <a:lnTo>
                <a:pt x="1716" y="4"/>
              </a:lnTo>
              <a:lnTo>
                <a:pt x="1816" y="13"/>
              </a:lnTo>
              <a:lnTo>
                <a:pt x="1915" y="28"/>
              </a:lnTo>
              <a:lnTo>
                <a:pt x="2011" y="50"/>
              </a:lnTo>
              <a:lnTo>
                <a:pt x="2105" y="76"/>
              </a:lnTo>
              <a:lnTo>
                <a:pt x="2197" y="109"/>
              </a:lnTo>
              <a:lnTo>
                <a:pt x="2286" y="146"/>
              </a:lnTo>
              <a:lnTo>
                <a:pt x="2372" y="190"/>
              </a:lnTo>
              <a:lnTo>
                <a:pt x="2455" y="238"/>
              </a:lnTo>
              <a:lnTo>
                <a:pt x="2535" y="290"/>
              </a:lnTo>
              <a:lnTo>
                <a:pt x="2613" y="347"/>
              </a:lnTo>
              <a:lnTo>
                <a:pt x="2686" y="408"/>
              </a:lnTo>
              <a:lnTo>
                <a:pt x="2755" y="473"/>
              </a:lnTo>
              <a:lnTo>
                <a:pt x="2820" y="542"/>
              </a:lnTo>
              <a:lnTo>
                <a:pt x="2881" y="615"/>
              </a:lnTo>
              <a:lnTo>
                <a:pt x="2938" y="693"/>
              </a:lnTo>
              <a:lnTo>
                <a:pt x="2990" y="773"/>
              </a:lnTo>
              <a:lnTo>
                <a:pt x="3038" y="856"/>
              </a:lnTo>
              <a:lnTo>
                <a:pt x="3081" y="942"/>
              </a:lnTo>
              <a:lnTo>
                <a:pt x="3119" y="1031"/>
              </a:lnTo>
              <a:lnTo>
                <a:pt x="3151" y="1123"/>
              </a:lnTo>
              <a:lnTo>
                <a:pt x="3178" y="1217"/>
              </a:lnTo>
              <a:lnTo>
                <a:pt x="3199" y="1314"/>
              </a:lnTo>
              <a:lnTo>
                <a:pt x="3215" y="1412"/>
              </a:lnTo>
              <a:lnTo>
                <a:pt x="3224" y="1512"/>
              </a:lnTo>
              <a:lnTo>
                <a:pt x="3227" y="1615"/>
              </a:lnTo>
              <a:lnTo>
                <a:pt x="3224" y="1717"/>
              </a:lnTo>
              <a:lnTo>
                <a:pt x="3215" y="1817"/>
              </a:lnTo>
              <a:lnTo>
                <a:pt x="3199" y="1915"/>
              </a:lnTo>
              <a:lnTo>
                <a:pt x="3178" y="2011"/>
              </a:lnTo>
              <a:lnTo>
                <a:pt x="3151" y="2106"/>
              </a:lnTo>
              <a:lnTo>
                <a:pt x="3119" y="2198"/>
              </a:lnTo>
              <a:lnTo>
                <a:pt x="3081" y="2287"/>
              </a:lnTo>
              <a:lnTo>
                <a:pt x="3038" y="2373"/>
              </a:lnTo>
              <a:lnTo>
                <a:pt x="2990" y="2456"/>
              </a:lnTo>
              <a:lnTo>
                <a:pt x="2938" y="2537"/>
              </a:lnTo>
              <a:lnTo>
                <a:pt x="2881" y="2613"/>
              </a:lnTo>
              <a:lnTo>
                <a:pt x="2820" y="2686"/>
              </a:lnTo>
              <a:lnTo>
                <a:pt x="2755" y="2755"/>
              </a:lnTo>
              <a:lnTo>
                <a:pt x="2686" y="2821"/>
              </a:lnTo>
              <a:lnTo>
                <a:pt x="2613" y="2882"/>
              </a:lnTo>
              <a:lnTo>
                <a:pt x="2535" y="2939"/>
              </a:lnTo>
              <a:lnTo>
                <a:pt x="2455" y="2991"/>
              </a:lnTo>
              <a:lnTo>
                <a:pt x="2372" y="3039"/>
              </a:lnTo>
              <a:lnTo>
                <a:pt x="2286" y="3082"/>
              </a:lnTo>
              <a:lnTo>
                <a:pt x="2197" y="3120"/>
              </a:lnTo>
              <a:lnTo>
                <a:pt x="2105" y="3152"/>
              </a:lnTo>
              <a:lnTo>
                <a:pt x="2011" y="3179"/>
              </a:lnTo>
              <a:lnTo>
                <a:pt x="1915" y="3200"/>
              </a:lnTo>
              <a:lnTo>
                <a:pt x="1816" y="3215"/>
              </a:lnTo>
              <a:lnTo>
                <a:pt x="1716" y="3225"/>
              </a:lnTo>
              <a:lnTo>
                <a:pt x="1613" y="3228"/>
              </a:lnTo>
              <a:lnTo>
                <a:pt x="1511" y="3225"/>
              </a:lnTo>
              <a:lnTo>
                <a:pt x="1411" y="3215"/>
              </a:lnTo>
              <a:lnTo>
                <a:pt x="1313" y="3200"/>
              </a:lnTo>
              <a:lnTo>
                <a:pt x="1217" y="3179"/>
              </a:lnTo>
              <a:lnTo>
                <a:pt x="1122" y="3152"/>
              </a:lnTo>
              <a:lnTo>
                <a:pt x="1030" y="3120"/>
              </a:lnTo>
              <a:lnTo>
                <a:pt x="941" y="3082"/>
              </a:lnTo>
              <a:lnTo>
                <a:pt x="855" y="3039"/>
              </a:lnTo>
              <a:lnTo>
                <a:pt x="772" y="2991"/>
              </a:lnTo>
              <a:lnTo>
                <a:pt x="691" y="2939"/>
              </a:lnTo>
              <a:lnTo>
                <a:pt x="615" y="2882"/>
              </a:lnTo>
              <a:lnTo>
                <a:pt x="542" y="2821"/>
              </a:lnTo>
              <a:lnTo>
                <a:pt x="473" y="2755"/>
              </a:lnTo>
              <a:lnTo>
                <a:pt x="407" y="2686"/>
              </a:lnTo>
              <a:lnTo>
                <a:pt x="346" y="2613"/>
              </a:lnTo>
              <a:lnTo>
                <a:pt x="290" y="2537"/>
              </a:lnTo>
              <a:lnTo>
                <a:pt x="237" y="2456"/>
              </a:lnTo>
              <a:lnTo>
                <a:pt x="189" y="2373"/>
              </a:lnTo>
              <a:lnTo>
                <a:pt x="146" y="2287"/>
              </a:lnTo>
              <a:lnTo>
                <a:pt x="108" y="2198"/>
              </a:lnTo>
              <a:lnTo>
                <a:pt x="76" y="2106"/>
              </a:lnTo>
              <a:lnTo>
                <a:pt x="49" y="2011"/>
              </a:lnTo>
              <a:lnTo>
                <a:pt x="28" y="1915"/>
              </a:lnTo>
              <a:lnTo>
                <a:pt x="13" y="1817"/>
              </a:lnTo>
              <a:lnTo>
                <a:pt x="3" y="1717"/>
              </a:lnTo>
              <a:lnTo>
                <a:pt x="0" y="1615"/>
              </a:lnTo>
              <a:lnTo>
                <a:pt x="3" y="1512"/>
              </a:lnTo>
              <a:lnTo>
                <a:pt x="13" y="1412"/>
              </a:lnTo>
              <a:lnTo>
                <a:pt x="28" y="1314"/>
              </a:lnTo>
              <a:lnTo>
                <a:pt x="49" y="1217"/>
              </a:lnTo>
              <a:lnTo>
                <a:pt x="76" y="1123"/>
              </a:lnTo>
              <a:lnTo>
                <a:pt x="108" y="1031"/>
              </a:lnTo>
              <a:lnTo>
                <a:pt x="146" y="942"/>
              </a:lnTo>
              <a:lnTo>
                <a:pt x="189" y="856"/>
              </a:lnTo>
              <a:lnTo>
                <a:pt x="237" y="773"/>
              </a:lnTo>
              <a:lnTo>
                <a:pt x="290" y="693"/>
              </a:lnTo>
              <a:lnTo>
                <a:pt x="346" y="615"/>
              </a:lnTo>
              <a:lnTo>
                <a:pt x="407" y="542"/>
              </a:lnTo>
              <a:lnTo>
                <a:pt x="473" y="473"/>
              </a:lnTo>
              <a:lnTo>
                <a:pt x="542" y="408"/>
              </a:lnTo>
              <a:lnTo>
                <a:pt x="615" y="347"/>
              </a:lnTo>
              <a:lnTo>
                <a:pt x="691" y="290"/>
              </a:lnTo>
              <a:lnTo>
                <a:pt x="772" y="238"/>
              </a:lnTo>
              <a:lnTo>
                <a:pt x="855" y="190"/>
              </a:lnTo>
              <a:lnTo>
                <a:pt x="941" y="146"/>
              </a:lnTo>
              <a:lnTo>
                <a:pt x="1030" y="109"/>
              </a:lnTo>
              <a:lnTo>
                <a:pt x="1122" y="76"/>
              </a:lnTo>
              <a:lnTo>
                <a:pt x="1217" y="50"/>
              </a:lnTo>
              <a:lnTo>
                <a:pt x="1313" y="28"/>
              </a:lnTo>
              <a:lnTo>
                <a:pt x="1411" y="13"/>
              </a:lnTo>
              <a:lnTo>
                <a:pt x="1511" y="4"/>
              </a:lnTo>
              <a:lnTo>
                <a:pt x="1613" y="0"/>
              </a:lnTo>
              <a:close/>
            </a:path>
          </a:pathLst>
        </a:custGeom>
        <a:solidFill>
          <a:schemeClr val="accent1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 editAs="oneCell">
    <xdr:from>
      <xdr:col>6</xdr:col>
      <xdr:colOff>235712</xdr:colOff>
      <xdr:row>2</xdr:row>
      <xdr:rowOff>69741</xdr:rowOff>
    </xdr:from>
    <xdr:to>
      <xdr:col>6</xdr:col>
      <xdr:colOff>257620</xdr:colOff>
      <xdr:row>2</xdr:row>
      <xdr:rowOff>112212</xdr:rowOff>
    </xdr:to>
    <xdr:sp macro="" textlink="">
      <xdr:nvSpPr>
        <xdr:cNvPr id="9" name="Rectangle 11"/>
        <xdr:cNvSpPr>
          <a:spLocks noChangeArrowheads="1"/>
        </xdr:cNvSpPr>
      </xdr:nvSpPr>
      <xdr:spPr bwMode="auto">
        <a:xfrm>
          <a:off x="3064637" y="850791"/>
          <a:ext cx="21908" cy="42471"/>
        </a:xfrm>
        <a:prstGeom prst="rect">
          <a:avLst/>
        </a:prstGeom>
        <a:solidFill>
          <a:srgbClr val="FFFFFF"/>
        </a:solidFill>
        <a:ln w="0">
          <a:noFill/>
          <a:prstDash val="solid"/>
          <a:miter lim="800000"/>
          <a:headEnd/>
          <a:tailEnd/>
        </a:ln>
      </xdr:spPr>
    </xdr:sp>
    <xdr:clientData/>
  </xdr:twoCellAnchor>
  <xdr:twoCellAnchor editAs="oneCell">
    <xdr:from>
      <xdr:col>6</xdr:col>
      <xdr:colOff>235712</xdr:colOff>
      <xdr:row>3</xdr:row>
      <xdr:rowOff>55681</xdr:rowOff>
    </xdr:from>
    <xdr:to>
      <xdr:col>6</xdr:col>
      <xdr:colOff>257620</xdr:colOff>
      <xdr:row>3</xdr:row>
      <xdr:rowOff>98152</xdr:rowOff>
    </xdr:to>
    <xdr:sp macro="" textlink="">
      <xdr:nvSpPr>
        <xdr:cNvPr id="10" name="Rectangle 12"/>
        <xdr:cNvSpPr>
          <a:spLocks noChangeArrowheads="1"/>
        </xdr:cNvSpPr>
      </xdr:nvSpPr>
      <xdr:spPr bwMode="auto">
        <a:xfrm>
          <a:off x="3064637" y="1084381"/>
          <a:ext cx="21908" cy="42471"/>
        </a:xfrm>
        <a:prstGeom prst="rect">
          <a:avLst/>
        </a:prstGeom>
        <a:solidFill>
          <a:srgbClr val="FFFFFF"/>
        </a:solidFill>
        <a:ln w="0">
          <a:noFill/>
          <a:prstDash val="solid"/>
          <a:miter lim="800000"/>
          <a:headEnd/>
          <a:tailEnd/>
        </a:ln>
      </xdr:spPr>
    </xdr:sp>
    <xdr:clientData/>
  </xdr:twoCellAnchor>
  <xdr:twoCellAnchor editAs="oneCell">
    <xdr:from>
      <xdr:col>6</xdr:col>
      <xdr:colOff>345249</xdr:colOff>
      <xdr:row>2</xdr:row>
      <xdr:rowOff>197154</xdr:rowOff>
    </xdr:from>
    <xdr:to>
      <xdr:col>6</xdr:col>
      <xdr:colOff>389064</xdr:colOff>
      <xdr:row>2</xdr:row>
      <xdr:rowOff>218389</xdr:rowOff>
    </xdr:to>
    <xdr:sp macro="" textlink="">
      <xdr:nvSpPr>
        <xdr:cNvPr id="11" name="Rectangle 13"/>
        <xdr:cNvSpPr>
          <a:spLocks noChangeArrowheads="1"/>
        </xdr:cNvSpPr>
      </xdr:nvSpPr>
      <xdr:spPr bwMode="auto">
        <a:xfrm>
          <a:off x="3174174" y="978204"/>
          <a:ext cx="43815" cy="21235"/>
        </a:xfrm>
        <a:prstGeom prst="rect">
          <a:avLst/>
        </a:prstGeom>
        <a:solidFill>
          <a:srgbClr val="FFFFFF"/>
        </a:solidFill>
        <a:ln w="0">
          <a:noFill/>
          <a:prstDash val="solid"/>
          <a:miter lim="800000"/>
          <a:headEnd/>
          <a:tailEnd/>
        </a:ln>
      </xdr:spPr>
    </xdr:sp>
    <xdr:clientData/>
  </xdr:twoCellAnchor>
  <xdr:twoCellAnchor editAs="oneCell">
    <xdr:from>
      <xdr:col>6</xdr:col>
      <xdr:colOff>104267</xdr:colOff>
      <xdr:row>2</xdr:row>
      <xdr:rowOff>197154</xdr:rowOff>
    </xdr:from>
    <xdr:to>
      <xdr:col>6</xdr:col>
      <xdr:colOff>148082</xdr:colOff>
      <xdr:row>2</xdr:row>
      <xdr:rowOff>218389</xdr:rowOff>
    </xdr:to>
    <xdr:sp macro="" textlink="">
      <xdr:nvSpPr>
        <xdr:cNvPr id="12" name="Rectangle 14"/>
        <xdr:cNvSpPr>
          <a:spLocks noChangeArrowheads="1"/>
        </xdr:cNvSpPr>
      </xdr:nvSpPr>
      <xdr:spPr bwMode="auto">
        <a:xfrm>
          <a:off x="2933192" y="978204"/>
          <a:ext cx="43815" cy="21235"/>
        </a:xfrm>
        <a:prstGeom prst="rect">
          <a:avLst/>
        </a:prstGeom>
        <a:solidFill>
          <a:srgbClr val="FFFFFF"/>
        </a:solidFill>
        <a:ln w="0">
          <a:noFill/>
          <a:prstDash val="solid"/>
          <a:miter lim="800000"/>
          <a:headEnd/>
          <a:tailEnd/>
        </a:ln>
      </xdr:spPr>
    </xdr:sp>
    <xdr:clientData/>
  </xdr:twoCellAnchor>
  <xdr:twoCellAnchor editAs="oneCell">
    <xdr:from>
      <xdr:col>6</xdr:col>
      <xdr:colOff>290481</xdr:colOff>
      <xdr:row>2</xdr:row>
      <xdr:rowOff>80359</xdr:rowOff>
    </xdr:from>
    <xdr:to>
      <xdr:col>6</xdr:col>
      <xdr:colOff>323342</xdr:colOff>
      <xdr:row>2</xdr:row>
      <xdr:rowOff>122830</xdr:rowOff>
    </xdr:to>
    <xdr:sp macro="" textlink="">
      <xdr:nvSpPr>
        <xdr:cNvPr id="13" name="Freeform 15"/>
        <xdr:cNvSpPr>
          <a:spLocks/>
        </xdr:cNvSpPr>
      </xdr:nvSpPr>
      <xdr:spPr bwMode="auto">
        <a:xfrm>
          <a:off x="3119406" y="861409"/>
          <a:ext cx="32861" cy="42471"/>
        </a:xfrm>
        <a:custGeom>
          <a:avLst/>
          <a:gdLst>
            <a:gd name="T0" fmla="*/ 208 w 384"/>
            <a:gd name="T1" fmla="*/ 0 h 451"/>
            <a:gd name="T2" fmla="*/ 384 w 384"/>
            <a:gd name="T3" fmla="*/ 105 h 451"/>
            <a:gd name="T4" fmla="*/ 177 w 384"/>
            <a:gd name="T5" fmla="*/ 451 h 451"/>
            <a:gd name="T6" fmla="*/ 0 w 384"/>
            <a:gd name="T7" fmla="*/ 345 h 451"/>
            <a:gd name="T8" fmla="*/ 208 w 384"/>
            <a:gd name="T9" fmla="*/ 0 h 4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384" h="451">
              <a:moveTo>
                <a:pt x="208" y="0"/>
              </a:moveTo>
              <a:lnTo>
                <a:pt x="384" y="105"/>
              </a:lnTo>
              <a:lnTo>
                <a:pt x="177" y="451"/>
              </a:lnTo>
              <a:lnTo>
                <a:pt x="0" y="345"/>
              </a:lnTo>
              <a:lnTo>
                <a:pt x="208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 editAs="oneCell">
    <xdr:from>
      <xdr:col>6</xdr:col>
      <xdr:colOff>169989</xdr:colOff>
      <xdr:row>3</xdr:row>
      <xdr:rowOff>34446</xdr:rowOff>
    </xdr:from>
    <xdr:to>
      <xdr:col>6</xdr:col>
      <xdr:colOff>202850</xdr:colOff>
      <xdr:row>3</xdr:row>
      <xdr:rowOff>76917</xdr:rowOff>
    </xdr:to>
    <xdr:sp macro="" textlink="">
      <xdr:nvSpPr>
        <xdr:cNvPr id="14" name="Freeform 16"/>
        <xdr:cNvSpPr>
          <a:spLocks/>
        </xdr:cNvSpPr>
      </xdr:nvSpPr>
      <xdr:spPr bwMode="auto">
        <a:xfrm>
          <a:off x="2998914" y="1063146"/>
          <a:ext cx="32861" cy="42471"/>
        </a:xfrm>
        <a:custGeom>
          <a:avLst/>
          <a:gdLst>
            <a:gd name="T0" fmla="*/ 207 w 383"/>
            <a:gd name="T1" fmla="*/ 0 h 451"/>
            <a:gd name="T2" fmla="*/ 383 w 383"/>
            <a:gd name="T3" fmla="*/ 106 h 451"/>
            <a:gd name="T4" fmla="*/ 176 w 383"/>
            <a:gd name="T5" fmla="*/ 451 h 451"/>
            <a:gd name="T6" fmla="*/ 0 w 383"/>
            <a:gd name="T7" fmla="*/ 345 h 451"/>
            <a:gd name="T8" fmla="*/ 207 w 383"/>
            <a:gd name="T9" fmla="*/ 0 h 4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383" h="451">
              <a:moveTo>
                <a:pt x="207" y="0"/>
              </a:moveTo>
              <a:lnTo>
                <a:pt x="383" y="106"/>
              </a:lnTo>
              <a:lnTo>
                <a:pt x="176" y="451"/>
              </a:lnTo>
              <a:lnTo>
                <a:pt x="0" y="345"/>
              </a:lnTo>
              <a:lnTo>
                <a:pt x="207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 editAs="oneCell">
    <xdr:from>
      <xdr:col>6</xdr:col>
      <xdr:colOff>334296</xdr:colOff>
      <xdr:row>2</xdr:row>
      <xdr:rowOff>133448</xdr:rowOff>
    </xdr:from>
    <xdr:to>
      <xdr:col>6</xdr:col>
      <xdr:colOff>378111</xdr:colOff>
      <xdr:row>2</xdr:row>
      <xdr:rowOff>165301</xdr:rowOff>
    </xdr:to>
    <xdr:sp macro="" textlink="">
      <xdr:nvSpPr>
        <xdr:cNvPr id="15" name="Freeform 17"/>
        <xdr:cNvSpPr>
          <a:spLocks/>
        </xdr:cNvSpPr>
      </xdr:nvSpPr>
      <xdr:spPr bwMode="auto">
        <a:xfrm>
          <a:off x="3163221" y="914498"/>
          <a:ext cx="43815" cy="31853"/>
        </a:xfrm>
        <a:custGeom>
          <a:avLst/>
          <a:gdLst>
            <a:gd name="T0" fmla="*/ 351 w 451"/>
            <a:gd name="T1" fmla="*/ 0 h 376"/>
            <a:gd name="T2" fmla="*/ 451 w 451"/>
            <a:gd name="T3" fmla="*/ 178 h 376"/>
            <a:gd name="T4" fmla="*/ 100 w 451"/>
            <a:gd name="T5" fmla="*/ 376 h 376"/>
            <a:gd name="T6" fmla="*/ 0 w 451"/>
            <a:gd name="T7" fmla="*/ 196 h 376"/>
            <a:gd name="T8" fmla="*/ 351 w 451"/>
            <a:gd name="T9" fmla="*/ 0 h 37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451" h="376">
              <a:moveTo>
                <a:pt x="351" y="0"/>
              </a:moveTo>
              <a:lnTo>
                <a:pt x="451" y="178"/>
              </a:lnTo>
              <a:lnTo>
                <a:pt x="100" y="376"/>
              </a:lnTo>
              <a:lnTo>
                <a:pt x="0" y="196"/>
              </a:lnTo>
              <a:lnTo>
                <a:pt x="351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 editAs="oneCell">
    <xdr:from>
      <xdr:col>6</xdr:col>
      <xdr:colOff>126174</xdr:colOff>
      <xdr:row>3</xdr:row>
      <xdr:rowOff>2593</xdr:rowOff>
    </xdr:from>
    <xdr:to>
      <xdr:col>6</xdr:col>
      <xdr:colOff>169989</xdr:colOff>
      <xdr:row>3</xdr:row>
      <xdr:rowOff>34446</xdr:rowOff>
    </xdr:to>
    <xdr:sp macro="" textlink="">
      <xdr:nvSpPr>
        <xdr:cNvPr id="16" name="Freeform 18"/>
        <xdr:cNvSpPr>
          <a:spLocks/>
        </xdr:cNvSpPr>
      </xdr:nvSpPr>
      <xdr:spPr bwMode="auto">
        <a:xfrm>
          <a:off x="2955099" y="1031293"/>
          <a:ext cx="43815" cy="31853"/>
        </a:xfrm>
        <a:custGeom>
          <a:avLst/>
          <a:gdLst>
            <a:gd name="T0" fmla="*/ 351 w 452"/>
            <a:gd name="T1" fmla="*/ 0 h 376"/>
            <a:gd name="T2" fmla="*/ 452 w 452"/>
            <a:gd name="T3" fmla="*/ 179 h 376"/>
            <a:gd name="T4" fmla="*/ 101 w 452"/>
            <a:gd name="T5" fmla="*/ 376 h 376"/>
            <a:gd name="T6" fmla="*/ 0 w 452"/>
            <a:gd name="T7" fmla="*/ 197 h 376"/>
            <a:gd name="T8" fmla="*/ 351 w 452"/>
            <a:gd name="T9" fmla="*/ 0 h 37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452" h="376">
              <a:moveTo>
                <a:pt x="351" y="0"/>
              </a:moveTo>
              <a:lnTo>
                <a:pt x="452" y="179"/>
              </a:lnTo>
              <a:lnTo>
                <a:pt x="101" y="376"/>
              </a:lnTo>
              <a:lnTo>
                <a:pt x="0" y="197"/>
              </a:lnTo>
              <a:lnTo>
                <a:pt x="351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 editAs="oneCell">
    <xdr:from>
      <xdr:col>6</xdr:col>
      <xdr:colOff>334296</xdr:colOff>
      <xdr:row>3</xdr:row>
      <xdr:rowOff>2593</xdr:rowOff>
    </xdr:from>
    <xdr:to>
      <xdr:col>6</xdr:col>
      <xdr:colOff>378111</xdr:colOff>
      <xdr:row>3</xdr:row>
      <xdr:rowOff>34446</xdr:rowOff>
    </xdr:to>
    <xdr:sp macro="" textlink="">
      <xdr:nvSpPr>
        <xdr:cNvPr id="17" name="Freeform 19"/>
        <xdr:cNvSpPr>
          <a:spLocks/>
        </xdr:cNvSpPr>
      </xdr:nvSpPr>
      <xdr:spPr bwMode="auto">
        <a:xfrm>
          <a:off x="3163221" y="1031293"/>
          <a:ext cx="43815" cy="31853"/>
        </a:xfrm>
        <a:custGeom>
          <a:avLst/>
          <a:gdLst>
            <a:gd name="T0" fmla="*/ 106 w 451"/>
            <a:gd name="T1" fmla="*/ 0 h 382"/>
            <a:gd name="T2" fmla="*/ 451 w 451"/>
            <a:gd name="T3" fmla="*/ 207 h 382"/>
            <a:gd name="T4" fmla="*/ 346 w 451"/>
            <a:gd name="T5" fmla="*/ 382 h 382"/>
            <a:gd name="T6" fmla="*/ 0 w 451"/>
            <a:gd name="T7" fmla="*/ 175 h 382"/>
            <a:gd name="T8" fmla="*/ 106 w 451"/>
            <a:gd name="T9" fmla="*/ 0 h 38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451" h="382">
              <a:moveTo>
                <a:pt x="106" y="0"/>
              </a:moveTo>
              <a:lnTo>
                <a:pt x="451" y="207"/>
              </a:lnTo>
              <a:lnTo>
                <a:pt x="346" y="382"/>
              </a:lnTo>
              <a:lnTo>
                <a:pt x="0" y="175"/>
              </a:lnTo>
              <a:lnTo>
                <a:pt x="106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 editAs="oneCell">
    <xdr:from>
      <xdr:col>6</xdr:col>
      <xdr:colOff>126174</xdr:colOff>
      <xdr:row>2</xdr:row>
      <xdr:rowOff>133448</xdr:rowOff>
    </xdr:from>
    <xdr:to>
      <xdr:col>6</xdr:col>
      <xdr:colOff>169989</xdr:colOff>
      <xdr:row>2</xdr:row>
      <xdr:rowOff>165301</xdr:rowOff>
    </xdr:to>
    <xdr:sp macro="" textlink="">
      <xdr:nvSpPr>
        <xdr:cNvPr id="18" name="Freeform 20"/>
        <xdr:cNvSpPr>
          <a:spLocks/>
        </xdr:cNvSpPr>
      </xdr:nvSpPr>
      <xdr:spPr bwMode="auto">
        <a:xfrm>
          <a:off x="2955099" y="914498"/>
          <a:ext cx="43815" cy="31853"/>
        </a:xfrm>
        <a:custGeom>
          <a:avLst/>
          <a:gdLst>
            <a:gd name="T0" fmla="*/ 106 w 451"/>
            <a:gd name="T1" fmla="*/ 0 h 383"/>
            <a:gd name="T2" fmla="*/ 451 w 451"/>
            <a:gd name="T3" fmla="*/ 207 h 383"/>
            <a:gd name="T4" fmla="*/ 345 w 451"/>
            <a:gd name="T5" fmla="*/ 383 h 383"/>
            <a:gd name="T6" fmla="*/ 0 w 451"/>
            <a:gd name="T7" fmla="*/ 175 h 383"/>
            <a:gd name="T8" fmla="*/ 106 w 451"/>
            <a:gd name="T9" fmla="*/ 0 h 3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451" h="383">
              <a:moveTo>
                <a:pt x="106" y="0"/>
              </a:moveTo>
              <a:lnTo>
                <a:pt x="451" y="207"/>
              </a:lnTo>
              <a:lnTo>
                <a:pt x="345" y="383"/>
              </a:lnTo>
              <a:lnTo>
                <a:pt x="0" y="175"/>
              </a:lnTo>
              <a:lnTo>
                <a:pt x="106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 editAs="oneCell">
    <xdr:from>
      <xdr:col>6</xdr:col>
      <xdr:colOff>290481</xdr:colOff>
      <xdr:row>3</xdr:row>
      <xdr:rowOff>34446</xdr:rowOff>
    </xdr:from>
    <xdr:to>
      <xdr:col>6</xdr:col>
      <xdr:colOff>323342</xdr:colOff>
      <xdr:row>3</xdr:row>
      <xdr:rowOff>76917</xdr:rowOff>
    </xdr:to>
    <xdr:sp macro="" textlink="">
      <xdr:nvSpPr>
        <xdr:cNvPr id="19" name="Freeform 21"/>
        <xdr:cNvSpPr>
          <a:spLocks/>
        </xdr:cNvSpPr>
      </xdr:nvSpPr>
      <xdr:spPr bwMode="auto">
        <a:xfrm>
          <a:off x="3119406" y="1063146"/>
          <a:ext cx="32861" cy="42471"/>
        </a:xfrm>
        <a:custGeom>
          <a:avLst/>
          <a:gdLst>
            <a:gd name="T0" fmla="*/ 180 w 376"/>
            <a:gd name="T1" fmla="*/ 0 h 452"/>
            <a:gd name="T2" fmla="*/ 376 w 376"/>
            <a:gd name="T3" fmla="*/ 351 h 452"/>
            <a:gd name="T4" fmla="*/ 198 w 376"/>
            <a:gd name="T5" fmla="*/ 452 h 452"/>
            <a:gd name="T6" fmla="*/ 0 w 376"/>
            <a:gd name="T7" fmla="*/ 101 h 452"/>
            <a:gd name="T8" fmla="*/ 180 w 376"/>
            <a:gd name="T9" fmla="*/ 0 h 4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376" h="452">
              <a:moveTo>
                <a:pt x="180" y="0"/>
              </a:moveTo>
              <a:lnTo>
                <a:pt x="376" y="351"/>
              </a:lnTo>
              <a:lnTo>
                <a:pt x="198" y="452"/>
              </a:lnTo>
              <a:lnTo>
                <a:pt x="0" y="101"/>
              </a:lnTo>
              <a:lnTo>
                <a:pt x="180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 editAs="oneCell">
    <xdr:from>
      <xdr:col>6</xdr:col>
      <xdr:colOff>169989</xdr:colOff>
      <xdr:row>2</xdr:row>
      <xdr:rowOff>80359</xdr:rowOff>
    </xdr:from>
    <xdr:to>
      <xdr:col>6</xdr:col>
      <xdr:colOff>202850</xdr:colOff>
      <xdr:row>2</xdr:row>
      <xdr:rowOff>122830</xdr:rowOff>
    </xdr:to>
    <xdr:sp macro="" textlink="">
      <xdr:nvSpPr>
        <xdr:cNvPr id="20" name="Freeform 22"/>
        <xdr:cNvSpPr>
          <a:spLocks/>
        </xdr:cNvSpPr>
      </xdr:nvSpPr>
      <xdr:spPr bwMode="auto">
        <a:xfrm>
          <a:off x="2998914" y="861409"/>
          <a:ext cx="32861" cy="42471"/>
        </a:xfrm>
        <a:custGeom>
          <a:avLst/>
          <a:gdLst>
            <a:gd name="T0" fmla="*/ 178 w 376"/>
            <a:gd name="T1" fmla="*/ 0 h 451"/>
            <a:gd name="T2" fmla="*/ 376 w 376"/>
            <a:gd name="T3" fmla="*/ 351 h 451"/>
            <a:gd name="T4" fmla="*/ 196 w 376"/>
            <a:gd name="T5" fmla="*/ 451 h 451"/>
            <a:gd name="T6" fmla="*/ 0 w 376"/>
            <a:gd name="T7" fmla="*/ 100 h 451"/>
            <a:gd name="T8" fmla="*/ 178 w 376"/>
            <a:gd name="T9" fmla="*/ 0 h 4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376" h="451">
              <a:moveTo>
                <a:pt x="178" y="0"/>
              </a:moveTo>
              <a:lnTo>
                <a:pt x="376" y="351"/>
              </a:lnTo>
              <a:lnTo>
                <a:pt x="196" y="451"/>
              </a:lnTo>
              <a:lnTo>
                <a:pt x="0" y="100"/>
              </a:lnTo>
              <a:lnTo>
                <a:pt x="178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 editAs="oneCell">
    <xdr:from>
      <xdr:col>6</xdr:col>
      <xdr:colOff>235712</xdr:colOff>
      <xdr:row>2</xdr:row>
      <xdr:rowOff>122830</xdr:rowOff>
    </xdr:from>
    <xdr:to>
      <xdr:col>6</xdr:col>
      <xdr:colOff>301435</xdr:colOff>
      <xdr:row>2</xdr:row>
      <xdr:rowOff>239625</xdr:rowOff>
    </xdr:to>
    <xdr:sp macro="" textlink="">
      <xdr:nvSpPr>
        <xdr:cNvPr id="21" name="Freeform 23"/>
        <xdr:cNvSpPr>
          <a:spLocks/>
        </xdr:cNvSpPr>
      </xdr:nvSpPr>
      <xdr:spPr bwMode="auto">
        <a:xfrm>
          <a:off x="3064637" y="903880"/>
          <a:ext cx="65723" cy="116795"/>
        </a:xfrm>
        <a:custGeom>
          <a:avLst/>
          <a:gdLst>
            <a:gd name="T0" fmla="*/ 0 w 684"/>
            <a:gd name="T1" fmla="*/ 0 h 1256"/>
            <a:gd name="T2" fmla="*/ 205 w 684"/>
            <a:gd name="T3" fmla="*/ 0 h 1256"/>
            <a:gd name="T4" fmla="*/ 205 w 684"/>
            <a:gd name="T5" fmla="*/ 803 h 1256"/>
            <a:gd name="T6" fmla="*/ 684 w 684"/>
            <a:gd name="T7" fmla="*/ 1080 h 1256"/>
            <a:gd name="T8" fmla="*/ 578 w 684"/>
            <a:gd name="T9" fmla="*/ 1256 h 1256"/>
            <a:gd name="T10" fmla="*/ 0 w 684"/>
            <a:gd name="T11" fmla="*/ 917 h 1256"/>
            <a:gd name="T12" fmla="*/ 0 w 684"/>
            <a:gd name="T13" fmla="*/ 0 h 125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684" h="1256">
              <a:moveTo>
                <a:pt x="0" y="0"/>
              </a:moveTo>
              <a:lnTo>
                <a:pt x="205" y="0"/>
              </a:lnTo>
              <a:lnTo>
                <a:pt x="205" y="803"/>
              </a:lnTo>
              <a:lnTo>
                <a:pt x="684" y="1080"/>
              </a:lnTo>
              <a:lnTo>
                <a:pt x="578" y="1256"/>
              </a:lnTo>
              <a:lnTo>
                <a:pt x="0" y="917"/>
              </a:lnTo>
              <a:lnTo>
                <a:pt x="0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9526</xdr:colOff>
      <xdr:row>0</xdr:row>
      <xdr:rowOff>76200</xdr:rowOff>
    </xdr:from>
    <xdr:to>
      <xdr:col>4</xdr:col>
      <xdr:colOff>209550</xdr:colOff>
      <xdr:row>0</xdr:row>
      <xdr:rowOff>371475</xdr:rowOff>
    </xdr:to>
    <xdr:sp macro="[0]!Module1.VersEvenements" textlink="">
      <xdr:nvSpPr>
        <xdr:cNvPr id="25" name="Rectangle à coins arrondis 24"/>
        <xdr:cNvSpPr/>
      </xdr:nvSpPr>
      <xdr:spPr>
        <a:xfrm>
          <a:off x="171451" y="76200"/>
          <a:ext cx="2543174" cy="29527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baseline="12000"/>
            <a:t> SAISIE RÉSERVATION </a:t>
          </a:r>
          <a:r>
            <a:rPr lang="fr-FR" sz="2000" b="1">
              <a:solidFill>
                <a:schemeClr val="lt1"/>
              </a:solidFill>
              <a:effectLst/>
              <a:latin typeface="Wingdings" panose="05000000000000000000" pitchFamily="2" charset="2"/>
              <a:ea typeface="+mn-ea"/>
              <a:cs typeface="+mn-cs"/>
            </a:rPr>
            <a:t>ð</a:t>
          </a:r>
          <a:endParaRPr lang="fr-FR" sz="2000" b="1" baseline="12000">
            <a:latin typeface="Wingdings" panose="05000000000000000000" pitchFamily="2" charset="2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85725</xdr:rowOff>
    </xdr:from>
    <xdr:to>
      <xdr:col>3</xdr:col>
      <xdr:colOff>552449</xdr:colOff>
      <xdr:row>0</xdr:row>
      <xdr:rowOff>381000</xdr:rowOff>
    </xdr:to>
    <xdr:sp macro="[0]!VersPlanning" textlink="">
      <xdr:nvSpPr>
        <xdr:cNvPr id="3" name="Rectangle à coins arrondis 2"/>
        <xdr:cNvSpPr/>
      </xdr:nvSpPr>
      <xdr:spPr>
        <a:xfrm>
          <a:off x="95250" y="85725"/>
          <a:ext cx="2543174" cy="29527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400" b="1" baseline="12000"/>
            <a:t>  </a:t>
          </a:r>
          <a:r>
            <a:rPr lang="fr-FR" sz="2800" b="1" baseline="12000">
              <a:latin typeface="Wingdings" panose="05000000000000000000" pitchFamily="2" charset="2"/>
            </a:rPr>
            <a:t>ï</a:t>
          </a:r>
          <a:r>
            <a:rPr lang="fr-FR" sz="2400" b="1" baseline="12000"/>
            <a:t> </a:t>
          </a:r>
          <a:r>
            <a:rPr lang="fr-FR" sz="2400" b="1" baseline="20000"/>
            <a:t>RETOUR PLANNING  </a:t>
          </a:r>
          <a:endParaRPr lang="fr-FR" sz="2000" b="1" baseline="20000">
            <a:latin typeface="Wingdings" panose="05000000000000000000" pitchFamily="2" charset="2"/>
          </a:endParaRPr>
        </a:p>
      </xdr:txBody>
    </xdr:sp>
    <xdr:clientData/>
  </xdr:twoCellAnchor>
  <xdr:twoCellAnchor>
    <xdr:from>
      <xdr:col>7</xdr:col>
      <xdr:colOff>1219200</xdr:colOff>
      <xdr:row>0</xdr:row>
      <xdr:rowOff>85725</xdr:rowOff>
    </xdr:from>
    <xdr:to>
      <xdr:col>7</xdr:col>
      <xdr:colOff>3762374</xdr:colOff>
      <xdr:row>0</xdr:row>
      <xdr:rowOff>381000</xdr:rowOff>
    </xdr:to>
    <xdr:sp macro="[0]!Tri_réservation" textlink="">
      <xdr:nvSpPr>
        <xdr:cNvPr id="4" name="Rectangle à coins arrondis 3"/>
        <xdr:cNvSpPr/>
      </xdr:nvSpPr>
      <xdr:spPr>
        <a:xfrm>
          <a:off x="9801225" y="85725"/>
          <a:ext cx="2543174" cy="29527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400" b="1" baseline="20000"/>
            <a:t>TRI RÉSERVATIONS</a:t>
          </a:r>
          <a:endParaRPr lang="fr-FR" sz="2000" b="1" baseline="20000">
            <a:latin typeface="Wingdings" panose="05000000000000000000" pitchFamily="2" charset="2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3" name="Saisie" displayName="Saisie" ref="B2:J501" totalsRowShown="0" headerRowDxfId="50" dataDxfId="48" headerRowBorderDxfId="49">
  <sortState ref="B3:J501">
    <sortCondition ref="B3"/>
  </sortState>
  <tableColumns count="9">
    <tableColumn id="1" name="DATE_x000a_[JJ/MM/AAAA]" dataDxfId="47"/>
    <tableColumn id="2" name="HEURE_x000a_DÉBUT" dataDxfId="46"/>
    <tableColumn id="10" name="HEURE_x000a_DE FIN" dataDxfId="45"/>
    <tableColumn id="3" name="   NOM DU_x000a_RÉSERVANT" dataDxfId="44"/>
    <tableColumn id="6" name="OBJET" dataDxfId="43"/>
    <tableColumn id="7" name="LIEU" dataDxfId="42"/>
    <tableColumn id="8" name="NOTE" dataDxfId="41"/>
    <tableColumn id="5" name="ATT" dataDxfId="40">
      <calculatedColumnFormula>IF(ISBLANK(H3),"","i")</calculatedColumnFormula>
    </tableColumn>
    <tableColumn id="4" name=" VALEUR_x000a_UNIQUE" dataDxfId="3">
      <calculatedColumnFormula>Saisie[[#This Row],[DATE
'[JJ/MM/AAAA']]]&amp;Saisie[[#This Row],[HEURE
DÉBUT]]&amp;Saisie[[#This Row],[LIEU]]</calculatedColumnFormula>
    </tableColumn>
  </tableColumns>
  <tableStyleInfo name="TableStyleLight1" showFirstColumn="0" showLastColumn="0" showRowStripes="1" showColumnStripes="0"/>
  <extLst>
    <ext xmlns:x14="http://schemas.microsoft.com/office/spreadsheetml/2009/9/main" uri="{504A1905-F514-4f6f-8877-14C23A59335A}">
      <x14:table altText="Events" altTextSummary="List of daily events such as lunch breaks"/>
    </ext>
  </extLst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Decatur">
  <a:themeElements>
    <a:clrScheme name="Daily Schedule">
      <a:dk1>
        <a:srgbClr val="000000"/>
      </a:dk1>
      <a:lt1>
        <a:srgbClr val="FFFFFF"/>
      </a:lt1>
      <a:dk2>
        <a:srgbClr val="2B2A25"/>
      </a:dk2>
      <a:lt2>
        <a:srgbClr val="C3C397"/>
      </a:lt2>
      <a:accent1>
        <a:srgbClr val="1792E5"/>
      </a:accent1>
      <a:accent2>
        <a:srgbClr val="E8BA35"/>
      </a:accent2>
      <a:accent3>
        <a:srgbClr val="76B335"/>
      </a:accent3>
      <a:accent4>
        <a:srgbClr val="CE4059"/>
      </a:accent4>
      <a:accent5>
        <a:srgbClr val="2DBAA9"/>
      </a:accent5>
      <a:accent6>
        <a:srgbClr val="6A4B9C"/>
      </a:accent6>
      <a:hlink>
        <a:srgbClr val="1792E5"/>
      </a:hlink>
      <a:folHlink>
        <a:srgbClr val="6A4B9C"/>
      </a:folHlink>
    </a:clrScheme>
    <a:fontScheme name="Daily Schedule">
      <a:majorFont>
        <a:latin typeface="Arial"/>
        <a:ea typeface=""/>
        <a:cs typeface=""/>
      </a:majorFont>
      <a:minorFont>
        <a:latin typeface="Calibri"/>
        <a:ea typeface=""/>
        <a:cs typeface=""/>
      </a:minorFont>
    </a:fontScheme>
    <a:fmtScheme name="Decatur">
      <a:fillStyleLst>
        <a:solidFill>
          <a:schemeClr val="phClr"/>
        </a:solidFill>
        <a:gradFill rotWithShape="1">
          <a:gsLst>
            <a:gs pos="0">
              <a:schemeClr val="phClr">
                <a:tint val="90000"/>
                <a:satMod val="110000"/>
              </a:schemeClr>
            </a:gs>
            <a:gs pos="47500">
              <a:schemeClr val="phClr">
                <a:tint val="53000"/>
                <a:satMod val="120000"/>
              </a:schemeClr>
            </a:gs>
            <a:gs pos="58500">
              <a:schemeClr val="phClr">
                <a:tint val="53000"/>
                <a:satMod val="120000"/>
              </a:schemeClr>
            </a:gs>
            <a:gs pos="100000">
              <a:schemeClr val="phClr">
                <a:tint val="90000"/>
                <a:satMod val="110000"/>
              </a:schemeClr>
            </a:gs>
          </a:gsLst>
          <a:lin ang="3600000" scaled="1"/>
        </a:gradFill>
        <a:gradFill rotWithShape="1">
          <a:gsLst>
            <a:gs pos="0">
              <a:schemeClr val="phClr">
                <a:shade val="54000"/>
                <a:satMod val="105000"/>
              </a:schemeClr>
            </a:gs>
            <a:gs pos="47500">
              <a:schemeClr val="phClr">
                <a:shade val="88000"/>
                <a:satMod val="105000"/>
              </a:schemeClr>
            </a:gs>
            <a:gs pos="58500">
              <a:schemeClr val="phClr">
                <a:shade val="88000"/>
                <a:satMod val="105000"/>
              </a:schemeClr>
            </a:gs>
            <a:gs pos="100000">
              <a:schemeClr val="phClr">
                <a:shade val="54000"/>
                <a:satMod val="105000"/>
              </a:schemeClr>
            </a:gs>
          </a:gsLst>
          <a:lin ang="36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82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3600000" algn="r" rotWithShape="0">
              <a:srgbClr val="000000">
                <a:alpha val="30000"/>
              </a:srgbClr>
            </a:outerShdw>
          </a:effectLst>
        </a:effectStyle>
        <a:effectStyle>
          <a:effectLst>
            <a:outerShdw blurRad="63500" dist="25400" dir="3600000" algn="r" rotWithShape="0">
              <a:srgbClr val="000000">
                <a:alpha val="36000"/>
              </a:srgbClr>
            </a:outerShdw>
          </a:effectLst>
          <a:scene3d>
            <a:camera prst="orthographicFront">
              <a:rot lat="0" lon="0" rev="0"/>
            </a:camera>
            <a:lightRig rig="harsh" dir="tl">
              <a:rot lat="0" lon="0" rev="9000000"/>
            </a:lightRig>
          </a:scene3d>
          <a:sp3d prstMaterial="flat">
            <a:bevelT w="38100" h="50800" prst="softRound"/>
          </a:sp3d>
        </a:effectStyle>
        <a:effectStyle>
          <a:effectLst>
            <a:outerShdw blurRad="76200" dist="38100" dir="3600000" algn="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harsh" dir="tl">
              <a:rot lat="0" lon="0" rev="9000000"/>
            </a:lightRig>
          </a:scene3d>
          <a:sp3d contourW="44450" prstMaterial="flat">
            <a:bevelT w="38100" h="50800" prst="softRound"/>
            <a:contourClr>
              <a:schemeClr val="phClr">
                <a:tint val="5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  <a:shade val="52000"/>
                <a:satMod val="105000"/>
              </a:schemeClr>
            </a:gs>
            <a:gs pos="47500">
              <a:schemeClr val="phClr">
                <a:tint val="90000"/>
                <a:shade val="89000"/>
                <a:satMod val="105000"/>
              </a:schemeClr>
            </a:gs>
            <a:gs pos="58500">
              <a:schemeClr val="phClr">
                <a:tint val="85000"/>
                <a:shade val="89000"/>
                <a:satMod val="105000"/>
              </a:schemeClr>
            </a:gs>
            <a:gs pos="100000">
              <a:schemeClr val="phClr">
                <a:tint val="100000"/>
                <a:shade val="52000"/>
                <a:satMod val="105000"/>
              </a:schemeClr>
            </a:gs>
          </a:gsLst>
          <a:lin ang="36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</a:schemeClr>
              <a:schemeClr val="phClr">
                <a:shade val="85000"/>
                <a:satMod val="120000"/>
              </a:schemeClr>
            </a:duotone>
          </a:blip>
          <a:tile tx="0" ty="0" sx="52000" sy="52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image" Target="../media/image2.png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theme="4"/>
    <pageSetUpPr autoPageBreaks="0" fitToPage="1"/>
  </sheetPr>
  <dimension ref="B1:AW37"/>
  <sheetViews>
    <sheetView showGridLines="0" showZeros="0" tabSelected="1" zoomScaleNormal="100" workbookViewId="0">
      <pane xSplit="7" ySplit="4" topLeftCell="H5" activePane="bottomRight" state="frozen"/>
      <selection pane="topRight" activeCell="H1" sqref="H1"/>
      <selection pane="bottomLeft" activeCell="A5" sqref="A5"/>
      <selection pane="bottomRight" activeCell="H5" sqref="H5"/>
    </sheetView>
  </sheetViews>
  <sheetFormatPr defaultColWidth="9.33203125" defaultRowHeight="23.25" outlineLevelCol="1"/>
  <cols>
    <col min="1" max="1" width="1.83203125" style="39" customWidth="1"/>
    <col min="2" max="2" width="2.83203125" style="39" customWidth="1"/>
    <col min="3" max="3" width="10.1640625" style="39" customWidth="1"/>
    <col min="4" max="4" width="35.6640625" style="39" bestFit="1" customWidth="1"/>
    <col min="5" max="5" width="3.83203125" style="39" customWidth="1"/>
    <col min="6" max="6" width="2.83203125" style="39" customWidth="1"/>
    <col min="7" max="7" width="9.1640625" style="52" customWidth="1"/>
    <col min="8" max="8" width="41.1640625" style="53" customWidth="1"/>
    <col min="9" max="9" width="76.1640625" style="53" hidden="1" customWidth="1" outlineLevel="1"/>
    <col min="10" max="10" width="6.5" style="259" bestFit="1" customWidth="1" collapsed="1"/>
    <col min="11" max="11" width="12.1640625" style="54" hidden="1" customWidth="1"/>
    <col min="12" max="12" width="12" style="55" hidden="1" customWidth="1"/>
    <col min="13" max="13" width="12" style="56" hidden="1" customWidth="1"/>
    <col min="14" max="14" width="35.83203125" style="53" customWidth="1"/>
    <col min="15" max="15" width="100.83203125" style="53" hidden="1" customWidth="1" outlineLevel="1"/>
    <col min="16" max="16" width="6.5" style="83" customWidth="1" collapsed="1"/>
    <col min="17" max="17" width="12.1640625" style="57" hidden="1" customWidth="1"/>
    <col min="18" max="18" width="12" style="58" hidden="1" customWidth="1"/>
    <col min="19" max="19" width="12" style="59" hidden="1" customWidth="1"/>
    <col min="20" max="20" width="35.83203125" style="60" customWidth="1"/>
    <col min="21" max="21" width="100.83203125" style="54" hidden="1" customWidth="1" outlineLevel="1"/>
    <col min="22" max="22" width="6.33203125" style="83" customWidth="1" collapsed="1"/>
    <col min="23" max="23" width="12" style="57" hidden="1" customWidth="1"/>
    <col min="24" max="24" width="12" style="58" hidden="1" customWidth="1"/>
    <col min="25" max="25" width="12.1640625" style="56" hidden="1" customWidth="1"/>
    <col min="26" max="26" width="35.83203125" style="60" customWidth="1"/>
    <col min="27" max="27" width="100.83203125" style="54" hidden="1" customWidth="1" outlineLevel="1"/>
    <col min="28" max="28" width="6.33203125" style="83" customWidth="1" collapsed="1"/>
    <col min="29" max="29" width="10.83203125" style="57" hidden="1" customWidth="1"/>
    <col min="30" max="30" width="8.6640625" style="58" hidden="1" customWidth="1"/>
    <col min="31" max="31" width="12" style="56" hidden="1" customWidth="1"/>
    <col min="32" max="32" width="35.83203125" style="60" customWidth="1"/>
    <col min="33" max="33" width="100.83203125" style="54" hidden="1" customWidth="1" outlineLevel="1"/>
    <col min="34" max="34" width="6.33203125" style="83" customWidth="1" collapsed="1"/>
    <col min="35" max="35" width="10.83203125" style="57" hidden="1" customWidth="1"/>
    <col min="36" max="36" width="8.6640625" style="58" hidden="1" customWidth="1"/>
    <col min="37" max="37" width="12" style="56" hidden="1" customWidth="1"/>
    <col min="38" max="38" width="35.83203125" style="60" customWidth="1"/>
    <col min="39" max="39" width="100.83203125" style="54" hidden="1" customWidth="1" outlineLevel="1"/>
    <col min="40" max="40" width="6.33203125" style="83" customWidth="1" collapsed="1"/>
    <col min="41" max="41" width="10.83203125" style="57" hidden="1" customWidth="1"/>
    <col min="42" max="42" width="8.83203125" style="58" hidden="1" customWidth="1"/>
    <col min="43" max="43" width="12" style="56" hidden="1" customWidth="1"/>
    <col min="44" max="44" width="35.83203125" style="60" customWidth="1"/>
    <col min="45" max="45" width="100.83203125" style="54" hidden="1" customWidth="1" outlineLevel="1"/>
    <col min="46" max="46" width="6.33203125" style="83" customWidth="1" collapsed="1"/>
    <col min="47" max="47" width="10.83203125" style="60" hidden="1" customWidth="1"/>
    <col min="48" max="48" width="11.33203125" style="61" hidden="1" customWidth="1"/>
    <col min="49" max="49" width="12" style="56" hidden="1" customWidth="1"/>
    <col min="50" max="16384" width="9.33203125" style="39"/>
  </cols>
  <sheetData>
    <row r="1" spans="2:49" ht="36" customHeight="1" thickBot="1">
      <c r="B1" s="230"/>
      <c r="C1" s="37"/>
      <c r="D1" s="37"/>
      <c r="E1" s="37"/>
      <c r="F1" s="37"/>
      <c r="G1" s="269" t="str">
        <f>"PLANNING RÉSERVATION DE SALLE : "&amp;"SEMAINE N° "&amp;INT(MOD(INT((ValDate-2)/7)+0.6,52+5/28))+1</f>
        <v>PLANNING RÉSERVATION DE SALLE : SEMAINE N° 6</v>
      </c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69"/>
      <c r="AJ1" s="269"/>
      <c r="AK1" s="269"/>
      <c r="AL1" s="269"/>
      <c r="AM1" s="269"/>
      <c r="AN1" s="269"/>
      <c r="AO1" s="269"/>
      <c r="AP1" s="269"/>
      <c r="AQ1" s="269"/>
      <c r="AR1" s="269"/>
      <c r="AS1" s="269"/>
      <c r="AT1" s="269"/>
      <c r="AU1" s="38"/>
      <c r="AV1" s="38"/>
      <c r="AW1" s="39"/>
    </row>
    <row r="2" spans="2:49" s="40" customFormat="1" ht="25.5" customHeight="1">
      <c r="B2" s="275" t="s">
        <v>123</v>
      </c>
      <c r="C2" s="275"/>
      <c r="D2" s="275"/>
      <c r="E2" s="275"/>
      <c r="G2" s="270" t="str">
        <f>"Du "&amp;PROPER(TEXT(ValDate,"jj mmmm "))&amp;"au "&amp;PROPER(TEXT(ValDate+6,"jj mmmm aaaa "))</f>
        <v xml:space="preserve">Du Jj February au Jj February Tuesday </v>
      </c>
      <c r="H2" s="271"/>
      <c r="I2" s="271"/>
      <c r="J2" s="271"/>
      <c r="K2" s="271"/>
      <c r="L2" s="271"/>
      <c r="M2" s="271"/>
      <c r="N2" s="271"/>
      <c r="O2" s="271"/>
      <c r="P2" s="271"/>
      <c r="Q2" s="271"/>
      <c r="R2" s="271"/>
      <c r="S2" s="271"/>
      <c r="T2" s="271"/>
      <c r="U2" s="271"/>
      <c r="V2" s="271"/>
      <c r="W2" s="271"/>
      <c r="X2" s="271"/>
      <c r="Y2" s="271"/>
      <c r="Z2" s="271"/>
      <c r="AA2" s="271"/>
      <c r="AB2" s="271"/>
      <c r="AC2" s="271"/>
      <c r="AD2" s="271"/>
      <c r="AE2" s="271"/>
      <c r="AF2" s="271"/>
      <c r="AG2" s="271"/>
      <c r="AH2" s="271"/>
      <c r="AI2" s="271"/>
      <c r="AJ2" s="271"/>
      <c r="AK2" s="271"/>
      <c r="AL2" s="271"/>
      <c r="AM2" s="271"/>
      <c r="AN2" s="271"/>
      <c r="AO2" s="271"/>
      <c r="AP2" s="271"/>
      <c r="AQ2" s="271"/>
      <c r="AR2" s="271"/>
      <c r="AS2" s="41"/>
      <c r="AT2" s="79"/>
      <c r="AU2" s="42"/>
      <c r="AV2" s="43"/>
      <c r="AW2" s="44"/>
    </row>
    <row r="3" spans="2:49" s="248" customFormat="1" ht="19.5" customHeight="1">
      <c r="B3" s="277"/>
      <c r="C3" s="277"/>
      <c r="D3" s="278">
        <f>DATE(AnnéeAgenda,NuméroMois,JourAgenda)</f>
        <v>42039</v>
      </c>
      <c r="E3" s="277"/>
      <c r="G3" s="249"/>
      <c r="H3" s="279">
        <f>ValDate</f>
        <v>42039</v>
      </c>
      <c r="I3" s="280"/>
      <c r="J3" s="280"/>
      <c r="K3" s="245" t="str">
        <f>LEFT(H3,3)</f>
        <v>420</v>
      </c>
      <c r="L3" s="246"/>
      <c r="M3" s="247"/>
      <c r="N3" s="281">
        <f>H3+1</f>
        <v>42040</v>
      </c>
      <c r="O3" s="273"/>
      <c r="P3" s="273"/>
      <c r="Q3" s="245" t="str">
        <f>LEFT(N3,3)</f>
        <v>420</v>
      </c>
      <c r="R3" s="245"/>
      <c r="S3" s="247"/>
      <c r="T3" s="281">
        <f>N3+1</f>
        <v>42041</v>
      </c>
      <c r="U3" s="273"/>
      <c r="V3" s="273"/>
      <c r="W3" s="245" t="str">
        <f>LEFT(T3,3)</f>
        <v>420</v>
      </c>
      <c r="X3" s="245"/>
      <c r="Y3" s="247"/>
      <c r="Z3" s="281">
        <f>T3+1</f>
        <v>42042</v>
      </c>
      <c r="AA3" s="273"/>
      <c r="AB3" s="273"/>
      <c r="AC3" s="245" t="str">
        <f>LEFT(Z3,3)</f>
        <v>420</v>
      </c>
      <c r="AD3" s="245"/>
      <c r="AE3" s="247"/>
      <c r="AF3" s="281">
        <f>Z3+1</f>
        <v>42043</v>
      </c>
      <c r="AG3" s="273"/>
      <c r="AH3" s="273"/>
      <c r="AI3" s="245" t="str">
        <f>LEFT(AF3,3)</f>
        <v>420</v>
      </c>
      <c r="AJ3" s="245"/>
      <c r="AK3" s="247"/>
      <c r="AL3" s="281">
        <f>AF3+1</f>
        <v>42044</v>
      </c>
      <c r="AM3" s="273"/>
      <c r="AN3" s="273"/>
      <c r="AO3" s="245" t="str">
        <f>LEFT(AL3,3)</f>
        <v>420</v>
      </c>
      <c r="AP3" s="245"/>
      <c r="AQ3" s="247"/>
      <c r="AR3" s="281">
        <f>AL3+1</f>
        <v>42045</v>
      </c>
      <c r="AS3" s="273"/>
      <c r="AT3" s="274"/>
      <c r="AU3" s="245" t="str">
        <f>LEFT(AR3,3)</f>
        <v>420</v>
      </c>
      <c r="AV3" s="245"/>
      <c r="AW3" s="254"/>
    </row>
    <row r="4" spans="2:49" s="250" customFormat="1" ht="19.5" customHeight="1">
      <c r="B4" s="277"/>
      <c r="C4" s="277"/>
      <c r="D4" s="277"/>
      <c r="E4" s="277"/>
      <c r="G4" s="251"/>
      <c r="H4" s="279"/>
      <c r="I4" s="280"/>
      <c r="J4" s="280"/>
      <c r="K4" s="244" t="e">
        <f>DATEVALUE(ValDate)</f>
        <v>#VALUE!</v>
      </c>
      <c r="L4" s="244"/>
      <c r="M4" s="244"/>
      <c r="N4" s="272"/>
      <c r="O4" s="273"/>
      <c r="P4" s="273"/>
      <c r="Q4" s="244" t="e">
        <f>DATEVALUE(ValDate)+1</f>
        <v>#VALUE!</v>
      </c>
      <c r="R4" s="244"/>
      <c r="S4" s="244"/>
      <c r="T4" s="272"/>
      <c r="U4" s="273"/>
      <c r="V4" s="273"/>
      <c r="W4" s="244" t="e">
        <f>DATEVALUE(ValDate)+2</f>
        <v>#VALUE!</v>
      </c>
      <c r="X4" s="244"/>
      <c r="Y4" s="244"/>
      <c r="Z4" s="272"/>
      <c r="AA4" s="273"/>
      <c r="AB4" s="273"/>
      <c r="AC4" s="244" t="e">
        <f>DATEVALUE(ValDate)+3</f>
        <v>#VALUE!</v>
      </c>
      <c r="AD4" s="244"/>
      <c r="AE4" s="244"/>
      <c r="AF4" s="272"/>
      <c r="AG4" s="273"/>
      <c r="AH4" s="273"/>
      <c r="AI4" s="244" t="e">
        <f>DATEVALUE(ValDate)+4</f>
        <v>#VALUE!</v>
      </c>
      <c r="AJ4" s="244"/>
      <c r="AK4" s="244"/>
      <c r="AL4" s="272"/>
      <c r="AM4" s="273"/>
      <c r="AN4" s="273"/>
      <c r="AO4" s="244" t="e">
        <f>DATEVALUE(ValDate)+5</f>
        <v>#VALUE!</v>
      </c>
      <c r="AP4" s="244"/>
      <c r="AQ4" s="244"/>
      <c r="AR4" s="272"/>
      <c r="AS4" s="273"/>
      <c r="AT4" s="274"/>
      <c r="AU4" s="255" t="e">
        <f>DATEVALUE(ValDate)+6</f>
        <v>#VALUE!</v>
      </c>
      <c r="AV4" s="244"/>
      <c r="AW4" s="256"/>
    </row>
    <row r="5" spans="2:49" ht="19.5" customHeight="1">
      <c r="B5" s="262">
        <v>2</v>
      </c>
      <c r="C5" s="232" t="s">
        <v>2</v>
      </c>
      <c r="D5" s="231" t="str">
        <f>CHOOSE(NuméroLieu,"Bureau","Salle de réunion")</f>
        <v>Bureau</v>
      </c>
      <c r="E5" s="282">
        <v>1</v>
      </c>
      <c r="G5" s="45">
        <v>0.33333333333333331</v>
      </c>
      <c r="H5" s="67" t="str">
        <f>IFERROR(INDEX(Saisie[],MATCH(ValDate&amp;$G5&amp;$D$5,ValeurUniques,0),4)&amp;" : "&amp;INDEX(Saisie[],MATCH(ValDate&amp;$G5&amp;$D$5,ValeurUniques,0),5),"")</f>
        <v>Réservant 1 : Objet 1</v>
      </c>
      <c r="I5" s="68" t="str">
        <f>IFERROR(IF(INDEX(Saisie[],MATCH(DATEVALUE(ValDate)&amp;$G5,RechDateEtHeure,0),6)=$D$5,INDEX(Saisie[],MATCH(DATEVALUE(ValDate)&amp;$G5,RechDateEtHeure,0),7),""),"")</f>
        <v/>
      </c>
      <c r="J5" s="257" t="str">
        <f>IFERROR(IF(INDEX(Saisie[],MATCH(DATEVALUE(ValDate)&amp;$G5,RechDateEtHeure,0),6)=$D$5,INDEX(Saisie[],MATCH(DATEVALUE(ValDate)&amp;$G5,RechDateEtHeure,0),8),""),"")</f>
        <v/>
      </c>
      <c r="K5" s="69" t="str">
        <f>IFERROR(IF(H5&lt;&gt;"",INDEX(Saisie[],MATCH(DATEVALUE(ValDate)&amp;$G5,RechDateEtHeure,0),3),""),"")</f>
        <v/>
      </c>
      <c r="L5" s="69" t="str">
        <f>IF(AND(K5&lt;&gt;"",OR(K6="",K5&lt;&gt;K6)),K5,IF(L3&gt;=$G5,L3,""))</f>
        <v/>
      </c>
      <c r="M5" s="70" t="b">
        <f>IF(L5="",FALSE,IF(OR(K5=L5,K5=""),TRUE))</f>
        <v>0</v>
      </c>
      <c r="N5" s="67" t="str">
        <f>IFERROR(IF(INDEX(Saisie[],MATCH(DATEVALUE(ValDate)+1&amp;$G5,RechDateEtHeure,0),6)=$D$5,INDEX(Saisie[],MATCH(DATEVALUE(ValDate)+1&amp;$G5,RechDateEtHeure,0),4)&amp;" : "&amp;INDEX(Saisie[],MATCH(DATEVALUE(ValDate)+1&amp;$G5,RechDateEtHeure,0),5),""),"")</f>
        <v/>
      </c>
      <c r="O5" s="68" t="str">
        <f>IFERROR(IF(INDEX(Saisie[],MATCH(DATEVALUE(ValDate)+1&amp;$G5,RechDateEtHeure,0),6)=$D$5,INDEX(Saisie[],MATCH(DATEVALUE(ValDate)+1&amp;$G5,RechDateEtHeure,0),7),""),"")</f>
        <v/>
      </c>
      <c r="P5" s="84" t="str">
        <f>IFERROR(IF(INDEX(Saisie[],MATCH(DATEVALUE(ValDate)+1&amp;$G5,RechDateEtHeure,0),6)=$D$5,INDEX(Saisie[],MATCH(DATEVALUE(ValDate)+1&amp;$G5,RechDateEtHeure,0),8),""),"")</f>
        <v/>
      </c>
      <c r="Q5" s="69" t="str">
        <f>IFERROR(IF(N5&lt;&gt;"",INDEX(Saisie[],MATCH(DATEVALUE(ValDate)+1&amp;$G5,RechDateEtHeure,0),3),""),"")</f>
        <v/>
      </c>
      <c r="R5" s="69" t="str">
        <f>IF(AND(Q5&lt;&gt;"",OR(Q6="",Q5&lt;&gt;Q6)),Q5,IF(R3&gt;=$G5,R3,""))</f>
        <v/>
      </c>
      <c r="S5" s="70" t="b">
        <f>IF(R5="",FALSE,IF(OR(Q5=R5,Q5=""),TRUE))</f>
        <v>0</v>
      </c>
      <c r="T5" s="71" t="str">
        <f>IFERROR(IF(INDEX(Saisie[],MATCH(DATEVALUE(ValDate)+2&amp;$G5,RechDateEtHeure,0),6)=$D$5,INDEX(Saisie[],MATCH(DATEVALUE(ValDate)+2&amp;$G5,RechDateEtHeure,0),4)&amp;" : "&amp;INDEX(Saisie[],MATCH(DATEVALUE(ValDate)+2&amp;$G5,RechDateEtHeure,0),5),""),"")</f>
        <v/>
      </c>
      <c r="U5" s="68" t="str">
        <f>IFERROR(IF(INDEX(Saisie[],MATCH(DATEVALUE(ValDate)+2&amp;$G5,RechDateEtHeure,0),6)=$D$5,INDEX(Saisie[],MATCH(DATEVALUE(ValDate)+2&amp;$G5,RechDateEtHeure,0),7),""),"")</f>
        <v/>
      </c>
      <c r="V5" s="81" t="str">
        <f>IFERROR(IF(INDEX(Saisie[],MATCH(DATEVALUE(ValDate)+2&amp;$G5,RechDateEtHeure,0),6)=$D$5,INDEX(Saisie[],MATCH(DATEVALUE(ValDate)+2&amp;$G5,RechDateEtHeure,0),8),""),"")</f>
        <v/>
      </c>
      <c r="W5" s="72" t="str">
        <f>IFERROR(IF(T5&lt;&gt;"",INDEX(Saisie[],MATCH(DATEVALUE(ValDate)+2&amp;$G5,RechDateEtHeure,0),3),""),"")</f>
        <v/>
      </c>
      <c r="X5" s="72" t="str">
        <f>IF(AND(W5&lt;&gt;"",OR(W6="",W5&lt;&gt;W6)),W5,IF(X3&gt;=$G5,X3,""))</f>
        <v/>
      </c>
      <c r="Y5" s="70" t="b">
        <f>IF(X5="",FALSE,IF(OR(W5=X5,W5=""),TRUE))</f>
        <v>0</v>
      </c>
      <c r="Z5" s="71" t="str">
        <f>IFERROR(IF(INDEX(Saisie[],MATCH(DATEVALUE(ValDate)+3&amp;$G5,RechDateEtHeure,0),6)=$D$5,INDEX(Saisie[],MATCH(DATEVALUE(ValDate)+3&amp;$G5,RechDateEtHeure,0),4)&amp;" : "&amp;INDEX(Saisie[],MATCH(DATEVALUE(ValDate)+3&amp;$G5,RechDateEtHeure,0),5),""),"")</f>
        <v/>
      </c>
      <c r="AA5" s="68" t="str">
        <f>IFERROR(IF(INDEX(Saisie[],MATCH(DATEVALUE(ValDate)+3&amp;$G5,RechDateEtHeure,0),6)=$D$5,INDEX(Saisie[],MATCH(DATEVALUE(ValDate)+3&amp;$G5,RechDateEtHeure,0),7),""),"")</f>
        <v/>
      </c>
      <c r="AB5" s="81" t="str">
        <f>IFERROR(IF(INDEX(Saisie[],MATCH(DATEVALUE(ValDate)+3&amp;$G5,RechDateEtHeure,0),6)=$D$5,INDEX(Saisie[],MATCH(DATEVALUE(ValDate)+3&amp;$G5,RechDateEtHeure,0),8),""),"")</f>
        <v/>
      </c>
      <c r="AC5" s="72" t="str">
        <f>IFERROR(IF(Z5&lt;&gt;"",INDEX(Saisie[],MATCH(DATEVALUE(ValDate)+3&amp;$G5,RechDateEtHeure,0),3),""),"")</f>
        <v/>
      </c>
      <c r="AD5" s="72" t="str">
        <f>IF(AND(AC5&lt;&gt;"",OR(AC6="",AC5&lt;&gt;AC6)),AC5,IF(AD3&gt;=$G5,AD3,""))</f>
        <v/>
      </c>
      <c r="AE5" s="70" t="b">
        <f>IF(AD5="",FALSE,IF(OR(AC5=AD5,AC5=""),TRUE))</f>
        <v>0</v>
      </c>
      <c r="AF5" s="71" t="str">
        <f>IFERROR(IF(INDEX(Saisie[],MATCH(DATEVALUE(ValDate)+4&amp;$G5,RechDateEtHeure,0),6)=$D$5,INDEX(Saisie[],MATCH(DATEVALUE(ValDate)+4&amp;$G5,RechDateEtHeure,0),4)&amp;" : "&amp;INDEX(Saisie[],MATCH(DATEVALUE(ValDate)+4&amp;$G5,RechDateEtHeure,0),5),""),"")</f>
        <v/>
      </c>
      <c r="AG5" s="68" t="str">
        <f>IFERROR(IF(INDEX(Saisie[],MATCH(DATEVALUE(ValDate)+4&amp;$G5,RechDateEtHeure,0),6)=$D$5,INDEX(Saisie[],MATCH(DATEVALUE(ValDate)+4&amp;$G5,RechDateEtHeure,0),7),""),"")</f>
        <v/>
      </c>
      <c r="AH5" s="81" t="str">
        <f>IFERROR(IF(INDEX(Saisie[],MATCH(DATEVALUE(ValDate)+4&amp;$G5,RechDateEtHeure,0),6)=$D$5,INDEX(Saisie[],MATCH(DATEVALUE(ValDate)+4&amp;$G5,RechDateEtHeure,0),8),""),"")</f>
        <v/>
      </c>
      <c r="AI5" s="72" t="str">
        <f>IFERROR(IF(AF5&lt;&gt;"",INDEX(Saisie[],MATCH(DATEVALUE(ValDate)+4&amp;$G5,RechDateEtHeure,0),3),""),"")</f>
        <v/>
      </c>
      <c r="AJ5" s="72" t="str">
        <f>IF(AND(AI5&lt;&gt;"",OR(AI6="",AI5&lt;&gt;AI6)),AI5,IF(AJ3&gt;=$G5,AJ3,""))</f>
        <v/>
      </c>
      <c r="AK5" s="70" t="b">
        <f>IF(AJ5="",FALSE,IF(OR(AI5=AJ5,AI5=""),TRUE))</f>
        <v>0</v>
      </c>
      <c r="AL5" s="71" t="str">
        <f>IFERROR(IF(INDEX(Saisie[],MATCH(DATEVALUE(ValDate)+5&amp;$G5,RechDateEtHeure,0),6)=$D$5,INDEX(Saisie[],MATCH(DATEVALUE(ValDate)+5&amp;$G5,RechDateEtHeure,0),4)&amp;" : "&amp;INDEX(Saisie[],MATCH(DATEVALUE(ValDate)+5&amp;$G5,RechDateEtHeure,0),5),""),"")</f>
        <v/>
      </c>
      <c r="AM5" s="68" t="str">
        <f>IFERROR(IF(INDEX(Saisie[],MATCH(DATEVALUE(ValDate)+5&amp;$G5,RechDateEtHeure,0),6)=$D$5,INDEX(Saisie[],MATCH(DATEVALUE(ValDate)+5&amp;$G5,RechDateEtHeure,0),7),""),"")</f>
        <v/>
      </c>
      <c r="AN5" s="81" t="str">
        <f>IFERROR(IF(INDEX(Saisie[],MATCH(DATEVALUE(ValDate)+5&amp;$G5,RechDateEtHeure,0),6)=$D$5,INDEX(Saisie[],MATCH(DATEVALUE(ValDate)+5&amp;$G5,RechDateEtHeure,0),8),""),"")</f>
        <v/>
      </c>
      <c r="AO5" s="72" t="str">
        <f>IFERROR(IF(AL5&lt;&gt;"",INDEX(Saisie[],MATCH(DATEVALUE(ValDate)+5&amp;$G5,RechDateEtHeure,0),3),""),"")</f>
        <v/>
      </c>
      <c r="AP5" s="72" t="str">
        <f>IF(AND(AO5&lt;&gt;"",OR(AO6="",AO5&lt;&gt;AO6)),AO5,IF(AP3&gt;=$G5,AP3,""))</f>
        <v/>
      </c>
      <c r="AQ5" s="70" t="b">
        <f>IF(AP5="",FALSE,IF(OR(AO5=AP5,AO5=""),TRUE))</f>
        <v>0</v>
      </c>
      <c r="AR5" s="71" t="str">
        <f>IFERROR(IF(INDEX(Saisie[],MATCH(DATEVALUE(ValDate)+6&amp;$G5,RechDateEtHeure,0),6)=$D$5,INDEX(Saisie[],MATCH(DATEVALUE(ValDate)+6&amp;$G5,RechDateEtHeure,0),4)&amp;" : "&amp;INDEX(Saisie[],MATCH(DATEVALUE(ValDate)+6&amp;$G5,RechDateEtHeure,0),5),""),"")</f>
        <v/>
      </c>
      <c r="AS5" s="68" t="str">
        <f>IFERROR(IF(INDEX(Saisie[],MATCH(DATEVALUE(ValDate)+6&amp;$G5,RechDateEtHeure,0),6)=$D$5,INDEX(Saisie[],MATCH(DATEVALUE(ValDate)+6&amp;$G5,RechDateEtHeure,0),7),""),"")</f>
        <v/>
      </c>
      <c r="AT5" s="86" t="str">
        <f>IFERROR(IF(INDEX(Saisie[],MATCH(DATEVALUE(ValDate)+6&amp;$G5,RechDateEtHeure,0),6)=$D$5,INDEX(Saisie[],MATCH(DATEVALUE(ValDate)+6&amp;$G5,RechDateEtHeure,0),8),""),"")</f>
        <v/>
      </c>
      <c r="AU5" s="46" t="str">
        <f>IFERROR(IF(AR5&lt;&gt;"",INDEX(Saisie[],MATCH(DATEVALUE(ValDate)+6&amp;$G5,RechDateEtHeure,0),3),""),"")</f>
        <v/>
      </c>
      <c r="AV5" s="46" t="str">
        <f>IF(AND(AU5&lt;&gt;"",OR(AU6="",AU5&lt;&gt;AU6)),AU5,IF(AV3&gt;=$G5,AV3,""))</f>
        <v/>
      </c>
      <c r="AW5" s="252" t="b">
        <f>IF(AV5="",FALSE,IF(OR(AU5=AV5,AU5=""),TRUE))</f>
        <v>0</v>
      </c>
    </row>
    <row r="6" spans="2:49" ht="19.5" customHeight="1">
      <c r="B6" s="231"/>
      <c r="C6" s="233" t="s">
        <v>5</v>
      </c>
      <c r="D6" s="234">
        <v>4</v>
      </c>
      <c r="E6" s="231"/>
      <c r="G6" s="47">
        <v>0.35416666666666669</v>
      </c>
      <c r="H6" s="67" t="str">
        <f>IFERROR(INDEX(Saisie[],MATCH(ValDate&amp;$G6&amp;$D$5,ValeurUniques,0),4)&amp;" : "&amp;INDEX(Saisie[],MATCH(ValDate&amp;$G6&amp;$D$5,ValeurUniques,0),5),"")</f>
        <v/>
      </c>
      <c r="I6" s="68" t="str">
        <f>IFERROR(IF(INDEX(Saisie[],MATCH(DATEVALUE(ValDate)&amp;$G6,RechDateEtHeure,0),6)=$D$5,INDEX(Saisie[],MATCH(DATEVALUE(ValDate)&amp;$G6,RechDateEtHeure,0),7),""),"")</f>
        <v/>
      </c>
      <c r="J6" s="257" t="str">
        <f>IFERROR(IF(INDEX(Saisie[],MATCH(DATEVALUE(ValDate)&amp;$G6,RechDateEtHeure,0),6)=$D$5,INDEX(Saisie[],MATCH(DATEVALUE(ValDate)&amp;$G6,RechDateEtHeure,0),8),""),"")</f>
        <v/>
      </c>
      <c r="K6" s="69" t="str">
        <f>IFERROR(IF(H6&lt;&gt;"",INDEX(Saisie[],MATCH(DATEVALUE(ValDate)&amp;$G6,RechDateEtHeure,0),3),""),"")</f>
        <v/>
      </c>
      <c r="L6" s="69" t="str">
        <f t="shared" ref="L6:L26" si="0">IF(AND(K6&lt;&gt;"",OR(K7="",K6&lt;&gt;K7)),K6,IF(L5&gt;=$G6,L5,""))</f>
        <v/>
      </c>
      <c r="M6" s="70" t="b">
        <f t="shared" ref="M6:M24" si="1">IF(L6="",FALSE,IF(OR(K6=L6,K6=""),TRUE))</f>
        <v>0</v>
      </c>
      <c r="N6" s="67" t="str">
        <f>IFERROR(IF(INDEX(Saisie[],MATCH(DATEVALUE(ValDate)+1&amp;$G6,RechDateEtHeure,0),6)=$D$5,INDEX(Saisie[],MATCH(DATEVALUE(ValDate)+1&amp;$G6,RechDateEtHeure,0),4)&amp;" : "&amp;INDEX(Saisie[],MATCH(DATEVALUE(ValDate)+1&amp;$G6,RechDateEtHeure,0),5),""),"")</f>
        <v/>
      </c>
      <c r="O6" s="68" t="str">
        <f>IFERROR(IF(INDEX(Saisie[],MATCH(DATEVALUE(ValDate)+1&amp;$G6,RechDateEtHeure,0),6)=$D$5,INDEX(Saisie[],MATCH(DATEVALUE(ValDate)+1&amp;$G6,RechDateEtHeure,0),7),""),"")</f>
        <v/>
      </c>
      <c r="P6" s="84" t="str">
        <f>IFERROR(IF(INDEX(Saisie[],MATCH(DATEVALUE(ValDate)+1&amp;$G6,RechDateEtHeure,0),6)=$D$5,INDEX(Saisie[],MATCH(DATEVALUE(ValDate)+1&amp;$G6,RechDateEtHeure,0),8),""),"")</f>
        <v/>
      </c>
      <c r="Q6" s="69" t="str">
        <f>IFERROR(IF(N6&lt;&gt;"",INDEX(Saisie[],MATCH(DATEVALUE(ValDate)+1&amp;$G6,RechDateEtHeure,0),3),""),"")</f>
        <v/>
      </c>
      <c r="R6" s="69" t="str">
        <f t="shared" ref="R6:R26" si="2">IF(AND(Q6&lt;&gt;"",OR(Q7="",Q6&lt;&gt;Q7)),Q6,IF(R5&gt;=$G6,R5,""))</f>
        <v/>
      </c>
      <c r="S6" s="70" t="b">
        <f t="shared" ref="S6:S27" si="3">IF(R6="",FALSE,IF(OR(Q6=R6,Q6=""),TRUE))</f>
        <v>0</v>
      </c>
      <c r="T6" s="71" t="str">
        <f>IFERROR(IF(INDEX(Saisie[],MATCH(DATEVALUE(ValDate)+2&amp;$G6,RechDateEtHeure,0),6)=$D$5,INDEX(Saisie[],MATCH(DATEVALUE(ValDate)+2&amp;$G6,RechDateEtHeure,0),4)&amp;" : "&amp;INDEX(Saisie[],MATCH(DATEVALUE(ValDate)+2&amp;$G6,RechDateEtHeure,0),5),""),"")</f>
        <v/>
      </c>
      <c r="U6" s="68" t="str">
        <f>IFERROR(IF(INDEX(Saisie[],MATCH(DATEVALUE(ValDate)+2&amp;$G6,RechDateEtHeure,0),6)=$D$5,INDEX(Saisie[],MATCH(DATEVALUE(ValDate)+2&amp;$G6,RechDateEtHeure,0),7),""),"")</f>
        <v/>
      </c>
      <c r="V6" s="81" t="str">
        <f>IFERROR(IF(INDEX(Saisie[],MATCH(DATEVALUE(ValDate)+2&amp;$G6,RechDateEtHeure,0),6)=$D$5,INDEX(Saisie[],MATCH(DATEVALUE(ValDate)+2&amp;$G6,RechDateEtHeure,0),8),""),"")</f>
        <v/>
      </c>
      <c r="W6" s="72" t="str">
        <f>IFERROR(IF(T6&lt;&gt;"",INDEX(Saisie[],MATCH(DATEVALUE(ValDate)+2&amp;$G6,RechDateEtHeure,0),3),""),"")</f>
        <v/>
      </c>
      <c r="X6" s="72" t="str">
        <f t="shared" ref="X6:X26" si="4">IF(AND(W6&lt;&gt;"",OR(W7="",W6&lt;&gt;W7)),W6,IF(X5&gt;=$G6,X5,""))</f>
        <v/>
      </c>
      <c r="Y6" s="70" t="b">
        <f t="shared" ref="Y6:Y27" si="5">IF(X6="",FALSE,IF(OR(W6=X6,W6=""),TRUE))</f>
        <v>0</v>
      </c>
      <c r="Z6" s="71" t="str">
        <f>IFERROR(IF(INDEX(Saisie[],MATCH(DATEVALUE(ValDate)+3&amp;$G6,RechDateEtHeure,0),6)=$D$5,INDEX(Saisie[],MATCH(DATEVALUE(ValDate)+3&amp;$G6,RechDateEtHeure,0),4)&amp;" : "&amp;INDEX(Saisie[],MATCH(DATEVALUE(ValDate)+3&amp;$G6,RechDateEtHeure,0),5),""),"")</f>
        <v/>
      </c>
      <c r="AA6" s="68" t="str">
        <f>IFERROR(IF(INDEX(Saisie[],MATCH(DATEVALUE(ValDate)+3&amp;$G6,RechDateEtHeure,0),6)=$D$5,INDEX(Saisie[],MATCH(DATEVALUE(ValDate)+3&amp;$G6,RechDateEtHeure,0),7),""),"")</f>
        <v/>
      </c>
      <c r="AB6" s="81" t="str">
        <f>IFERROR(IF(INDEX(Saisie[],MATCH(DATEVALUE(ValDate)+3&amp;$G6,RechDateEtHeure,0),6)=$D$5,INDEX(Saisie[],MATCH(DATEVALUE(ValDate)+3&amp;$G6,RechDateEtHeure,0),8),""),"")</f>
        <v/>
      </c>
      <c r="AC6" s="72" t="str">
        <f>IFERROR(IF(Z6&lt;&gt;"",INDEX(Saisie[],MATCH(DATEVALUE(ValDate)+3&amp;$G6,RechDateEtHeure,0),3),""),"")</f>
        <v/>
      </c>
      <c r="AD6" s="72" t="str">
        <f t="shared" ref="AD6:AD26" si="6">IF(AND(AC6&lt;&gt;"",OR(AC7="",AC6&lt;&gt;AC7)),AC6,IF(AD5&gt;=$G6,AD5,""))</f>
        <v/>
      </c>
      <c r="AE6" s="70" t="b">
        <f t="shared" ref="AE6:AE27" si="7">IF(AD6="",FALSE,IF(OR(AC6=AD6,AC6=""),TRUE))</f>
        <v>0</v>
      </c>
      <c r="AF6" s="71" t="str">
        <f>IFERROR(IF(INDEX(Saisie[],MATCH(DATEVALUE(ValDate)+4&amp;$G6,RechDateEtHeure,0),6)=$D$5,INDEX(Saisie[],MATCH(DATEVALUE(ValDate)+4&amp;$G6,RechDateEtHeure,0),4)&amp;" : "&amp;INDEX(Saisie[],MATCH(DATEVALUE(ValDate)+4&amp;$G6,RechDateEtHeure,0),5),""),"")</f>
        <v/>
      </c>
      <c r="AG6" s="68" t="str">
        <f>IFERROR(IF(INDEX(Saisie[],MATCH(DATEVALUE(ValDate)+4&amp;$G6,RechDateEtHeure,0),6)=$D$5,INDEX(Saisie[],MATCH(DATEVALUE(ValDate)+4&amp;$G6,RechDateEtHeure,0),7),""),"")</f>
        <v/>
      </c>
      <c r="AH6" s="81" t="str">
        <f>IFERROR(IF(INDEX(Saisie[],MATCH(DATEVALUE(ValDate)+4&amp;$G6,RechDateEtHeure,0),6)=$D$5,INDEX(Saisie[],MATCH(DATEVALUE(ValDate)+4&amp;$G6,RechDateEtHeure,0),8),""),"")</f>
        <v/>
      </c>
      <c r="AI6" s="72" t="str">
        <f>IFERROR(IF(AF6&lt;&gt;"",INDEX(Saisie[],MATCH(DATEVALUE(ValDate)+4&amp;$G6,RechDateEtHeure,0),3),""),"")</f>
        <v/>
      </c>
      <c r="AJ6" s="72" t="str">
        <f t="shared" ref="AJ6:AJ26" si="8">IF(AND(AI6&lt;&gt;"",OR(AI7="",AI6&lt;&gt;AI7)),AI6,IF(AJ5&gt;=$G6,AJ5,""))</f>
        <v/>
      </c>
      <c r="AK6" s="70" t="b">
        <f t="shared" ref="AK6:AK27" si="9">IF(AJ6="",FALSE,IF(OR(AI6=AJ6,AI6=""),TRUE))</f>
        <v>0</v>
      </c>
      <c r="AL6" s="71" t="str">
        <f>IFERROR(IF(INDEX(Saisie[],MATCH(DATEVALUE(ValDate)+5&amp;$G6,RechDateEtHeure,0),6)=$D$5,INDEX(Saisie[],MATCH(DATEVALUE(ValDate)+5&amp;$G6,RechDateEtHeure,0),4)&amp;" : "&amp;INDEX(Saisie[],MATCH(DATEVALUE(ValDate)+5&amp;$G6,RechDateEtHeure,0),5),""),"")</f>
        <v/>
      </c>
      <c r="AM6" s="68" t="str">
        <f>IFERROR(IF(INDEX(Saisie[],MATCH(DATEVALUE(ValDate)+5&amp;$G6,RechDateEtHeure,0),6)=$D$5,INDEX(Saisie[],MATCH(DATEVALUE(ValDate)+5&amp;$G6,RechDateEtHeure,0),7),""),"")</f>
        <v/>
      </c>
      <c r="AN6" s="81" t="str">
        <f>IFERROR(IF(INDEX(Saisie[],MATCH(DATEVALUE(ValDate)+5&amp;$G6,RechDateEtHeure,0),6)=$D$5,INDEX(Saisie[],MATCH(DATEVALUE(ValDate)+5&amp;$G6,RechDateEtHeure,0),8),""),"")</f>
        <v/>
      </c>
      <c r="AO6" s="72" t="str">
        <f>IFERROR(IF(AL6&lt;&gt;"",INDEX(Saisie[],MATCH(DATEVALUE(ValDate)+5&amp;$G6,RechDateEtHeure,0),3),""),"")</f>
        <v/>
      </c>
      <c r="AP6" s="72" t="str">
        <f t="shared" ref="AP6:AP26" si="10">IF(AND(AO6&lt;&gt;"",OR(AO7="",AO6&lt;&gt;AO7)),AO6,IF(AP5&gt;=$G6,AP5,""))</f>
        <v/>
      </c>
      <c r="AQ6" s="70" t="b">
        <f t="shared" ref="AQ6:AQ27" si="11">IF(AP6="",FALSE,IF(OR(AO6=AP6,AO6=""),TRUE))</f>
        <v>0</v>
      </c>
      <c r="AR6" s="71" t="str">
        <f>IFERROR(IF(INDEX(Saisie[],MATCH(DATEVALUE(ValDate)+6&amp;$G6,RechDateEtHeure,0),6)=$D$5,INDEX(Saisie[],MATCH(DATEVALUE(ValDate)+6&amp;$G6,RechDateEtHeure,0),4)&amp;" : "&amp;INDEX(Saisie[],MATCH(DATEVALUE(ValDate)+6&amp;$G6,RechDateEtHeure,0),5),""),"")</f>
        <v/>
      </c>
      <c r="AS6" s="68" t="str">
        <f>IFERROR(IF(INDEX(Saisie[],MATCH(DATEVALUE(ValDate)+6&amp;$G6,RechDateEtHeure,0),6)=$D$5,INDEX(Saisie[],MATCH(DATEVALUE(ValDate)+6&amp;$G6,RechDateEtHeure,0),7),""),"")</f>
        <v/>
      </c>
      <c r="AT6" s="86" t="str">
        <f>IFERROR(IF(INDEX(Saisie[],MATCH(DATEVALUE(ValDate)+6&amp;$G6,RechDateEtHeure,0),6)=$D$5,INDEX(Saisie[],MATCH(DATEVALUE(ValDate)+6&amp;$G6,RechDateEtHeure,0),8),""),"")</f>
        <v/>
      </c>
      <c r="AU6" s="46" t="str">
        <f>IFERROR(IF(AR6&lt;&gt;"",INDEX(Saisie[],MATCH(DATEVALUE(ValDate)+6&amp;$G6,RechDateEtHeure,0),3),""),"")</f>
        <v/>
      </c>
      <c r="AV6" s="46" t="str">
        <f t="shared" ref="AV6:AV26" si="12">IF(AND(AU6&lt;&gt;"",OR(AU7="",AU6&lt;&gt;AU7)),AU6,IF(AV5&gt;=$G6,AV5,""))</f>
        <v/>
      </c>
      <c r="AW6" s="252" t="b">
        <f t="shared" ref="AW6:AW27" si="13">IF(AV6="",FALSE,IF(OR(AU6=AV6,AU6=""),TRUE))</f>
        <v>0</v>
      </c>
    </row>
    <row r="7" spans="2:49" ht="19.5" customHeight="1">
      <c r="B7" s="231"/>
      <c r="C7" s="233" t="s">
        <v>3</v>
      </c>
      <c r="D7" s="235" t="str">
        <f>CHOOSE(NuméroMois,"Janvier","Février","Mars","Avril","Mai","Juin","Juillet","Août","Septembre","Octobre","Novembre","Décembre")</f>
        <v>Février</v>
      </c>
      <c r="E7" s="236">
        <v>2</v>
      </c>
      <c r="G7" s="45">
        <v>0.375</v>
      </c>
      <c r="H7" s="67" t="str">
        <f>IFERROR(INDEX(Saisie[],MATCH(ValDate&amp;$G7&amp;$D$5,ValeurUniques,0),4)&amp;" : "&amp;INDEX(Saisie[],MATCH(ValDate&amp;$G7&amp;$D$5,ValeurUniques,0),5),"")</f>
        <v/>
      </c>
      <c r="I7" s="68" t="str">
        <f>IFERROR(IF(INDEX(Saisie[],MATCH(DATEVALUE(ValDate)&amp;$G7,RechDateEtHeure,0),6)=$D$5,INDEX(Saisie[],MATCH(DATEVALUE(ValDate)&amp;$G7,RechDateEtHeure,0),7),""),"")</f>
        <v/>
      </c>
      <c r="J7" s="257" t="str">
        <f>IFERROR(IF(INDEX(Saisie[],MATCH(DATEVALUE(ValDate)&amp;$G7,RechDateEtHeure,0),6)=$D$5,INDEX(Saisie[],MATCH(DATEVALUE(ValDate)&amp;$G7,RechDateEtHeure,0),8),""),"")</f>
        <v/>
      </c>
      <c r="K7" s="69" t="str">
        <f>IFERROR(IF(H7&lt;&gt;"",INDEX(Saisie[],MATCH(DATEVALUE(ValDate)&amp;$G7,RechDateEtHeure,0),3),""),"")</f>
        <v/>
      </c>
      <c r="L7" s="69" t="str">
        <f t="shared" si="0"/>
        <v/>
      </c>
      <c r="M7" s="70" t="b">
        <f t="shared" si="1"/>
        <v>0</v>
      </c>
      <c r="N7" s="67" t="str">
        <f>IFERROR(IF(INDEX(Saisie[],MATCH(DATEVALUE(ValDate)+1&amp;$G7,RechDateEtHeure,0),6)=$D$5,INDEX(Saisie[],MATCH(DATEVALUE(ValDate)+1&amp;$G7,RechDateEtHeure,0),4)&amp;" : "&amp;INDEX(Saisie[],MATCH(DATEVALUE(ValDate)+1&amp;$G7,RechDateEtHeure,0),5),""),"")</f>
        <v/>
      </c>
      <c r="O7" s="68" t="str">
        <f>IFERROR(IF(INDEX(Saisie[],MATCH(DATEVALUE(ValDate)+1&amp;$G7,RechDateEtHeure,0),6)=$D$5,INDEX(Saisie[],MATCH(DATEVALUE(ValDate)+1&amp;$G7,RechDateEtHeure,0),7),""),"")</f>
        <v/>
      </c>
      <c r="P7" s="84" t="str">
        <f>IFERROR(IF(INDEX(Saisie[],MATCH(DATEVALUE(ValDate)+1&amp;$G7,RechDateEtHeure,0),6)=$D$5,INDEX(Saisie[],MATCH(DATEVALUE(ValDate)+1&amp;$G7,RechDateEtHeure,0),8),""),"")</f>
        <v/>
      </c>
      <c r="Q7" s="69" t="str">
        <f>IFERROR(IF(N7&lt;&gt;"",INDEX(Saisie[],MATCH(DATEVALUE(ValDate)+1&amp;$G7,RechDateEtHeure,0),3),""),"")</f>
        <v/>
      </c>
      <c r="R7" s="69" t="str">
        <f t="shared" si="2"/>
        <v/>
      </c>
      <c r="S7" s="70" t="b">
        <f t="shared" si="3"/>
        <v>0</v>
      </c>
      <c r="T7" s="71" t="str">
        <f>IFERROR(IF(INDEX(Saisie[],MATCH(DATEVALUE(ValDate)+2&amp;$G7,RechDateEtHeure,0),6)=$D$5,INDEX(Saisie[],MATCH(DATEVALUE(ValDate)+2&amp;$G7,RechDateEtHeure,0),4)&amp;" : "&amp;INDEX(Saisie[],MATCH(DATEVALUE(ValDate)+2&amp;$G7,RechDateEtHeure,0),5),""),"")</f>
        <v/>
      </c>
      <c r="U7" s="68" t="str">
        <f>IFERROR(IF(INDEX(Saisie[],MATCH(DATEVALUE(ValDate)+2&amp;$G7,RechDateEtHeure,0),6)=$D$5,INDEX(Saisie[],MATCH(DATEVALUE(ValDate)+2&amp;$G7,RechDateEtHeure,0),7),""),"")</f>
        <v/>
      </c>
      <c r="V7" s="81" t="str">
        <f>IFERROR(IF(INDEX(Saisie[],MATCH(DATEVALUE(ValDate)+2&amp;$G7,RechDateEtHeure,0),6)=$D$5,INDEX(Saisie[],MATCH(DATEVALUE(ValDate)+2&amp;$G7,RechDateEtHeure,0),8),""),"")</f>
        <v/>
      </c>
      <c r="W7" s="72" t="str">
        <f>IFERROR(IF(T7&lt;&gt;"",INDEX(Saisie[],MATCH(DATEVALUE(ValDate)+2&amp;$G7,RechDateEtHeure,0),3),""),"")</f>
        <v/>
      </c>
      <c r="X7" s="72" t="str">
        <f t="shared" si="4"/>
        <v/>
      </c>
      <c r="Y7" s="70" t="b">
        <f t="shared" si="5"/>
        <v>0</v>
      </c>
      <c r="Z7" s="71" t="str">
        <f>IFERROR(IF(INDEX(Saisie[],MATCH(DATEVALUE(ValDate)+3&amp;$G7,RechDateEtHeure,0),6)=$D$5,INDEX(Saisie[],MATCH(DATEVALUE(ValDate)+3&amp;$G7,RechDateEtHeure,0),4)&amp;" : "&amp;INDEX(Saisie[],MATCH(DATEVALUE(ValDate)+3&amp;$G7,RechDateEtHeure,0),5),""),"")</f>
        <v/>
      </c>
      <c r="AA7" s="68" t="str">
        <f>IFERROR(IF(INDEX(Saisie[],MATCH(DATEVALUE(ValDate)+3&amp;$G7,RechDateEtHeure,0),6)=$D$5,INDEX(Saisie[],MATCH(DATEVALUE(ValDate)+3&amp;$G7,RechDateEtHeure,0),7),""),"")</f>
        <v/>
      </c>
      <c r="AB7" s="81" t="str">
        <f>IFERROR(IF(INDEX(Saisie[],MATCH(DATEVALUE(ValDate)+3&amp;$G7,RechDateEtHeure,0),6)=$D$5,INDEX(Saisie[],MATCH(DATEVALUE(ValDate)+3&amp;$G7,RechDateEtHeure,0),8),""),"")</f>
        <v/>
      </c>
      <c r="AC7" s="72" t="str">
        <f>IFERROR(IF(Z7&lt;&gt;"",INDEX(Saisie[],MATCH(DATEVALUE(ValDate)+3&amp;$G7,RechDateEtHeure,0),3),""),"")</f>
        <v/>
      </c>
      <c r="AD7" s="72" t="str">
        <f t="shared" si="6"/>
        <v/>
      </c>
      <c r="AE7" s="70" t="b">
        <f t="shared" si="7"/>
        <v>0</v>
      </c>
      <c r="AF7" s="71" t="str">
        <f>IFERROR(IF(INDEX(Saisie[],MATCH(DATEVALUE(ValDate)+4&amp;$G7,RechDateEtHeure,0),6)=$D$5,INDEX(Saisie[],MATCH(DATEVALUE(ValDate)+4&amp;$G7,RechDateEtHeure,0),4)&amp;" : "&amp;INDEX(Saisie[],MATCH(DATEVALUE(ValDate)+4&amp;$G7,RechDateEtHeure,0),5),""),"")</f>
        <v/>
      </c>
      <c r="AG7" s="68" t="str">
        <f>IFERROR(IF(INDEX(Saisie[],MATCH(DATEVALUE(ValDate)+4&amp;$G7,RechDateEtHeure,0),6)=$D$5,INDEX(Saisie[],MATCH(DATEVALUE(ValDate)+4&amp;$G7,RechDateEtHeure,0),7),""),"")</f>
        <v/>
      </c>
      <c r="AH7" s="81" t="str">
        <f>IFERROR(IF(INDEX(Saisie[],MATCH(DATEVALUE(ValDate)+4&amp;$G7,RechDateEtHeure,0),6)=$D$5,INDEX(Saisie[],MATCH(DATEVALUE(ValDate)+4&amp;$G7,RechDateEtHeure,0),8),""),"")</f>
        <v/>
      </c>
      <c r="AI7" s="72" t="str">
        <f>IFERROR(IF(AF7&lt;&gt;"",INDEX(Saisie[],MATCH(DATEVALUE(ValDate)+4&amp;$G7,RechDateEtHeure,0),3),""),"")</f>
        <v/>
      </c>
      <c r="AJ7" s="72" t="str">
        <f t="shared" si="8"/>
        <v/>
      </c>
      <c r="AK7" s="70" t="b">
        <f t="shared" si="9"/>
        <v>0</v>
      </c>
      <c r="AL7" s="71" t="str">
        <f>IFERROR(IF(INDEX(Saisie[],MATCH(DATEVALUE(ValDate)+5&amp;$G7,RechDateEtHeure,0),6)=$D$5,INDEX(Saisie[],MATCH(DATEVALUE(ValDate)+5&amp;$G7,RechDateEtHeure,0),4)&amp;" : "&amp;INDEX(Saisie[],MATCH(DATEVALUE(ValDate)+5&amp;$G7,RechDateEtHeure,0),5),""),"")</f>
        <v/>
      </c>
      <c r="AM7" s="68" t="str">
        <f>IFERROR(IF(INDEX(Saisie[],MATCH(DATEVALUE(ValDate)+5&amp;$G7,RechDateEtHeure,0),6)=$D$5,INDEX(Saisie[],MATCH(DATEVALUE(ValDate)+5&amp;$G7,RechDateEtHeure,0),7),""),"")</f>
        <v/>
      </c>
      <c r="AN7" s="81" t="str">
        <f>IFERROR(IF(INDEX(Saisie[],MATCH(DATEVALUE(ValDate)+5&amp;$G7,RechDateEtHeure,0),6)=$D$5,INDEX(Saisie[],MATCH(DATEVALUE(ValDate)+5&amp;$G7,RechDateEtHeure,0),8),""),"")</f>
        <v/>
      </c>
      <c r="AO7" s="72" t="str">
        <f>IFERROR(IF(AL7&lt;&gt;"",INDEX(Saisie[],MATCH(DATEVALUE(ValDate)+5&amp;$G7,RechDateEtHeure,0),3),""),"")</f>
        <v/>
      </c>
      <c r="AP7" s="72" t="str">
        <f t="shared" si="10"/>
        <v/>
      </c>
      <c r="AQ7" s="70" t="b">
        <f t="shared" si="11"/>
        <v>0</v>
      </c>
      <c r="AR7" s="71" t="str">
        <f>IFERROR(IF(INDEX(Saisie[],MATCH(DATEVALUE(ValDate)+6&amp;$G7,RechDateEtHeure,0),6)=$D$5,INDEX(Saisie[],MATCH(DATEVALUE(ValDate)+6&amp;$G7,RechDateEtHeure,0),4)&amp;" : "&amp;INDEX(Saisie[],MATCH(DATEVALUE(ValDate)+6&amp;$G7,RechDateEtHeure,0),5),""),"")</f>
        <v/>
      </c>
      <c r="AS7" s="68" t="str">
        <f>IFERROR(IF(INDEX(Saisie[],MATCH(DATEVALUE(ValDate)+6&amp;$G7,RechDateEtHeure,0),6)=$D$5,INDEX(Saisie[],MATCH(DATEVALUE(ValDate)+6&amp;$G7,RechDateEtHeure,0),7),""),"")</f>
        <v/>
      </c>
      <c r="AT7" s="86" t="str">
        <f>IFERROR(IF(INDEX(Saisie[],MATCH(DATEVALUE(ValDate)+6&amp;$G7,RechDateEtHeure,0),6)=$D$5,INDEX(Saisie[],MATCH(DATEVALUE(ValDate)+6&amp;$G7,RechDateEtHeure,0),8),""),"")</f>
        <v/>
      </c>
      <c r="AU7" s="46" t="str">
        <f>IFERROR(IF(AR7&lt;&gt;"",INDEX(Saisie[],MATCH(DATEVALUE(ValDate)+6&amp;$G7,RechDateEtHeure,0),3),""),"")</f>
        <v/>
      </c>
      <c r="AV7" s="46" t="str">
        <f t="shared" si="12"/>
        <v/>
      </c>
      <c r="AW7" s="252" t="b">
        <f t="shared" si="13"/>
        <v>0</v>
      </c>
    </row>
    <row r="8" spans="2:49" ht="19.5" customHeight="1">
      <c r="B8" s="231"/>
      <c r="C8" s="233" t="s">
        <v>4</v>
      </c>
      <c r="D8" s="235" t="str">
        <f>CHOOSE(NuméroAnnée,"2013","2014","2015","2016","2017","2018","2019","2020")</f>
        <v>2015</v>
      </c>
      <c r="E8" s="261">
        <v>3</v>
      </c>
      <c r="G8" s="47">
        <v>0.39583333333333331</v>
      </c>
      <c r="H8" s="67" t="str">
        <f>IFERROR(INDEX(Saisie[],MATCH(ValDate&amp;$G8&amp;$D$5,ValeurUniques,0),4)&amp;" : "&amp;INDEX(Saisie[],MATCH(ValDate&amp;$G8&amp;$D$5,ValeurUniques,0),5),"")</f>
        <v/>
      </c>
      <c r="I8" s="68" t="str">
        <f>IFERROR(IF(INDEX(Saisie[],MATCH(DATEVALUE(ValDate)&amp;$G8,RechDateEtHeure,0),6)=$D$5,INDEX(Saisie[],MATCH(DATEVALUE(ValDate)&amp;$G8,RechDateEtHeure,0),7),""),"")</f>
        <v/>
      </c>
      <c r="J8" s="257" t="str">
        <f>IFERROR(IF(INDEX(Saisie[],MATCH(DATEVALUE(ValDate)&amp;$G8,RechDateEtHeure,0),6)=$D$5,INDEX(Saisie[],MATCH(DATEVALUE(ValDate)&amp;$G8,RechDateEtHeure,0),8),""),"")</f>
        <v/>
      </c>
      <c r="K8" s="69" t="str">
        <f>IFERROR(IF(H8&lt;&gt;"",INDEX(Saisie[],MATCH(DATEVALUE(ValDate)&amp;$G8,RechDateEtHeure,0),3),""),"")</f>
        <v/>
      </c>
      <c r="L8" s="69" t="str">
        <f t="shared" si="0"/>
        <v/>
      </c>
      <c r="M8" s="70" t="b">
        <f t="shared" si="1"/>
        <v>0</v>
      </c>
      <c r="N8" s="67" t="str">
        <f>IFERROR(IF(INDEX(Saisie[],MATCH(DATEVALUE(ValDate)+1&amp;$G8,RechDateEtHeure,0),6)=$D$5,INDEX(Saisie[],MATCH(DATEVALUE(ValDate)+1&amp;$G8,RechDateEtHeure,0),4)&amp;" : "&amp;INDEX(Saisie[],MATCH(DATEVALUE(ValDate)+1&amp;$G8,RechDateEtHeure,0),5),""),"")</f>
        <v/>
      </c>
      <c r="O8" s="68" t="str">
        <f>IFERROR(IF(INDEX(Saisie[],MATCH(DATEVALUE(ValDate)+1&amp;$G8,RechDateEtHeure,0),6)=$D$5,INDEX(Saisie[],MATCH(DATEVALUE(ValDate)+1&amp;$G8,RechDateEtHeure,0),7),""),"")</f>
        <v/>
      </c>
      <c r="P8" s="84" t="str">
        <f>IFERROR(IF(INDEX(Saisie[],MATCH(DATEVALUE(ValDate)+1&amp;$G8,RechDateEtHeure,0),6)=$D$5,INDEX(Saisie[],MATCH(DATEVALUE(ValDate)+1&amp;$G8,RechDateEtHeure,0),8),""),"")</f>
        <v/>
      </c>
      <c r="Q8" s="69" t="str">
        <f>IFERROR(IF(N8&lt;&gt;"",INDEX(Saisie[],MATCH(DATEVALUE(ValDate)+1&amp;$G8,RechDateEtHeure,0),3),""),"")</f>
        <v/>
      </c>
      <c r="R8" s="69" t="str">
        <f t="shared" si="2"/>
        <v/>
      </c>
      <c r="S8" s="70" t="b">
        <f t="shared" si="3"/>
        <v>0</v>
      </c>
      <c r="T8" s="71" t="str">
        <f>IFERROR(IF(INDEX(Saisie[],MATCH(DATEVALUE(ValDate)+2&amp;$G8,RechDateEtHeure,0),6)=$D$5,INDEX(Saisie[],MATCH(DATEVALUE(ValDate)+2&amp;$G8,RechDateEtHeure,0),4)&amp;" : "&amp;INDEX(Saisie[],MATCH(DATEVALUE(ValDate)+2&amp;$G8,RechDateEtHeure,0),5),""),"")</f>
        <v/>
      </c>
      <c r="U8" s="68" t="str">
        <f>IFERROR(IF(INDEX(Saisie[],MATCH(DATEVALUE(ValDate)+2&amp;$G8,RechDateEtHeure,0),6)=$D$5,INDEX(Saisie[],MATCH(DATEVALUE(ValDate)+2&amp;$G8,RechDateEtHeure,0),7),""),"")</f>
        <v/>
      </c>
      <c r="V8" s="81" t="str">
        <f>IFERROR(IF(INDEX(Saisie[],MATCH(DATEVALUE(ValDate)+2&amp;$G8,RechDateEtHeure,0),6)=$D$5,INDEX(Saisie[],MATCH(DATEVALUE(ValDate)+2&amp;$G8,RechDateEtHeure,0),8),""),"")</f>
        <v/>
      </c>
      <c r="W8" s="72" t="str">
        <f>IFERROR(IF(T8&lt;&gt;"",INDEX(Saisie[],MATCH(DATEVALUE(ValDate)+2&amp;$G8,RechDateEtHeure,0),3),""),"")</f>
        <v/>
      </c>
      <c r="X8" s="72" t="str">
        <f t="shared" si="4"/>
        <v/>
      </c>
      <c r="Y8" s="70" t="b">
        <f t="shared" si="5"/>
        <v>0</v>
      </c>
      <c r="Z8" s="71" t="str">
        <f>IFERROR(IF(INDEX(Saisie[],MATCH(DATEVALUE(ValDate)+3&amp;$G8,RechDateEtHeure,0),6)=$D$5,INDEX(Saisie[],MATCH(DATEVALUE(ValDate)+3&amp;$G8,RechDateEtHeure,0),4)&amp;" : "&amp;INDEX(Saisie[],MATCH(DATEVALUE(ValDate)+3&amp;$G8,RechDateEtHeure,0),5),""),"")</f>
        <v/>
      </c>
      <c r="AA8" s="68" t="str">
        <f>IFERROR(IF(INDEX(Saisie[],MATCH(DATEVALUE(ValDate)+3&amp;$G8,RechDateEtHeure,0),6)=$D$5,INDEX(Saisie[],MATCH(DATEVALUE(ValDate)+3&amp;$G8,RechDateEtHeure,0),7),""),"")</f>
        <v/>
      </c>
      <c r="AB8" s="81" t="str">
        <f>IFERROR(IF(INDEX(Saisie[],MATCH(DATEVALUE(ValDate)+3&amp;$G8,RechDateEtHeure,0),6)=$D$5,INDEX(Saisie[],MATCH(DATEVALUE(ValDate)+3&amp;$G8,RechDateEtHeure,0),8),""),"")</f>
        <v/>
      </c>
      <c r="AC8" s="72" t="str">
        <f>IFERROR(IF(Z8&lt;&gt;"",INDEX(Saisie[],MATCH(DATEVALUE(ValDate)+3&amp;$G8,RechDateEtHeure,0),3),""),"")</f>
        <v/>
      </c>
      <c r="AD8" s="72" t="str">
        <f t="shared" si="6"/>
        <v/>
      </c>
      <c r="AE8" s="70" t="b">
        <f t="shared" si="7"/>
        <v>0</v>
      </c>
      <c r="AF8" s="71" t="str">
        <f>IFERROR(IF(INDEX(Saisie[],MATCH(DATEVALUE(ValDate)+4&amp;$G8,RechDateEtHeure,0),6)=$D$5,INDEX(Saisie[],MATCH(DATEVALUE(ValDate)+4&amp;$G8,RechDateEtHeure,0),4)&amp;" : "&amp;INDEX(Saisie[],MATCH(DATEVALUE(ValDate)+4&amp;$G8,RechDateEtHeure,0),5),""),"")</f>
        <v/>
      </c>
      <c r="AG8" s="68" t="str">
        <f>IFERROR(IF(INDEX(Saisie[],MATCH(DATEVALUE(ValDate)+4&amp;$G8,RechDateEtHeure,0),6)=$D$5,INDEX(Saisie[],MATCH(DATEVALUE(ValDate)+4&amp;$G8,RechDateEtHeure,0),7),""),"")</f>
        <v/>
      </c>
      <c r="AH8" s="81" t="str">
        <f>IFERROR(IF(INDEX(Saisie[],MATCH(DATEVALUE(ValDate)+4&amp;$G8,RechDateEtHeure,0),6)=$D$5,INDEX(Saisie[],MATCH(DATEVALUE(ValDate)+4&amp;$G8,RechDateEtHeure,0),8),""),"")</f>
        <v/>
      </c>
      <c r="AI8" s="72" t="str">
        <f>IFERROR(IF(AF8&lt;&gt;"",INDEX(Saisie[],MATCH(DATEVALUE(ValDate)+4&amp;$G8,RechDateEtHeure,0),3),""),"")</f>
        <v/>
      </c>
      <c r="AJ8" s="72" t="str">
        <f t="shared" si="8"/>
        <v/>
      </c>
      <c r="AK8" s="70" t="b">
        <f t="shared" si="9"/>
        <v>0</v>
      </c>
      <c r="AL8" s="71" t="str">
        <f>IFERROR(IF(INDEX(Saisie[],MATCH(DATEVALUE(ValDate)+5&amp;$G8,RechDateEtHeure,0),6)=$D$5,INDEX(Saisie[],MATCH(DATEVALUE(ValDate)+5&amp;$G8,RechDateEtHeure,0),4)&amp;" : "&amp;INDEX(Saisie[],MATCH(DATEVALUE(ValDate)+5&amp;$G8,RechDateEtHeure,0),5),""),"")</f>
        <v/>
      </c>
      <c r="AM8" s="68" t="str">
        <f>IFERROR(IF(INDEX(Saisie[],MATCH(DATEVALUE(ValDate)+5&amp;$G8,RechDateEtHeure,0),6)=$D$5,INDEX(Saisie[],MATCH(DATEVALUE(ValDate)+5&amp;$G8,RechDateEtHeure,0),7),""),"")</f>
        <v/>
      </c>
      <c r="AN8" s="81" t="str">
        <f>IFERROR(IF(INDEX(Saisie[],MATCH(DATEVALUE(ValDate)+5&amp;$G8,RechDateEtHeure,0),6)=$D$5,INDEX(Saisie[],MATCH(DATEVALUE(ValDate)+5&amp;$G8,RechDateEtHeure,0),8),""),"")</f>
        <v/>
      </c>
      <c r="AO8" s="72" t="str">
        <f>IFERROR(IF(AL8&lt;&gt;"",INDEX(Saisie[],MATCH(DATEVALUE(ValDate)+5&amp;$G8,RechDateEtHeure,0),3),""),"")</f>
        <v/>
      </c>
      <c r="AP8" s="72" t="str">
        <f t="shared" si="10"/>
        <v/>
      </c>
      <c r="AQ8" s="70" t="b">
        <f t="shared" si="11"/>
        <v>0</v>
      </c>
      <c r="AR8" s="71" t="str">
        <f>IFERROR(IF(INDEX(Saisie[],MATCH(DATEVALUE(ValDate)+6&amp;$G8,RechDateEtHeure,0),6)=$D$5,INDEX(Saisie[],MATCH(DATEVALUE(ValDate)+6&amp;$G8,RechDateEtHeure,0),4)&amp;" : "&amp;INDEX(Saisie[],MATCH(DATEVALUE(ValDate)+6&amp;$G8,RechDateEtHeure,0),5),""),"")</f>
        <v/>
      </c>
      <c r="AS8" s="68" t="str">
        <f>IFERROR(IF(INDEX(Saisie[],MATCH(DATEVALUE(ValDate)+6&amp;$G8,RechDateEtHeure,0),6)=$D$5,INDEX(Saisie[],MATCH(DATEVALUE(ValDate)+6&amp;$G8,RechDateEtHeure,0),7),""),"")</f>
        <v/>
      </c>
      <c r="AT8" s="86" t="str">
        <f>IFERROR(IF(INDEX(Saisie[],MATCH(DATEVALUE(ValDate)+6&amp;$G8,RechDateEtHeure,0),6)=$D$5,INDEX(Saisie[],MATCH(DATEVALUE(ValDate)+6&amp;$G8,RechDateEtHeure,0),8),""),"")</f>
        <v/>
      </c>
      <c r="AU8" s="46" t="str">
        <f>IFERROR(IF(AR8&lt;&gt;"",INDEX(Saisie[],MATCH(DATEVALUE(ValDate)+6&amp;$G8,RechDateEtHeure,0),3),""),"")</f>
        <v/>
      </c>
      <c r="AV8" s="46" t="str">
        <f t="shared" si="12"/>
        <v/>
      </c>
      <c r="AW8" s="252" t="b">
        <f t="shared" si="13"/>
        <v>0</v>
      </c>
    </row>
    <row r="9" spans="2:49" ht="19.5" customHeight="1">
      <c r="B9" s="231"/>
      <c r="C9" s="231"/>
      <c r="D9" s="231"/>
      <c r="E9" s="231"/>
      <c r="G9" s="45">
        <v>0.41666666666666669</v>
      </c>
      <c r="H9" s="67" t="str">
        <f>IFERROR(INDEX(Saisie[],MATCH(ValDate&amp;$G9&amp;$D$5,ValeurUniques,0),4)&amp;" : "&amp;INDEX(Saisie[],MATCH(ValDate&amp;$G9&amp;$D$5,ValeurUniques,0),5),"")</f>
        <v>Réservant 2 : Objet 2</v>
      </c>
      <c r="I9" s="68" t="str">
        <f>IFERROR(IF(INDEX(Saisie[],MATCH(DATEVALUE(ValDate)&amp;$G9,RechDateEtHeure,0),6)=$D$5,INDEX(Saisie[],MATCH(DATEVALUE(ValDate)&amp;$G9,RechDateEtHeure,0),7),""),"")</f>
        <v/>
      </c>
      <c r="J9" s="257" t="str">
        <f>IFERROR(IF(INDEX(Saisie[],MATCH(DATEVALUE(ValDate)&amp;$G9,RechDateEtHeure,0),6)=$D$5,INDEX(Saisie[],MATCH(DATEVALUE(ValDate)&amp;$G9,RechDateEtHeure,0),8),""),"")</f>
        <v/>
      </c>
      <c r="K9" s="69" t="str">
        <f>IFERROR(IF(H9&lt;&gt;"",INDEX(Saisie[],MATCH(DATEVALUE(ValDate)&amp;$G9,RechDateEtHeure,0),3),""),"")</f>
        <v/>
      </c>
      <c r="L9" s="69" t="str">
        <f>IF(AND(K9&lt;&gt;"",OR(K10="",K9&lt;&gt;K10)),K9,IF(L8&gt;=$G9,L8,""))</f>
        <v/>
      </c>
      <c r="M9" s="70" t="b">
        <f t="shared" si="1"/>
        <v>0</v>
      </c>
      <c r="N9" s="67" t="str">
        <f>IFERROR(IF(INDEX(Saisie[],MATCH(DATEVALUE(ValDate)+1&amp;$G9,RechDateEtHeure,0),6)=$D$5,INDEX(Saisie[],MATCH(DATEVALUE(ValDate)+1&amp;$G9,RechDateEtHeure,0),4)&amp;" : "&amp;INDEX(Saisie[],MATCH(DATEVALUE(ValDate)+1&amp;$G9,RechDateEtHeure,0),5),""),"")</f>
        <v/>
      </c>
      <c r="O9" s="68" t="str">
        <f>IFERROR(IF(INDEX(Saisie[],MATCH(DATEVALUE(ValDate)+1&amp;$G9,RechDateEtHeure,0),6)=$D$5,INDEX(Saisie[],MATCH(DATEVALUE(ValDate)+1&amp;$G9,RechDateEtHeure,0),7),""),"")</f>
        <v/>
      </c>
      <c r="P9" s="84" t="str">
        <f>IFERROR(IF(INDEX(Saisie[],MATCH(DATEVALUE(ValDate)+1&amp;$G9,RechDateEtHeure,0),6)=$D$5,INDEX(Saisie[],MATCH(DATEVALUE(ValDate)+1&amp;$G9,RechDateEtHeure,0),8),""),"")</f>
        <v/>
      </c>
      <c r="Q9" s="69" t="str">
        <f>IFERROR(IF(N9&lt;&gt;"",INDEX(Saisie[],MATCH(DATEVALUE(ValDate)+1&amp;$G9,RechDateEtHeure,0),3),""),"")</f>
        <v/>
      </c>
      <c r="R9" s="69" t="str">
        <f t="shared" si="2"/>
        <v/>
      </c>
      <c r="S9" s="70" t="b">
        <f t="shared" si="3"/>
        <v>0</v>
      </c>
      <c r="T9" s="71" t="str">
        <f>IFERROR(IF(INDEX(Saisie[],MATCH(DATEVALUE(ValDate)+2&amp;$G9,RechDateEtHeure,0),6)=$D$5,INDEX(Saisie[],MATCH(DATEVALUE(ValDate)+2&amp;$G9,RechDateEtHeure,0),4)&amp;" : "&amp;INDEX(Saisie[],MATCH(DATEVALUE(ValDate)+2&amp;$G9,RechDateEtHeure,0),5),""),"")</f>
        <v/>
      </c>
      <c r="U9" s="68" t="str">
        <f>IFERROR(IF(INDEX(Saisie[],MATCH(DATEVALUE(ValDate)+2&amp;$G9,RechDateEtHeure,0),6)=$D$5,INDEX(Saisie[],MATCH(DATEVALUE(ValDate)+2&amp;$G9,RechDateEtHeure,0),7),""),"")</f>
        <v/>
      </c>
      <c r="V9" s="81" t="str">
        <f>IFERROR(IF(INDEX(Saisie[],MATCH(DATEVALUE(ValDate)+2&amp;$G9,RechDateEtHeure,0),6)=$D$5,INDEX(Saisie[],MATCH(DATEVALUE(ValDate)+2&amp;$G9,RechDateEtHeure,0),8),""),"")</f>
        <v/>
      </c>
      <c r="W9" s="72" t="str">
        <f>IFERROR(IF(T9&lt;&gt;"",INDEX(Saisie[],MATCH(DATEVALUE(ValDate)+2&amp;$G9,RechDateEtHeure,0),3),""),"")</f>
        <v/>
      </c>
      <c r="X9" s="72" t="str">
        <f t="shared" si="4"/>
        <v/>
      </c>
      <c r="Y9" s="70" t="b">
        <f t="shared" si="5"/>
        <v>0</v>
      </c>
      <c r="Z9" s="71" t="str">
        <f>IFERROR(IF(INDEX(Saisie[],MATCH(DATEVALUE(ValDate)+3&amp;$G9,RechDateEtHeure,0),6)=$D$5,INDEX(Saisie[],MATCH(DATEVALUE(ValDate)+3&amp;$G9,RechDateEtHeure,0),4)&amp;" : "&amp;INDEX(Saisie[],MATCH(DATEVALUE(ValDate)+3&amp;$G9,RechDateEtHeure,0),5),""),"")</f>
        <v/>
      </c>
      <c r="AA9" s="68" t="str">
        <f>IFERROR(IF(INDEX(Saisie[],MATCH(DATEVALUE(ValDate)+3&amp;$G9,RechDateEtHeure,0),6)=$D$5,INDEX(Saisie[],MATCH(DATEVALUE(ValDate)+3&amp;$G9,RechDateEtHeure,0),7),""),"")</f>
        <v/>
      </c>
      <c r="AB9" s="81" t="str">
        <f>IFERROR(IF(INDEX(Saisie[],MATCH(DATEVALUE(ValDate)+3&amp;$G9,RechDateEtHeure,0),6)=$D$5,INDEX(Saisie[],MATCH(DATEVALUE(ValDate)+3&amp;$G9,RechDateEtHeure,0),8),""),"")</f>
        <v/>
      </c>
      <c r="AC9" s="72" t="str">
        <f>IFERROR(IF(Z9&lt;&gt;"",INDEX(Saisie[],MATCH(DATEVALUE(ValDate)+3&amp;$G9,RechDateEtHeure,0),3),""),"")</f>
        <v/>
      </c>
      <c r="AD9" s="72" t="str">
        <f t="shared" si="6"/>
        <v/>
      </c>
      <c r="AE9" s="70" t="b">
        <f t="shared" si="7"/>
        <v>0</v>
      </c>
      <c r="AF9" s="71" t="str">
        <f>IFERROR(IF(INDEX(Saisie[],MATCH(DATEVALUE(ValDate)+4&amp;$G9,RechDateEtHeure,0),6)=$D$5,INDEX(Saisie[],MATCH(DATEVALUE(ValDate)+4&amp;$G9,RechDateEtHeure,0),4)&amp;" : "&amp;INDEX(Saisie[],MATCH(DATEVALUE(ValDate)+4&amp;$G9,RechDateEtHeure,0),5),""),"")</f>
        <v/>
      </c>
      <c r="AG9" s="68" t="str">
        <f>IFERROR(IF(INDEX(Saisie[],MATCH(DATEVALUE(ValDate)+4&amp;$G9,RechDateEtHeure,0),6)=$D$5,INDEX(Saisie[],MATCH(DATEVALUE(ValDate)+4&amp;$G9,RechDateEtHeure,0),7),""),"")</f>
        <v/>
      </c>
      <c r="AH9" s="81" t="str">
        <f>IFERROR(IF(INDEX(Saisie[],MATCH(DATEVALUE(ValDate)+4&amp;$G9,RechDateEtHeure,0),6)=$D$5,INDEX(Saisie[],MATCH(DATEVALUE(ValDate)+4&amp;$G9,RechDateEtHeure,0),8),""),"")</f>
        <v/>
      </c>
      <c r="AI9" s="72" t="str">
        <f>IFERROR(IF(AF9&lt;&gt;"",INDEX(Saisie[],MATCH(DATEVALUE(ValDate)+4&amp;$G9,RechDateEtHeure,0),3),""),"")</f>
        <v/>
      </c>
      <c r="AJ9" s="72" t="str">
        <f t="shared" si="8"/>
        <v/>
      </c>
      <c r="AK9" s="70" t="b">
        <f t="shared" si="9"/>
        <v>0</v>
      </c>
      <c r="AL9" s="71" t="str">
        <f>IFERROR(IF(INDEX(Saisie[],MATCH(DATEVALUE(ValDate)+5&amp;$G9,RechDateEtHeure,0),6)=$D$5,INDEX(Saisie[],MATCH(DATEVALUE(ValDate)+5&amp;$G9,RechDateEtHeure,0),4)&amp;" : "&amp;INDEX(Saisie[],MATCH(DATEVALUE(ValDate)+5&amp;$G9,RechDateEtHeure,0),5),""),"")</f>
        <v/>
      </c>
      <c r="AM9" s="68" t="str">
        <f>IFERROR(IF(INDEX(Saisie[],MATCH(DATEVALUE(ValDate)+5&amp;$G9,RechDateEtHeure,0),6)=$D$5,INDEX(Saisie[],MATCH(DATEVALUE(ValDate)+5&amp;$G9,RechDateEtHeure,0),7),""),"")</f>
        <v/>
      </c>
      <c r="AN9" s="81" t="str">
        <f>IFERROR(IF(INDEX(Saisie[],MATCH(DATEVALUE(ValDate)+5&amp;$G9,RechDateEtHeure,0),6)=$D$5,INDEX(Saisie[],MATCH(DATEVALUE(ValDate)+5&amp;$G9,RechDateEtHeure,0),8),""),"")</f>
        <v/>
      </c>
      <c r="AO9" s="72" t="str">
        <f>IFERROR(IF(AL9&lt;&gt;"",INDEX(Saisie[],MATCH(DATEVALUE(ValDate)+5&amp;$G9,RechDateEtHeure,0),3),""),"")</f>
        <v/>
      </c>
      <c r="AP9" s="72" t="str">
        <f t="shared" si="10"/>
        <v/>
      </c>
      <c r="AQ9" s="70" t="b">
        <f t="shared" si="11"/>
        <v>0</v>
      </c>
      <c r="AR9" s="71" t="str">
        <f>IFERROR(IF(INDEX(Saisie[],MATCH(DATEVALUE(ValDate)+6&amp;$G9,RechDateEtHeure,0),6)=$D$5,INDEX(Saisie[],MATCH(DATEVALUE(ValDate)+6&amp;$G9,RechDateEtHeure,0),4)&amp;" : "&amp;INDEX(Saisie[],MATCH(DATEVALUE(ValDate)+6&amp;$G9,RechDateEtHeure,0),5),""),"")</f>
        <v/>
      </c>
      <c r="AS9" s="68" t="str">
        <f>IFERROR(IF(INDEX(Saisie[],MATCH(DATEVALUE(ValDate)+6&amp;$G9,RechDateEtHeure,0),6)=$D$5,INDEX(Saisie[],MATCH(DATEVALUE(ValDate)+6&amp;$G9,RechDateEtHeure,0),7),""),"")</f>
        <v/>
      </c>
      <c r="AT9" s="86" t="str">
        <f>IFERROR(IF(INDEX(Saisie[],MATCH(DATEVALUE(ValDate)+6&amp;$G9,RechDateEtHeure,0),6)=$D$5,INDEX(Saisie[],MATCH(DATEVALUE(ValDate)+6&amp;$G9,RechDateEtHeure,0),8),""),"")</f>
        <v/>
      </c>
      <c r="AU9" s="46" t="str">
        <f>IFERROR(IF(AR9&lt;&gt;"",INDEX(Saisie[],MATCH(DATEVALUE(ValDate)+6&amp;$G9,RechDateEtHeure,0),3),""),"")</f>
        <v/>
      </c>
      <c r="AV9" s="46" t="str">
        <f t="shared" si="12"/>
        <v/>
      </c>
      <c r="AW9" s="252" t="b">
        <f t="shared" si="13"/>
        <v>0</v>
      </c>
    </row>
    <row r="10" spans="2:49" ht="19.5" customHeight="1">
      <c r="C10" s="48"/>
      <c r="D10" s="48"/>
      <c r="G10" s="47">
        <v>0.4375</v>
      </c>
      <c r="H10" s="67" t="str">
        <f>IFERROR(INDEX(Saisie[],MATCH(ValDate&amp;$G10&amp;$D$5,ValeurUniques,0),4)&amp;" : "&amp;INDEX(Saisie[],MATCH(ValDate&amp;$G10&amp;$D$5,ValeurUniques,0),5),"")</f>
        <v/>
      </c>
      <c r="I10" s="68" t="str">
        <f>IFERROR(IF(INDEX(Saisie[],MATCH(DATEVALUE(ValDate)&amp;$G10,RechDateEtHeure,0),6)=$D$5,INDEX(Saisie[],MATCH(DATEVALUE(ValDate)&amp;$G10,RechDateEtHeure,0),7),""),"")</f>
        <v/>
      </c>
      <c r="J10" s="257" t="str">
        <f>IFERROR(IF(INDEX(Saisie[],MATCH(DATEVALUE(ValDate)&amp;$G10,RechDateEtHeure,0),6)=$D$5,INDEX(Saisie[],MATCH(DATEVALUE(ValDate)&amp;$G10,RechDateEtHeure,0),8),""),"")</f>
        <v/>
      </c>
      <c r="K10" s="69" t="str">
        <f>IFERROR(IF(H10&lt;&gt;"",INDEX(Saisie[],MATCH(DATEVALUE(ValDate)&amp;$G10,RechDateEtHeure,0),3),""),"")</f>
        <v/>
      </c>
      <c r="L10" s="69" t="str">
        <f t="shared" si="0"/>
        <v/>
      </c>
      <c r="M10" s="70" t="b">
        <f t="shared" si="1"/>
        <v>0</v>
      </c>
      <c r="N10" s="67" t="str">
        <f>IFERROR(IF(INDEX(Saisie[],MATCH(DATEVALUE(ValDate)+1&amp;$G10,RechDateEtHeure,0),6)=$D$5,INDEX(Saisie[],MATCH(DATEVALUE(ValDate)+1&amp;$G10,RechDateEtHeure,0),4)&amp;" : "&amp;INDEX(Saisie[],MATCH(DATEVALUE(ValDate)+1&amp;$G10,RechDateEtHeure,0),5),""),"")</f>
        <v/>
      </c>
      <c r="O10" s="68" t="str">
        <f>IFERROR(IF(INDEX(Saisie[],MATCH(DATEVALUE(ValDate)+1&amp;$G10,RechDateEtHeure,0),6)=$D$5,INDEX(Saisie[],MATCH(DATEVALUE(ValDate)+1&amp;$G10,RechDateEtHeure,0),7),""),"")</f>
        <v/>
      </c>
      <c r="P10" s="84" t="str">
        <f>IFERROR(IF(INDEX(Saisie[],MATCH(DATEVALUE(ValDate)+1&amp;$G10,RechDateEtHeure,0),6)=$D$5,INDEX(Saisie[],MATCH(DATEVALUE(ValDate)+1&amp;$G10,RechDateEtHeure,0),8),""),"")</f>
        <v/>
      </c>
      <c r="Q10" s="69" t="str">
        <f>IFERROR(IF(N10&lt;&gt;"",INDEX(Saisie[],MATCH(DATEVALUE(ValDate)+1&amp;$G10,RechDateEtHeure,0),3),""),"")</f>
        <v/>
      </c>
      <c r="R10" s="69" t="str">
        <f t="shared" si="2"/>
        <v/>
      </c>
      <c r="S10" s="70" t="b">
        <f t="shared" si="3"/>
        <v>0</v>
      </c>
      <c r="T10" s="71" t="str">
        <f>IFERROR(IF(INDEX(Saisie[],MATCH(DATEVALUE(ValDate)+2&amp;$G10,RechDateEtHeure,0),6)=$D$5,INDEX(Saisie[],MATCH(DATEVALUE(ValDate)+2&amp;$G10,RechDateEtHeure,0),4)&amp;" : "&amp;INDEX(Saisie[],MATCH(DATEVALUE(ValDate)+2&amp;$G10,RechDateEtHeure,0),5),""),"")</f>
        <v/>
      </c>
      <c r="U10" s="68" t="str">
        <f>IFERROR(IF(INDEX(Saisie[],MATCH(DATEVALUE(ValDate)+2&amp;$G10,RechDateEtHeure,0),6)=$D$5,INDEX(Saisie[],MATCH(DATEVALUE(ValDate)+2&amp;$G10,RechDateEtHeure,0),7),""),"")</f>
        <v/>
      </c>
      <c r="V10" s="81" t="str">
        <f>IFERROR(IF(INDEX(Saisie[],MATCH(DATEVALUE(ValDate)+2&amp;$G10,RechDateEtHeure,0),6)=$D$5,INDEX(Saisie[],MATCH(DATEVALUE(ValDate)+2&amp;$G10,RechDateEtHeure,0),8),""),"")</f>
        <v/>
      </c>
      <c r="W10" s="72" t="str">
        <f>IFERROR(IF(T10&lt;&gt;"",INDEX(Saisie[],MATCH(DATEVALUE(ValDate)+2&amp;$G10,RechDateEtHeure,0),3),""),"")</f>
        <v/>
      </c>
      <c r="X10" s="72" t="str">
        <f t="shared" si="4"/>
        <v/>
      </c>
      <c r="Y10" s="70" t="b">
        <f t="shared" si="5"/>
        <v>0</v>
      </c>
      <c r="Z10" s="71" t="str">
        <f>IFERROR(IF(INDEX(Saisie[],MATCH(DATEVALUE(ValDate)+3&amp;$G10,RechDateEtHeure,0),6)=$D$5,INDEX(Saisie[],MATCH(DATEVALUE(ValDate)+3&amp;$G10,RechDateEtHeure,0),4)&amp;" : "&amp;INDEX(Saisie[],MATCH(DATEVALUE(ValDate)+3&amp;$G10,RechDateEtHeure,0),5),""),"")</f>
        <v/>
      </c>
      <c r="AA10" s="68" t="str">
        <f>IFERROR(IF(INDEX(Saisie[],MATCH(DATEVALUE(ValDate)+3&amp;$G10,RechDateEtHeure,0),6)=$D$5,INDEX(Saisie[],MATCH(DATEVALUE(ValDate)+3&amp;$G10,RechDateEtHeure,0),7),""),"")</f>
        <v/>
      </c>
      <c r="AB10" s="81" t="str">
        <f>IFERROR(IF(INDEX(Saisie[],MATCH(DATEVALUE(ValDate)+3&amp;$G10,RechDateEtHeure,0),6)=$D$5,INDEX(Saisie[],MATCH(DATEVALUE(ValDate)+3&amp;$G10,RechDateEtHeure,0),8),""),"")</f>
        <v/>
      </c>
      <c r="AC10" s="72" t="str">
        <f>IFERROR(IF(Z10&lt;&gt;"",INDEX(Saisie[],MATCH(DATEVALUE(ValDate)+3&amp;$G10,RechDateEtHeure,0),3),""),"")</f>
        <v/>
      </c>
      <c r="AD10" s="72" t="str">
        <f t="shared" si="6"/>
        <v/>
      </c>
      <c r="AE10" s="70" t="b">
        <f t="shared" si="7"/>
        <v>0</v>
      </c>
      <c r="AF10" s="71" t="str">
        <f>IFERROR(IF(INDEX(Saisie[],MATCH(DATEVALUE(ValDate)+4&amp;$G10,RechDateEtHeure,0),6)=$D$5,INDEX(Saisie[],MATCH(DATEVALUE(ValDate)+4&amp;$G10,RechDateEtHeure,0),4)&amp;" : "&amp;INDEX(Saisie[],MATCH(DATEVALUE(ValDate)+4&amp;$G10,RechDateEtHeure,0),5),""),"")</f>
        <v/>
      </c>
      <c r="AG10" s="68" t="str">
        <f>IFERROR(IF(INDEX(Saisie[],MATCH(DATEVALUE(ValDate)+4&amp;$G10,RechDateEtHeure,0),6)=$D$5,INDEX(Saisie[],MATCH(DATEVALUE(ValDate)+4&amp;$G10,RechDateEtHeure,0),7),""),"")</f>
        <v/>
      </c>
      <c r="AH10" s="81" t="str">
        <f>IFERROR(IF(INDEX(Saisie[],MATCH(DATEVALUE(ValDate)+4&amp;$G10,RechDateEtHeure,0),6)=$D$5,INDEX(Saisie[],MATCH(DATEVALUE(ValDate)+4&amp;$G10,RechDateEtHeure,0),8),""),"")</f>
        <v/>
      </c>
      <c r="AI10" s="72" t="str">
        <f>IFERROR(IF(AF10&lt;&gt;"",INDEX(Saisie[],MATCH(DATEVALUE(ValDate)+4&amp;$G10,RechDateEtHeure,0),3),""),"")</f>
        <v/>
      </c>
      <c r="AJ10" s="72" t="str">
        <f t="shared" si="8"/>
        <v/>
      </c>
      <c r="AK10" s="70" t="b">
        <f t="shared" si="9"/>
        <v>0</v>
      </c>
      <c r="AL10" s="71" t="str">
        <f>IFERROR(IF(INDEX(Saisie[],MATCH(DATEVALUE(ValDate)+5&amp;$G10,RechDateEtHeure,0),6)=$D$5,INDEX(Saisie[],MATCH(DATEVALUE(ValDate)+5&amp;$G10,RechDateEtHeure,0),4)&amp;" : "&amp;INDEX(Saisie[],MATCH(DATEVALUE(ValDate)+5&amp;$G10,RechDateEtHeure,0),5),""),"")</f>
        <v/>
      </c>
      <c r="AM10" s="68" t="str">
        <f>IFERROR(IF(INDEX(Saisie[],MATCH(DATEVALUE(ValDate)+5&amp;$G10,RechDateEtHeure,0),6)=$D$5,INDEX(Saisie[],MATCH(DATEVALUE(ValDate)+5&amp;$G10,RechDateEtHeure,0),7),""),"")</f>
        <v/>
      </c>
      <c r="AN10" s="81" t="str">
        <f>IFERROR(IF(INDEX(Saisie[],MATCH(DATEVALUE(ValDate)+5&amp;$G10,RechDateEtHeure,0),6)=$D$5,INDEX(Saisie[],MATCH(DATEVALUE(ValDate)+5&amp;$G10,RechDateEtHeure,0),8),""),"")</f>
        <v/>
      </c>
      <c r="AO10" s="72" t="str">
        <f>IFERROR(IF(AL10&lt;&gt;"",INDEX(Saisie[],MATCH(DATEVALUE(ValDate)+5&amp;$G10,RechDateEtHeure,0),3),""),"")</f>
        <v/>
      </c>
      <c r="AP10" s="72" t="str">
        <f t="shared" si="10"/>
        <v/>
      </c>
      <c r="AQ10" s="70" t="b">
        <f t="shared" si="11"/>
        <v>0</v>
      </c>
      <c r="AR10" s="71" t="str">
        <f>IFERROR(IF(INDEX(Saisie[],MATCH(DATEVALUE(ValDate)+6&amp;$G10,RechDateEtHeure,0),6)=$D$5,INDEX(Saisie[],MATCH(DATEVALUE(ValDate)+6&amp;$G10,RechDateEtHeure,0),4)&amp;" : "&amp;INDEX(Saisie[],MATCH(DATEVALUE(ValDate)+6&amp;$G10,RechDateEtHeure,0),5),""),"")</f>
        <v/>
      </c>
      <c r="AS10" s="68" t="str">
        <f>IFERROR(IF(INDEX(Saisie[],MATCH(DATEVALUE(ValDate)+6&amp;$G10,RechDateEtHeure,0),6)=$D$5,INDEX(Saisie[],MATCH(DATEVALUE(ValDate)+6&amp;$G10,RechDateEtHeure,0),7),""),"")</f>
        <v/>
      </c>
      <c r="AT10" s="86" t="str">
        <f>IFERROR(IF(INDEX(Saisie[],MATCH(DATEVALUE(ValDate)+6&amp;$G10,RechDateEtHeure,0),6)=$D$5,INDEX(Saisie[],MATCH(DATEVALUE(ValDate)+6&amp;$G10,RechDateEtHeure,0),8),""),"")</f>
        <v/>
      </c>
      <c r="AU10" s="46" t="str">
        <f>IFERROR(IF(AR10&lt;&gt;"",INDEX(Saisie[],MATCH(DATEVALUE(ValDate)+6&amp;$G10,RechDateEtHeure,0),3),""),"")</f>
        <v/>
      </c>
      <c r="AV10" s="46" t="str">
        <f t="shared" si="12"/>
        <v/>
      </c>
      <c r="AW10" s="252" t="b">
        <f t="shared" si="13"/>
        <v>0</v>
      </c>
    </row>
    <row r="11" spans="2:49" ht="20.25">
      <c r="G11" s="45">
        <v>0.45833333333333331</v>
      </c>
      <c r="H11" s="67" t="str">
        <f>IFERROR(INDEX(Saisie[],MATCH(ValDate&amp;$G11&amp;$D$5,ValeurUniques,0),4)&amp;" : "&amp;INDEX(Saisie[],MATCH(ValDate&amp;$G11&amp;$D$5,ValeurUniques,0),5),"")</f>
        <v/>
      </c>
      <c r="I11" s="68" t="str">
        <f>IFERROR(IF(INDEX(Saisie[],MATCH(DATEVALUE(ValDate)&amp;$G11,RechDateEtHeure,0),6)=$D$5,INDEX(Saisie[],MATCH(DATEVALUE(ValDate)&amp;$G11,RechDateEtHeure,0),7),""),"")</f>
        <v/>
      </c>
      <c r="J11" s="257" t="str">
        <f>IFERROR(IF(INDEX(Saisie[],MATCH(DATEVALUE(ValDate)&amp;$G11,RechDateEtHeure,0),6)=$D$5,INDEX(Saisie[],MATCH(DATEVALUE(ValDate)&amp;$G11,RechDateEtHeure,0),8),""),"")</f>
        <v/>
      </c>
      <c r="K11" s="69" t="str">
        <f>IFERROR(IF(H11&lt;&gt;"",INDEX(Saisie[],MATCH(DATEVALUE(ValDate)&amp;$G11,RechDateEtHeure,0),3),""),"")</f>
        <v/>
      </c>
      <c r="L11" s="69" t="str">
        <f t="shared" si="0"/>
        <v/>
      </c>
      <c r="M11" s="70" t="b">
        <f t="shared" si="1"/>
        <v>0</v>
      </c>
      <c r="N11" s="67" t="str">
        <f>IFERROR(IF(INDEX(Saisie[],MATCH(DATEVALUE(ValDate)+1&amp;$G11,RechDateEtHeure,0),6)=$D$5,INDEX(Saisie[],MATCH(DATEVALUE(ValDate)+1&amp;$G11,RechDateEtHeure,0),4)&amp;" : "&amp;INDEX(Saisie[],MATCH(DATEVALUE(ValDate)+1&amp;$G11,RechDateEtHeure,0),5),""),"")</f>
        <v/>
      </c>
      <c r="O11" s="68" t="str">
        <f>IFERROR(IF(INDEX(Saisie[],MATCH(DATEVALUE(ValDate)+1&amp;$G11,RechDateEtHeure,0),6)=$D$5,INDEX(Saisie[],MATCH(DATEVALUE(ValDate)+1&amp;$G11,RechDateEtHeure,0),7),""),"")</f>
        <v/>
      </c>
      <c r="P11" s="84" t="str">
        <f>IFERROR(IF(INDEX(Saisie[],MATCH(DATEVALUE(ValDate)+1&amp;$G11,RechDateEtHeure,0),6)=$D$5,INDEX(Saisie[],MATCH(DATEVALUE(ValDate)+1&amp;$G11,RechDateEtHeure,0),8),""),"")</f>
        <v/>
      </c>
      <c r="Q11" s="69" t="str">
        <f>IFERROR(IF(N11&lt;&gt;"",INDEX(Saisie[],MATCH(DATEVALUE(ValDate)+1&amp;$G11,RechDateEtHeure,0),3),""),"")</f>
        <v/>
      </c>
      <c r="R11" s="69" t="str">
        <f t="shared" si="2"/>
        <v/>
      </c>
      <c r="S11" s="70" t="b">
        <f t="shared" si="3"/>
        <v>0</v>
      </c>
      <c r="T11" s="71" t="str">
        <f>IFERROR(IF(INDEX(Saisie[],MATCH(DATEVALUE(ValDate)+2&amp;$G11,RechDateEtHeure,0),6)=$D$5,INDEX(Saisie[],MATCH(DATEVALUE(ValDate)+2&amp;$G11,RechDateEtHeure,0),4)&amp;" : "&amp;INDEX(Saisie[],MATCH(DATEVALUE(ValDate)+2&amp;$G11,RechDateEtHeure,0),5),""),"")</f>
        <v/>
      </c>
      <c r="U11" s="68" t="str">
        <f>IFERROR(IF(INDEX(Saisie[],MATCH(DATEVALUE(ValDate)+2&amp;$G11,RechDateEtHeure,0),6)=$D$5,INDEX(Saisie[],MATCH(DATEVALUE(ValDate)+2&amp;$G11,RechDateEtHeure,0),7),""),"")</f>
        <v/>
      </c>
      <c r="V11" s="81" t="str">
        <f>IFERROR(IF(INDEX(Saisie[],MATCH(DATEVALUE(ValDate)+2&amp;$G11,RechDateEtHeure,0),6)=$D$5,INDEX(Saisie[],MATCH(DATEVALUE(ValDate)+2&amp;$G11,RechDateEtHeure,0),8),""),"")</f>
        <v/>
      </c>
      <c r="W11" s="72" t="str">
        <f>IFERROR(IF(T11&lt;&gt;"",INDEX(Saisie[],MATCH(DATEVALUE(ValDate)+2&amp;$G11,RechDateEtHeure,0),3),""),"")</f>
        <v/>
      </c>
      <c r="X11" s="72" t="str">
        <f t="shared" si="4"/>
        <v/>
      </c>
      <c r="Y11" s="70" t="b">
        <f t="shared" si="5"/>
        <v>0</v>
      </c>
      <c r="Z11" s="71" t="str">
        <f>IFERROR(IF(INDEX(Saisie[],MATCH(DATEVALUE(ValDate)+3&amp;$G11,RechDateEtHeure,0),6)=$D$5,INDEX(Saisie[],MATCH(DATEVALUE(ValDate)+3&amp;$G11,RechDateEtHeure,0),4)&amp;" : "&amp;INDEX(Saisie[],MATCH(DATEVALUE(ValDate)+3&amp;$G11,RechDateEtHeure,0),5),""),"")</f>
        <v/>
      </c>
      <c r="AA11" s="68" t="str">
        <f>IFERROR(IF(INDEX(Saisie[],MATCH(DATEVALUE(ValDate)+3&amp;$G11,RechDateEtHeure,0),6)=$D$5,INDEX(Saisie[],MATCH(DATEVALUE(ValDate)+3&amp;$G11,RechDateEtHeure,0),7),""),"")</f>
        <v/>
      </c>
      <c r="AB11" s="81" t="str">
        <f>IFERROR(IF(INDEX(Saisie[],MATCH(DATEVALUE(ValDate)+3&amp;$G11,RechDateEtHeure,0),6)=$D$5,INDEX(Saisie[],MATCH(DATEVALUE(ValDate)+3&amp;$G11,RechDateEtHeure,0),8),""),"")</f>
        <v/>
      </c>
      <c r="AC11" s="72" t="str">
        <f>IFERROR(IF(Z11&lt;&gt;"",INDEX(Saisie[],MATCH(DATEVALUE(ValDate)+3&amp;$G11,RechDateEtHeure,0),3),""),"")</f>
        <v/>
      </c>
      <c r="AD11" s="72" t="str">
        <f t="shared" si="6"/>
        <v/>
      </c>
      <c r="AE11" s="70" t="b">
        <f t="shared" si="7"/>
        <v>0</v>
      </c>
      <c r="AF11" s="71" t="str">
        <f>IFERROR(IF(INDEX(Saisie[],MATCH(DATEVALUE(ValDate)+4&amp;$G11,RechDateEtHeure,0),6)=$D$5,INDEX(Saisie[],MATCH(DATEVALUE(ValDate)+4&amp;$G11,RechDateEtHeure,0),4)&amp;" : "&amp;INDEX(Saisie[],MATCH(DATEVALUE(ValDate)+4&amp;$G11,RechDateEtHeure,0),5),""),"")</f>
        <v/>
      </c>
      <c r="AG11" s="68" t="str">
        <f>IFERROR(IF(INDEX(Saisie[],MATCH(DATEVALUE(ValDate)+4&amp;$G11,RechDateEtHeure,0),6)=$D$5,INDEX(Saisie[],MATCH(DATEVALUE(ValDate)+4&amp;$G11,RechDateEtHeure,0),7),""),"")</f>
        <v/>
      </c>
      <c r="AH11" s="81" t="str">
        <f>IFERROR(IF(INDEX(Saisie[],MATCH(DATEVALUE(ValDate)+4&amp;$G11,RechDateEtHeure,0),6)=$D$5,INDEX(Saisie[],MATCH(DATEVALUE(ValDate)+4&amp;$G11,RechDateEtHeure,0),8),""),"")</f>
        <v/>
      </c>
      <c r="AI11" s="72" t="str">
        <f>IFERROR(IF(AF11&lt;&gt;"",INDEX(Saisie[],MATCH(DATEVALUE(ValDate)+4&amp;$G11,RechDateEtHeure,0),3),""),"")</f>
        <v/>
      </c>
      <c r="AJ11" s="72" t="str">
        <f t="shared" si="8"/>
        <v/>
      </c>
      <c r="AK11" s="70" t="b">
        <f t="shared" si="9"/>
        <v>0</v>
      </c>
      <c r="AL11" s="71" t="str">
        <f>IFERROR(IF(INDEX(Saisie[],MATCH(DATEVALUE(ValDate)+5&amp;$G11,RechDateEtHeure,0),6)=$D$5,INDEX(Saisie[],MATCH(DATEVALUE(ValDate)+5&amp;$G11,RechDateEtHeure,0),4)&amp;" : "&amp;INDEX(Saisie[],MATCH(DATEVALUE(ValDate)+5&amp;$G11,RechDateEtHeure,0),5),""),"")</f>
        <v/>
      </c>
      <c r="AM11" s="68" t="str">
        <f>IFERROR(IF(INDEX(Saisie[],MATCH(DATEVALUE(ValDate)+5&amp;$G11,RechDateEtHeure,0),6)=$D$5,INDEX(Saisie[],MATCH(DATEVALUE(ValDate)+5&amp;$G11,RechDateEtHeure,0),7),""),"")</f>
        <v/>
      </c>
      <c r="AN11" s="81" t="str">
        <f>IFERROR(IF(INDEX(Saisie[],MATCH(DATEVALUE(ValDate)+5&amp;$G11,RechDateEtHeure,0),6)=$D$5,INDEX(Saisie[],MATCH(DATEVALUE(ValDate)+5&amp;$G11,RechDateEtHeure,0),8),""),"")</f>
        <v/>
      </c>
      <c r="AO11" s="72" t="str">
        <f>IFERROR(IF(AL11&lt;&gt;"",INDEX(Saisie[],MATCH(DATEVALUE(ValDate)+5&amp;$G11,RechDateEtHeure,0),3),""),"")</f>
        <v/>
      </c>
      <c r="AP11" s="72" t="str">
        <f t="shared" si="10"/>
        <v/>
      </c>
      <c r="AQ11" s="70" t="b">
        <f t="shared" si="11"/>
        <v>0</v>
      </c>
      <c r="AR11" s="71" t="str">
        <f>IFERROR(IF(INDEX(Saisie[],MATCH(DATEVALUE(ValDate)+6&amp;$G11,RechDateEtHeure,0),6)=$D$5,INDEX(Saisie[],MATCH(DATEVALUE(ValDate)+6&amp;$G11,RechDateEtHeure,0),4)&amp;" : "&amp;INDEX(Saisie[],MATCH(DATEVALUE(ValDate)+6&amp;$G11,RechDateEtHeure,0),5),""),"")</f>
        <v/>
      </c>
      <c r="AS11" s="68" t="str">
        <f>IFERROR(IF(INDEX(Saisie[],MATCH(DATEVALUE(ValDate)+6&amp;$G11,RechDateEtHeure,0),6)=$D$5,INDEX(Saisie[],MATCH(DATEVALUE(ValDate)+6&amp;$G11,RechDateEtHeure,0),7),""),"")</f>
        <v/>
      </c>
      <c r="AT11" s="86" t="str">
        <f>IFERROR(IF(INDEX(Saisie[],MATCH(DATEVALUE(ValDate)+6&amp;$G11,RechDateEtHeure,0),6)=$D$5,INDEX(Saisie[],MATCH(DATEVALUE(ValDate)+6&amp;$G11,RechDateEtHeure,0),8),""),"")</f>
        <v/>
      </c>
      <c r="AU11" s="46" t="str">
        <f>IFERROR(IF(AR11&lt;&gt;"",INDEX(Saisie[],MATCH(DATEVALUE(ValDate)+6&amp;$G11,RechDateEtHeure,0),3),""),"")</f>
        <v/>
      </c>
      <c r="AV11" s="46" t="str">
        <f t="shared" si="12"/>
        <v/>
      </c>
      <c r="AW11" s="252" t="b">
        <f t="shared" si="13"/>
        <v>0</v>
      </c>
    </row>
    <row r="12" spans="2:49" ht="20.25">
      <c r="D12" s="49"/>
      <c r="G12" s="47">
        <v>0.47916666666666669</v>
      </c>
      <c r="H12" s="67" t="str">
        <f>IFERROR(INDEX(Saisie[],MATCH(ValDate&amp;$G12&amp;$D$5,ValeurUniques,0),4)&amp;" : "&amp;INDEX(Saisie[],MATCH(ValDate&amp;$G12&amp;$D$5,ValeurUniques,0),5),"")</f>
        <v/>
      </c>
      <c r="I12" s="68" t="str">
        <f>IFERROR(IF(INDEX(Saisie[],MATCH(DATEVALUE(ValDate)&amp;$G12,RechDateEtHeure,0),6)=$D$5,INDEX(Saisie[],MATCH(DATEVALUE(ValDate)&amp;$G12,RechDateEtHeure,0),7),""),"")</f>
        <v/>
      </c>
      <c r="J12" s="257" t="str">
        <f>IFERROR(IF(INDEX(Saisie[],MATCH(DATEVALUE(ValDate)&amp;$G12,RechDateEtHeure,0),6)=$D$5,INDEX(Saisie[],MATCH(DATEVALUE(ValDate)&amp;$G12,RechDateEtHeure,0),8),""),"")</f>
        <v/>
      </c>
      <c r="K12" s="69" t="str">
        <f>IFERROR(IF(H12&lt;&gt;"",INDEX(Saisie[],MATCH(DATEVALUE(ValDate)&amp;$G12,RechDateEtHeure,0),3),""),"")</f>
        <v/>
      </c>
      <c r="L12" s="69" t="str">
        <f t="shared" si="0"/>
        <v/>
      </c>
      <c r="M12" s="70" t="b">
        <f t="shared" si="1"/>
        <v>0</v>
      </c>
      <c r="N12" s="67" t="str">
        <f>IFERROR(IF(INDEX(Saisie[],MATCH(DATEVALUE(ValDate)+1&amp;$G12,RechDateEtHeure,0),6)=$D$5,INDEX(Saisie[],MATCH(DATEVALUE(ValDate)+1&amp;$G12,RechDateEtHeure,0),4)&amp;" : "&amp;INDEX(Saisie[],MATCH(DATEVALUE(ValDate)+1&amp;$G12,RechDateEtHeure,0),5),""),"")</f>
        <v/>
      </c>
      <c r="O12" s="68" t="str">
        <f>IFERROR(IF(INDEX(Saisie[],MATCH(DATEVALUE(ValDate)+1&amp;$G12,RechDateEtHeure,0),6)=$D$5,INDEX(Saisie[],MATCH(DATEVALUE(ValDate)+1&amp;$G12,RechDateEtHeure,0),7),""),"")</f>
        <v/>
      </c>
      <c r="P12" s="84" t="str">
        <f>IFERROR(IF(INDEX(Saisie[],MATCH(DATEVALUE(ValDate)+1&amp;$G12,RechDateEtHeure,0),6)=$D$5,INDEX(Saisie[],MATCH(DATEVALUE(ValDate)+1&amp;$G12,RechDateEtHeure,0),8),""),"")</f>
        <v/>
      </c>
      <c r="Q12" s="69" t="str">
        <f>IFERROR(IF(N12&lt;&gt;"",INDEX(Saisie[],MATCH(DATEVALUE(ValDate)+1&amp;$G12,RechDateEtHeure,0),3),""),"")</f>
        <v/>
      </c>
      <c r="R12" s="69" t="str">
        <f t="shared" si="2"/>
        <v/>
      </c>
      <c r="S12" s="70" t="b">
        <f t="shared" si="3"/>
        <v>0</v>
      </c>
      <c r="T12" s="71" t="str">
        <f>IFERROR(IF(INDEX(Saisie[],MATCH(DATEVALUE(ValDate)+2&amp;$G12,RechDateEtHeure,0),6)=$D$5,INDEX(Saisie[],MATCH(DATEVALUE(ValDate)+2&amp;$G12,RechDateEtHeure,0),4)&amp;" : "&amp;INDEX(Saisie[],MATCH(DATEVALUE(ValDate)+2&amp;$G12,RechDateEtHeure,0),5),""),"")</f>
        <v/>
      </c>
      <c r="U12" s="68" t="str">
        <f>IFERROR(IF(INDEX(Saisie[],MATCH(DATEVALUE(ValDate)+2&amp;$G12,RechDateEtHeure,0),6)=$D$5,INDEX(Saisie[],MATCH(DATEVALUE(ValDate)+2&amp;$G12,RechDateEtHeure,0),7),""),"")</f>
        <v/>
      </c>
      <c r="V12" s="81" t="str">
        <f>IFERROR(IF(INDEX(Saisie[],MATCH(DATEVALUE(ValDate)+2&amp;$G12,RechDateEtHeure,0),6)=$D$5,INDEX(Saisie[],MATCH(DATEVALUE(ValDate)+2&amp;$G12,RechDateEtHeure,0),8),""),"")</f>
        <v/>
      </c>
      <c r="W12" s="72" t="str">
        <f>IFERROR(IF(T12&lt;&gt;"",INDEX(Saisie[],MATCH(DATEVALUE(ValDate)+2&amp;$G12,RechDateEtHeure,0),3),""),"")</f>
        <v/>
      </c>
      <c r="X12" s="72" t="str">
        <f t="shared" si="4"/>
        <v/>
      </c>
      <c r="Y12" s="70" t="b">
        <f t="shared" si="5"/>
        <v>0</v>
      </c>
      <c r="Z12" s="71" t="str">
        <f>IFERROR(IF(INDEX(Saisie[],MATCH(DATEVALUE(ValDate)+3&amp;$G12,RechDateEtHeure,0),6)=$D$5,INDEX(Saisie[],MATCH(DATEVALUE(ValDate)+3&amp;$G12,RechDateEtHeure,0),4)&amp;" : "&amp;INDEX(Saisie[],MATCH(DATEVALUE(ValDate)+3&amp;$G12,RechDateEtHeure,0),5),""),"")</f>
        <v/>
      </c>
      <c r="AA12" s="68" t="str">
        <f>IFERROR(IF(INDEX(Saisie[],MATCH(DATEVALUE(ValDate)+3&amp;$G12,RechDateEtHeure,0),6)=$D$5,INDEX(Saisie[],MATCH(DATEVALUE(ValDate)+3&amp;$G12,RechDateEtHeure,0),7),""),"")</f>
        <v/>
      </c>
      <c r="AB12" s="81" t="str">
        <f>IFERROR(IF(INDEX(Saisie[],MATCH(DATEVALUE(ValDate)+3&amp;$G12,RechDateEtHeure,0),6)=$D$5,INDEX(Saisie[],MATCH(DATEVALUE(ValDate)+3&amp;$G12,RechDateEtHeure,0),8),""),"")</f>
        <v/>
      </c>
      <c r="AC12" s="72" t="str">
        <f>IFERROR(IF(Z12&lt;&gt;"",INDEX(Saisie[],MATCH(DATEVALUE(ValDate)+3&amp;$G12,RechDateEtHeure,0),3),""),"")</f>
        <v/>
      </c>
      <c r="AD12" s="72" t="str">
        <f t="shared" si="6"/>
        <v/>
      </c>
      <c r="AE12" s="70" t="b">
        <f t="shared" si="7"/>
        <v>0</v>
      </c>
      <c r="AF12" s="71" t="str">
        <f>IFERROR(IF(INDEX(Saisie[],MATCH(DATEVALUE(ValDate)+4&amp;$G12,RechDateEtHeure,0),6)=$D$5,INDEX(Saisie[],MATCH(DATEVALUE(ValDate)+4&amp;$G12,RechDateEtHeure,0),4)&amp;" : "&amp;INDEX(Saisie[],MATCH(DATEVALUE(ValDate)+4&amp;$G12,RechDateEtHeure,0),5),""),"")</f>
        <v/>
      </c>
      <c r="AG12" s="68" t="str">
        <f>IFERROR(IF(INDEX(Saisie[],MATCH(DATEVALUE(ValDate)+4&amp;$G12,RechDateEtHeure,0),6)=$D$5,INDEX(Saisie[],MATCH(DATEVALUE(ValDate)+4&amp;$G12,RechDateEtHeure,0),7),""),"")</f>
        <v/>
      </c>
      <c r="AH12" s="81" t="str">
        <f>IFERROR(IF(INDEX(Saisie[],MATCH(DATEVALUE(ValDate)+4&amp;$G12,RechDateEtHeure,0),6)=$D$5,INDEX(Saisie[],MATCH(DATEVALUE(ValDate)+4&amp;$G12,RechDateEtHeure,0),8),""),"")</f>
        <v/>
      </c>
      <c r="AI12" s="72" t="str">
        <f>IFERROR(IF(AF12&lt;&gt;"",INDEX(Saisie[],MATCH(DATEVALUE(ValDate)+4&amp;$G12,RechDateEtHeure,0),3),""),"")</f>
        <v/>
      </c>
      <c r="AJ12" s="72" t="str">
        <f t="shared" si="8"/>
        <v/>
      </c>
      <c r="AK12" s="70" t="b">
        <f t="shared" si="9"/>
        <v>0</v>
      </c>
      <c r="AL12" s="71" t="str">
        <f>IFERROR(IF(INDEX(Saisie[],MATCH(DATEVALUE(ValDate)+5&amp;$G12,RechDateEtHeure,0),6)=$D$5,INDEX(Saisie[],MATCH(DATEVALUE(ValDate)+5&amp;$G12,RechDateEtHeure,0),4)&amp;" : "&amp;INDEX(Saisie[],MATCH(DATEVALUE(ValDate)+5&amp;$G12,RechDateEtHeure,0),5),""),"")</f>
        <v/>
      </c>
      <c r="AM12" s="68" t="str">
        <f>IFERROR(IF(INDEX(Saisie[],MATCH(DATEVALUE(ValDate)+5&amp;$G12,RechDateEtHeure,0),6)=$D$5,INDEX(Saisie[],MATCH(DATEVALUE(ValDate)+5&amp;$G12,RechDateEtHeure,0),7),""),"")</f>
        <v/>
      </c>
      <c r="AN12" s="81" t="str">
        <f>IFERROR(IF(INDEX(Saisie[],MATCH(DATEVALUE(ValDate)+5&amp;$G12,RechDateEtHeure,0),6)=$D$5,INDEX(Saisie[],MATCH(DATEVALUE(ValDate)+5&amp;$G12,RechDateEtHeure,0),8),""),"")</f>
        <v/>
      </c>
      <c r="AO12" s="72" t="str">
        <f>IFERROR(IF(AL12&lt;&gt;"",INDEX(Saisie[],MATCH(DATEVALUE(ValDate)+5&amp;$G12,RechDateEtHeure,0),3),""),"")</f>
        <v/>
      </c>
      <c r="AP12" s="72" t="str">
        <f t="shared" si="10"/>
        <v/>
      </c>
      <c r="AQ12" s="70" t="b">
        <f t="shared" si="11"/>
        <v>0</v>
      </c>
      <c r="AR12" s="71" t="str">
        <f>IFERROR(IF(INDEX(Saisie[],MATCH(DATEVALUE(ValDate)+6&amp;$G12,RechDateEtHeure,0),6)=$D$5,INDEX(Saisie[],MATCH(DATEVALUE(ValDate)+6&amp;$G12,RechDateEtHeure,0),4)&amp;" : "&amp;INDEX(Saisie[],MATCH(DATEVALUE(ValDate)+6&amp;$G12,RechDateEtHeure,0),5),""),"")</f>
        <v/>
      </c>
      <c r="AS12" s="68" t="str">
        <f>IFERROR(IF(INDEX(Saisie[],MATCH(DATEVALUE(ValDate)+6&amp;$G12,RechDateEtHeure,0),6)=$D$5,INDEX(Saisie[],MATCH(DATEVALUE(ValDate)+6&amp;$G12,RechDateEtHeure,0),7),""),"")</f>
        <v/>
      </c>
      <c r="AT12" s="86" t="str">
        <f>IFERROR(IF(INDEX(Saisie[],MATCH(DATEVALUE(ValDate)+6&amp;$G12,RechDateEtHeure,0),6)=$D$5,INDEX(Saisie[],MATCH(DATEVALUE(ValDate)+6&amp;$G12,RechDateEtHeure,0),8),""),"")</f>
        <v/>
      </c>
      <c r="AU12" s="46" t="str">
        <f>IFERROR(IF(AR12&lt;&gt;"",INDEX(Saisie[],MATCH(DATEVALUE(ValDate)+6&amp;$G12,RechDateEtHeure,0),3),""),"")</f>
        <v/>
      </c>
      <c r="AV12" s="46" t="str">
        <f t="shared" si="12"/>
        <v/>
      </c>
      <c r="AW12" s="252" t="b">
        <f t="shared" si="13"/>
        <v>0</v>
      </c>
    </row>
    <row r="13" spans="2:49" ht="20.25">
      <c r="D13" s="48"/>
      <c r="G13" s="45">
        <v>0.5</v>
      </c>
      <c r="H13" s="67" t="str">
        <f>IFERROR(INDEX(Saisie[],MATCH(ValDate&amp;$G13&amp;$D$5,ValeurUniques,0),4)&amp;" : "&amp;INDEX(Saisie[],MATCH(ValDate&amp;$G13&amp;$D$5,ValeurUniques,0),5),"")</f>
        <v>Réservant 3 : Objet 3</v>
      </c>
      <c r="I13" s="68" t="str">
        <f>IFERROR(IF(INDEX(Saisie[],MATCH(DATEVALUE(ValDate)&amp;$G13,RechDateEtHeure,0),6)=$D$5,INDEX(Saisie[],MATCH(DATEVALUE(ValDate)&amp;$G13,RechDateEtHeure,0),7),""),"")</f>
        <v/>
      </c>
      <c r="J13" s="257" t="str">
        <f>IFERROR(IF(INDEX(Saisie[],MATCH(DATEVALUE(ValDate)&amp;$G13,RechDateEtHeure,0),6)=$D$5,INDEX(Saisie[],MATCH(DATEVALUE(ValDate)&amp;$G13,RechDateEtHeure,0),8),""),"")</f>
        <v/>
      </c>
      <c r="K13" s="69" t="str">
        <f>IFERROR(IF(H13&lt;&gt;"",INDEX(Saisie[],MATCH(DATEVALUE(ValDate)&amp;$G13,RechDateEtHeure,0),3),""),"")</f>
        <v/>
      </c>
      <c r="L13" s="69" t="str">
        <f t="shared" si="0"/>
        <v/>
      </c>
      <c r="M13" s="70" t="b">
        <f t="shared" si="1"/>
        <v>0</v>
      </c>
      <c r="N13" s="67" t="str">
        <f>IFERROR(IF(INDEX(Saisie[],MATCH(DATEVALUE(ValDate)+1&amp;$G13,RechDateEtHeure,0),6)=$D$5,INDEX(Saisie[],MATCH(DATEVALUE(ValDate)+1&amp;$G13,RechDateEtHeure,0),4)&amp;" : "&amp;INDEX(Saisie[],MATCH(DATEVALUE(ValDate)+1&amp;$G13,RechDateEtHeure,0),5),""),"")</f>
        <v/>
      </c>
      <c r="O13" s="68" t="str">
        <f>IFERROR(IF(INDEX(Saisie[],MATCH(DATEVALUE(ValDate)+1&amp;$G13,RechDateEtHeure,0),6)=$D$5,INDEX(Saisie[],MATCH(DATEVALUE(ValDate)+1&amp;$G13,RechDateEtHeure,0),7),""),"")</f>
        <v/>
      </c>
      <c r="P13" s="84" t="str">
        <f>IFERROR(IF(INDEX(Saisie[],MATCH(DATEVALUE(ValDate)+1&amp;$G13,RechDateEtHeure,0),6)=$D$5,INDEX(Saisie[],MATCH(DATEVALUE(ValDate)+1&amp;$G13,RechDateEtHeure,0),8),""),"")</f>
        <v/>
      </c>
      <c r="Q13" s="69" t="str">
        <f>IFERROR(IF(N13&lt;&gt;"",INDEX(Saisie[],MATCH(DATEVALUE(ValDate)+1&amp;$G13,RechDateEtHeure,0),3),""),"")</f>
        <v/>
      </c>
      <c r="R13" s="69" t="str">
        <f t="shared" si="2"/>
        <v/>
      </c>
      <c r="S13" s="70" t="b">
        <f t="shared" si="3"/>
        <v>0</v>
      </c>
      <c r="T13" s="71" t="str">
        <f>IFERROR(IF(INDEX(Saisie[],MATCH(DATEVALUE(ValDate)+2&amp;$G13,RechDateEtHeure,0),6)=$D$5,INDEX(Saisie[],MATCH(DATEVALUE(ValDate)+2&amp;$G13,RechDateEtHeure,0),4)&amp;" : "&amp;INDEX(Saisie[],MATCH(DATEVALUE(ValDate)+2&amp;$G13,RechDateEtHeure,0),5),""),"")</f>
        <v/>
      </c>
      <c r="U13" s="68" t="str">
        <f>IFERROR(IF(INDEX(Saisie[],MATCH(DATEVALUE(ValDate)+2&amp;$G13,RechDateEtHeure,0),6)=$D$5,INDEX(Saisie[],MATCH(DATEVALUE(ValDate)+2&amp;$G13,RechDateEtHeure,0),7),""),"")</f>
        <v/>
      </c>
      <c r="V13" s="81" t="str">
        <f>IFERROR(IF(INDEX(Saisie[],MATCH(DATEVALUE(ValDate)+2&amp;$G13,RechDateEtHeure,0),6)=$D$5,INDEX(Saisie[],MATCH(DATEVALUE(ValDate)+2&amp;$G13,RechDateEtHeure,0),8),""),"")</f>
        <v/>
      </c>
      <c r="W13" s="72" t="str">
        <f>IFERROR(IF(T13&lt;&gt;"",INDEX(Saisie[],MATCH(DATEVALUE(ValDate)+2&amp;$G13,RechDateEtHeure,0),3),""),"")</f>
        <v/>
      </c>
      <c r="X13" s="72" t="str">
        <f t="shared" si="4"/>
        <v/>
      </c>
      <c r="Y13" s="70" t="b">
        <f t="shared" si="5"/>
        <v>0</v>
      </c>
      <c r="Z13" s="71" t="str">
        <f>IFERROR(IF(INDEX(Saisie[],MATCH(DATEVALUE(ValDate)+3&amp;$G13,RechDateEtHeure,0),6)=$D$5,INDEX(Saisie[],MATCH(DATEVALUE(ValDate)+3&amp;$G13,RechDateEtHeure,0),4)&amp;" : "&amp;INDEX(Saisie[],MATCH(DATEVALUE(ValDate)+3&amp;$G13,RechDateEtHeure,0),5),""),"")</f>
        <v/>
      </c>
      <c r="AA13" s="68" t="str">
        <f>IFERROR(IF(INDEX(Saisie[],MATCH(DATEVALUE(ValDate)+3&amp;$G13,RechDateEtHeure,0),6)=$D$5,INDEX(Saisie[],MATCH(DATEVALUE(ValDate)+3&amp;$G13,RechDateEtHeure,0),7),""),"")</f>
        <v/>
      </c>
      <c r="AB13" s="81" t="str">
        <f>IFERROR(IF(INDEX(Saisie[],MATCH(DATEVALUE(ValDate)+3&amp;$G13,RechDateEtHeure,0),6)=$D$5,INDEX(Saisie[],MATCH(DATEVALUE(ValDate)+3&amp;$G13,RechDateEtHeure,0),8),""),"")</f>
        <v/>
      </c>
      <c r="AC13" s="72" t="str">
        <f>IFERROR(IF(Z13&lt;&gt;"",INDEX(Saisie[],MATCH(DATEVALUE(ValDate)+3&amp;$G13,RechDateEtHeure,0),3),""),"")</f>
        <v/>
      </c>
      <c r="AD13" s="72" t="str">
        <f t="shared" si="6"/>
        <v/>
      </c>
      <c r="AE13" s="70" t="b">
        <f t="shared" si="7"/>
        <v>0</v>
      </c>
      <c r="AF13" s="71" t="str">
        <f>IFERROR(IF(INDEX(Saisie[],MATCH(DATEVALUE(ValDate)+4&amp;$G13,RechDateEtHeure,0),6)=$D$5,INDEX(Saisie[],MATCH(DATEVALUE(ValDate)+4&amp;$G13,RechDateEtHeure,0),4)&amp;" : "&amp;INDEX(Saisie[],MATCH(DATEVALUE(ValDate)+4&amp;$G13,RechDateEtHeure,0),5),""),"")</f>
        <v/>
      </c>
      <c r="AG13" s="68" t="str">
        <f>IFERROR(IF(INDEX(Saisie[],MATCH(DATEVALUE(ValDate)+4&amp;$G13,RechDateEtHeure,0),6)=$D$5,INDEX(Saisie[],MATCH(DATEVALUE(ValDate)+4&amp;$G13,RechDateEtHeure,0),7),""),"")</f>
        <v/>
      </c>
      <c r="AH13" s="81" t="str">
        <f>IFERROR(IF(INDEX(Saisie[],MATCH(DATEVALUE(ValDate)+4&amp;$G13,RechDateEtHeure,0),6)=$D$5,INDEX(Saisie[],MATCH(DATEVALUE(ValDate)+4&amp;$G13,RechDateEtHeure,0),8),""),"")</f>
        <v/>
      </c>
      <c r="AI13" s="72" t="str">
        <f>IFERROR(IF(AF13&lt;&gt;"",INDEX(Saisie[],MATCH(DATEVALUE(ValDate)+4&amp;$G13,RechDateEtHeure,0),3),""),"")</f>
        <v/>
      </c>
      <c r="AJ13" s="72" t="str">
        <f t="shared" si="8"/>
        <v/>
      </c>
      <c r="AK13" s="70" t="b">
        <f t="shared" si="9"/>
        <v>0</v>
      </c>
      <c r="AL13" s="71" t="str">
        <f>IFERROR(IF(INDEX(Saisie[],MATCH(DATEVALUE(ValDate)+5&amp;$G13,RechDateEtHeure,0),6)=$D$5,INDEX(Saisie[],MATCH(DATEVALUE(ValDate)+5&amp;$G13,RechDateEtHeure,0),4)&amp;" : "&amp;INDEX(Saisie[],MATCH(DATEVALUE(ValDate)+5&amp;$G13,RechDateEtHeure,0),5),""),"")</f>
        <v/>
      </c>
      <c r="AM13" s="68" t="str">
        <f>IFERROR(IF(INDEX(Saisie[],MATCH(DATEVALUE(ValDate)+5&amp;$G13,RechDateEtHeure,0),6)=$D$5,INDEX(Saisie[],MATCH(DATEVALUE(ValDate)+5&amp;$G13,RechDateEtHeure,0),7),""),"")</f>
        <v/>
      </c>
      <c r="AN13" s="81" t="str">
        <f>IFERROR(IF(INDEX(Saisie[],MATCH(DATEVALUE(ValDate)+5&amp;$G13,RechDateEtHeure,0),6)=$D$5,INDEX(Saisie[],MATCH(DATEVALUE(ValDate)+5&amp;$G13,RechDateEtHeure,0),8),""),"")</f>
        <v/>
      </c>
      <c r="AO13" s="72" t="str">
        <f>IFERROR(IF(AL13&lt;&gt;"",INDEX(Saisie[],MATCH(DATEVALUE(ValDate)+5&amp;$G13,RechDateEtHeure,0),3),""),"")</f>
        <v/>
      </c>
      <c r="AP13" s="72" t="str">
        <f t="shared" si="10"/>
        <v/>
      </c>
      <c r="AQ13" s="70" t="b">
        <f t="shared" si="11"/>
        <v>0</v>
      </c>
      <c r="AR13" s="71" t="str">
        <f>IFERROR(IF(INDEX(Saisie[],MATCH(DATEVALUE(ValDate)+6&amp;$G13,RechDateEtHeure,0),6)=$D$5,INDEX(Saisie[],MATCH(DATEVALUE(ValDate)+6&amp;$G13,RechDateEtHeure,0),4)&amp;" : "&amp;INDEX(Saisie[],MATCH(DATEVALUE(ValDate)+6&amp;$G13,RechDateEtHeure,0),5),""),"")</f>
        <v/>
      </c>
      <c r="AS13" s="68" t="str">
        <f>IFERROR(IF(INDEX(Saisie[],MATCH(DATEVALUE(ValDate)+6&amp;$G13,RechDateEtHeure,0),6)=$D$5,INDEX(Saisie[],MATCH(DATEVALUE(ValDate)+6&amp;$G13,RechDateEtHeure,0),7),""),"")</f>
        <v/>
      </c>
      <c r="AT13" s="86" t="str">
        <f>IFERROR(IF(INDEX(Saisie[],MATCH(DATEVALUE(ValDate)+6&amp;$G13,RechDateEtHeure,0),6)=$D$5,INDEX(Saisie[],MATCH(DATEVALUE(ValDate)+6&amp;$G13,RechDateEtHeure,0),8),""),"")</f>
        <v/>
      </c>
      <c r="AU13" s="46" t="str">
        <f>IFERROR(IF(AR13&lt;&gt;"",INDEX(Saisie[],MATCH(DATEVALUE(ValDate)+6&amp;$G13,RechDateEtHeure,0),3),""),"")</f>
        <v/>
      </c>
      <c r="AV13" s="46" t="str">
        <f t="shared" si="12"/>
        <v/>
      </c>
      <c r="AW13" s="252" t="b">
        <f t="shared" si="13"/>
        <v>0</v>
      </c>
    </row>
    <row r="14" spans="2:49" ht="20.25">
      <c r="G14" s="47">
        <v>0.52083333333333337</v>
      </c>
      <c r="H14" s="67" t="str">
        <f>IFERROR(INDEX(Saisie[],MATCH(ValDate&amp;$G14&amp;$D$5,ValeurUniques,0),4)&amp;" : "&amp;INDEX(Saisie[],MATCH(ValDate&amp;$G14&amp;$D$5,ValeurUniques,0),5),"")</f>
        <v/>
      </c>
      <c r="I14" s="68" t="str">
        <f>IFERROR(IF(INDEX(Saisie[],MATCH(DATEVALUE(ValDate)&amp;$G14,RechDateEtHeure,0),6)=$D$5,INDEX(Saisie[],MATCH(DATEVALUE(ValDate)&amp;$G14,RechDateEtHeure,0),7),""),"")</f>
        <v/>
      </c>
      <c r="J14" s="257" t="str">
        <f>IFERROR(IF(INDEX(Saisie[],MATCH(DATEVALUE(ValDate)&amp;$G14,RechDateEtHeure,0),6)=$D$5,INDEX(Saisie[],MATCH(DATEVALUE(ValDate)&amp;$G14,RechDateEtHeure,0),8),""),"")</f>
        <v/>
      </c>
      <c r="K14" s="69" t="str">
        <f>IFERROR(IF(H14&lt;&gt;"",INDEX(Saisie[],MATCH(DATEVALUE(ValDate)&amp;$G14,RechDateEtHeure,0),3),""),"")</f>
        <v/>
      </c>
      <c r="L14" s="69" t="str">
        <f t="shared" si="0"/>
        <v/>
      </c>
      <c r="M14" s="70" t="b">
        <f t="shared" si="1"/>
        <v>0</v>
      </c>
      <c r="N14" s="67" t="str">
        <f>IFERROR(IF(INDEX(Saisie[],MATCH(DATEVALUE(ValDate)+1&amp;$G14,RechDateEtHeure,0),6)=$D$5,INDEX(Saisie[],MATCH(DATEVALUE(ValDate)+1&amp;$G14,RechDateEtHeure,0),4)&amp;" : "&amp;INDEX(Saisie[],MATCH(DATEVALUE(ValDate)+1&amp;$G14,RechDateEtHeure,0),5),""),"")</f>
        <v/>
      </c>
      <c r="O14" s="68" t="str">
        <f>IFERROR(IF(INDEX(Saisie[],MATCH(DATEVALUE(ValDate)+1&amp;$G14,RechDateEtHeure,0),6)=$D$5,INDEX(Saisie[],MATCH(DATEVALUE(ValDate)+1&amp;$G14,RechDateEtHeure,0),7),""),"")</f>
        <v/>
      </c>
      <c r="P14" s="84" t="str">
        <f>IFERROR(IF(INDEX(Saisie[],MATCH(DATEVALUE(ValDate)+1&amp;$G14,RechDateEtHeure,0),6)=$D$5,INDEX(Saisie[],MATCH(DATEVALUE(ValDate)+1&amp;$G14,RechDateEtHeure,0),8),""),"")</f>
        <v/>
      </c>
      <c r="Q14" s="69" t="str">
        <f>IFERROR(IF(N14&lt;&gt;"",INDEX(Saisie[],MATCH(DATEVALUE(ValDate)+1&amp;$G14,RechDateEtHeure,0),3),""),"")</f>
        <v/>
      </c>
      <c r="R14" s="69" t="str">
        <f t="shared" si="2"/>
        <v/>
      </c>
      <c r="S14" s="70" t="b">
        <f t="shared" si="3"/>
        <v>0</v>
      </c>
      <c r="T14" s="71" t="str">
        <f>IFERROR(IF(INDEX(Saisie[],MATCH(DATEVALUE(ValDate)+2&amp;$G14,RechDateEtHeure,0),6)=$D$5,INDEX(Saisie[],MATCH(DATEVALUE(ValDate)+2&amp;$G14,RechDateEtHeure,0),4)&amp;" : "&amp;INDEX(Saisie[],MATCH(DATEVALUE(ValDate)+2&amp;$G14,RechDateEtHeure,0),5),""),"")</f>
        <v/>
      </c>
      <c r="U14" s="68" t="str">
        <f>IFERROR(IF(INDEX(Saisie[],MATCH(DATEVALUE(ValDate)+2&amp;$G14,RechDateEtHeure,0),6)=$D$5,INDEX(Saisie[],MATCH(DATEVALUE(ValDate)+2&amp;$G14,RechDateEtHeure,0),7),""),"")</f>
        <v/>
      </c>
      <c r="V14" s="81" t="str">
        <f>IFERROR(IF(INDEX(Saisie[],MATCH(DATEVALUE(ValDate)+2&amp;$G14,RechDateEtHeure,0),6)=$D$5,INDEX(Saisie[],MATCH(DATEVALUE(ValDate)+2&amp;$G14,RechDateEtHeure,0),8),""),"")</f>
        <v/>
      </c>
      <c r="W14" s="72" t="str">
        <f>IFERROR(IF(T14&lt;&gt;"",INDEX(Saisie[],MATCH(DATEVALUE(ValDate)+2&amp;$G14,RechDateEtHeure,0),3),""),"")</f>
        <v/>
      </c>
      <c r="X14" s="72" t="str">
        <f t="shared" si="4"/>
        <v/>
      </c>
      <c r="Y14" s="70" t="b">
        <f t="shared" si="5"/>
        <v>0</v>
      </c>
      <c r="Z14" s="71" t="str">
        <f>IFERROR(IF(INDEX(Saisie[],MATCH(DATEVALUE(ValDate)+3&amp;$G14,RechDateEtHeure,0),6)=$D$5,INDEX(Saisie[],MATCH(DATEVALUE(ValDate)+3&amp;$G14,RechDateEtHeure,0),4)&amp;" : "&amp;INDEX(Saisie[],MATCH(DATEVALUE(ValDate)+3&amp;$G14,RechDateEtHeure,0),5),""),"")</f>
        <v/>
      </c>
      <c r="AA14" s="68" t="str">
        <f>IFERROR(IF(INDEX(Saisie[],MATCH(DATEVALUE(ValDate)+3&amp;$G14,RechDateEtHeure,0),6)=$D$5,INDEX(Saisie[],MATCH(DATEVALUE(ValDate)+3&amp;$G14,RechDateEtHeure,0),7),""),"")</f>
        <v/>
      </c>
      <c r="AB14" s="81" t="str">
        <f>IFERROR(IF(INDEX(Saisie[],MATCH(DATEVALUE(ValDate)+3&amp;$G14,RechDateEtHeure,0),6)=$D$5,INDEX(Saisie[],MATCH(DATEVALUE(ValDate)+3&amp;$G14,RechDateEtHeure,0),8),""),"")</f>
        <v/>
      </c>
      <c r="AC14" s="72" t="str">
        <f>IFERROR(IF(Z14&lt;&gt;"",INDEX(Saisie[],MATCH(DATEVALUE(ValDate)+3&amp;$G14,RechDateEtHeure,0),3),""),"")</f>
        <v/>
      </c>
      <c r="AD14" s="72" t="str">
        <f t="shared" si="6"/>
        <v/>
      </c>
      <c r="AE14" s="70" t="b">
        <f t="shared" si="7"/>
        <v>0</v>
      </c>
      <c r="AF14" s="71" t="str">
        <f>IFERROR(IF(INDEX(Saisie[],MATCH(DATEVALUE(ValDate)+4&amp;$G14,RechDateEtHeure,0),6)=$D$5,INDEX(Saisie[],MATCH(DATEVALUE(ValDate)+4&amp;$G14,RechDateEtHeure,0),4)&amp;" : "&amp;INDEX(Saisie[],MATCH(DATEVALUE(ValDate)+4&amp;$G14,RechDateEtHeure,0),5),""),"")</f>
        <v/>
      </c>
      <c r="AG14" s="68" t="str">
        <f>IFERROR(IF(INDEX(Saisie[],MATCH(DATEVALUE(ValDate)+4&amp;$G14,RechDateEtHeure,0),6)=$D$5,INDEX(Saisie[],MATCH(DATEVALUE(ValDate)+4&amp;$G14,RechDateEtHeure,0),7),""),"")</f>
        <v/>
      </c>
      <c r="AH14" s="81" t="str">
        <f>IFERROR(IF(INDEX(Saisie[],MATCH(DATEVALUE(ValDate)+4&amp;$G14,RechDateEtHeure,0),6)=$D$5,INDEX(Saisie[],MATCH(DATEVALUE(ValDate)+4&amp;$G14,RechDateEtHeure,0),8),""),"")</f>
        <v/>
      </c>
      <c r="AI14" s="72" t="str">
        <f>IFERROR(IF(AF14&lt;&gt;"",INDEX(Saisie[],MATCH(DATEVALUE(ValDate)+4&amp;$G14,RechDateEtHeure,0),3),""),"")</f>
        <v/>
      </c>
      <c r="AJ14" s="72" t="str">
        <f t="shared" si="8"/>
        <v/>
      </c>
      <c r="AK14" s="70" t="b">
        <f t="shared" si="9"/>
        <v>0</v>
      </c>
      <c r="AL14" s="71" t="str">
        <f>IFERROR(IF(INDEX(Saisie[],MATCH(DATEVALUE(ValDate)+5&amp;$G14,RechDateEtHeure,0),6)=$D$5,INDEX(Saisie[],MATCH(DATEVALUE(ValDate)+5&amp;$G14,RechDateEtHeure,0),4)&amp;" : "&amp;INDEX(Saisie[],MATCH(DATEVALUE(ValDate)+5&amp;$G14,RechDateEtHeure,0),5),""),"")</f>
        <v/>
      </c>
      <c r="AM14" s="68" t="str">
        <f>IFERROR(IF(INDEX(Saisie[],MATCH(DATEVALUE(ValDate)+5&amp;$G14,RechDateEtHeure,0),6)=$D$5,INDEX(Saisie[],MATCH(DATEVALUE(ValDate)+5&amp;$G14,RechDateEtHeure,0),7),""),"")</f>
        <v/>
      </c>
      <c r="AN14" s="81" t="str">
        <f>IFERROR(IF(INDEX(Saisie[],MATCH(DATEVALUE(ValDate)+5&amp;$G14,RechDateEtHeure,0),6)=$D$5,INDEX(Saisie[],MATCH(DATEVALUE(ValDate)+5&amp;$G14,RechDateEtHeure,0),8),""),"")</f>
        <v/>
      </c>
      <c r="AO14" s="72" t="str">
        <f>IFERROR(IF(AL14&lt;&gt;"",INDEX(Saisie[],MATCH(DATEVALUE(ValDate)+5&amp;$G14,RechDateEtHeure,0),3),""),"")</f>
        <v/>
      </c>
      <c r="AP14" s="72" t="str">
        <f t="shared" si="10"/>
        <v/>
      </c>
      <c r="AQ14" s="70" t="b">
        <f t="shared" si="11"/>
        <v>0</v>
      </c>
      <c r="AR14" s="71" t="str">
        <f>IFERROR(IF(INDEX(Saisie[],MATCH(DATEVALUE(ValDate)+6&amp;$G14,RechDateEtHeure,0),6)=$D$5,INDEX(Saisie[],MATCH(DATEVALUE(ValDate)+6&amp;$G14,RechDateEtHeure,0),4)&amp;" : "&amp;INDEX(Saisie[],MATCH(DATEVALUE(ValDate)+6&amp;$G14,RechDateEtHeure,0),5),""),"")</f>
        <v/>
      </c>
      <c r="AS14" s="68" t="str">
        <f>IFERROR(IF(INDEX(Saisie[],MATCH(DATEVALUE(ValDate)+6&amp;$G14,RechDateEtHeure,0),6)=$D$5,INDEX(Saisie[],MATCH(DATEVALUE(ValDate)+6&amp;$G14,RechDateEtHeure,0),7),""),"")</f>
        <v/>
      </c>
      <c r="AT14" s="86" t="str">
        <f>IFERROR(IF(INDEX(Saisie[],MATCH(DATEVALUE(ValDate)+6&amp;$G14,RechDateEtHeure,0),6)=$D$5,INDEX(Saisie[],MATCH(DATEVALUE(ValDate)+6&amp;$G14,RechDateEtHeure,0),8),""),"")</f>
        <v/>
      </c>
      <c r="AU14" s="46" t="str">
        <f>IFERROR(IF(AR14&lt;&gt;"",INDEX(Saisie[],MATCH(DATEVALUE(ValDate)+6&amp;$G14,RechDateEtHeure,0),3),""),"")</f>
        <v/>
      </c>
      <c r="AV14" s="46" t="str">
        <f t="shared" si="12"/>
        <v/>
      </c>
      <c r="AW14" s="252" t="b">
        <f t="shared" si="13"/>
        <v>0</v>
      </c>
    </row>
    <row r="15" spans="2:49" ht="20.25">
      <c r="G15" s="45">
        <v>0.54166666666666663</v>
      </c>
      <c r="H15" s="67" t="str">
        <f>IFERROR(INDEX(Saisie[],MATCH(ValDate&amp;$G15&amp;$D$5,ValeurUniques,0),4)&amp;" : "&amp;INDEX(Saisie[],MATCH(ValDate&amp;$G15&amp;$D$5,ValeurUniques,0),5),"")</f>
        <v/>
      </c>
      <c r="I15" s="68" t="str">
        <f>IFERROR(IF(INDEX(Saisie[],MATCH(DATEVALUE(ValDate)&amp;$G15,RechDateEtHeure,0),6)=$D$5,INDEX(Saisie[],MATCH(DATEVALUE(ValDate)&amp;$G15,RechDateEtHeure,0),7),""),"")</f>
        <v/>
      </c>
      <c r="J15" s="257" t="str">
        <f>IFERROR(IF(INDEX(Saisie[],MATCH(DATEVALUE(ValDate)&amp;$G15,RechDateEtHeure,0),6)=$D$5,INDEX(Saisie[],MATCH(DATEVALUE(ValDate)&amp;$G15,RechDateEtHeure,0),8),""),"")</f>
        <v/>
      </c>
      <c r="K15" s="69" t="str">
        <f>IFERROR(IF(H15&lt;&gt;"",INDEX(Saisie[],MATCH(DATEVALUE(ValDate)&amp;$G15,RechDateEtHeure,0),3),""),"")</f>
        <v/>
      </c>
      <c r="L15" s="69" t="str">
        <f t="shared" si="0"/>
        <v/>
      </c>
      <c r="M15" s="70" t="b">
        <f t="shared" si="1"/>
        <v>0</v>
      </c>
      <c r="N15" s="67" t="str">
        <f>IFERROR(IF(INDEX(Saisie[],MATCH(DATEVALUE(ValDate)+1&amp;$G15,RechDateEtHeure,0),6)=$D$5,INDEX(Saisie[],MATCH(DATEVALUE(ValDate)+1&amp;$G15,RechDateEtHeure,0),4)&amp;" : "&amp;INDEX(Saisie[],MATCH(DATEVALUE(ValDate)+1&amp;$G15,RechDateEtHeure,0),5),""),"")</f>
        <v/>
      </c>
      <c r="O15" s="68" t="str">
        <f>IFERROR(IF(INDEX(Saisie[],MATCH(DATEVALUE(ValDate)+1&amp;$G15,RechDateEtHeure,0),6)=$D$5,INDEX(Saisie[],MATCH(DATEVALUE(ValDate)+1&amp;$G15,RechDateEtHeure,0),7),""),"")</f>
        <v/>
      </c>
      <c r="P15" s="84" t="str">
        <f>IFERROR(IF(INDEX(Saisie[],MATCH(DATEVALUE(ValDate)+1&amp;$G15,RechDateEtHeure,0),6)=$D$5,INDEX(Saisie[],MATCH(DATEVALUE(ValDate)+1&amp;$G15,RechDateEtHeure,0),8),""),"")</f>
        <v/>
      </c>
      <c r="Q15" s="69" t="str">
        <f>IFERROR(IF(N15&lt;&gt;"",INDEX(Saisie[],MATCH(DATEVALUE(ValDate)+1&amp;$G15,RechDateEtHeure,0),3),""),"")</f>
        <v/>
      </c>
      <c r="R15" s="69" t="str">
        <f t="shared" si="2"/>
        <v/>
      </c>
      <c r="S15" s="70" t="b">
        <f t="shared" si="3"/>
        <v>0</v>
      </c>
      <c r="T15" s="71" t="str">
        <f>IFERROR(IF(INDEX(Saisie[],MATCH(DATEVALUE(ValDate)+2&amp;$G15,RechDateEtHeure,0),6)=$D$5,INDEX(Saisie[],MATCH(DATEVALUE(ValDate)+2&amp;$G15,RechDateEtHeure,0),4)&amp;" : "&amp;INDEX(Saisie[],MATCH(DATEVALUE(ValDate)+2&amp;$G15,RechDateEtHeure,0),5),""),"")</f>
        <v/>
      </c>
      <c r="U15" s="68" t="str">
        <f>IFERROR(IF(INDEX(Saisie[],MATCH(DATEVALUE(ValDate)+2&amp;$G15,RechDateEtHeure,0),6)=$D$5,INDEX(Saisie[],MATCH(DATEVALUE(ValDate)+2&amp;$G15,RechDateEtHeure,0),7),""),"")</f>
        <v/>
      </c>
      <c r="V15" s="81" t="str">
        <f>IFERROR(IF(INDEX(Saisie[],MATCH(DATEVALUE(ValDate)+2&amp;$G15,RechDateEtHeure,0),6)=$D$5,INDEX(Saisie[],MATCH(DATEVALUE(ValDate)+2&amp;$G15,RechDateEtHeure,0),8),""),"")</f>
        <v/>
      </c>
      <c r="W15" s="72" t="str">
        <f>IFERROR(IF(T15&lt;&gt;"",INDEX(Saisie[],MATCH(DATEVALUE(ValDate)+2&amp;$G15,RechDateEtHeure,0),3),""),"")</f>
        <v/>
      </c>
      <c r="X15" s="72" t="str">
        <f t="shared" si="4"/>
        <v/>
      </c>
      <c r="Y15" s="70" t="b">
        <f t="shared" si="5"/>
        <v>0</v>
      </c>
      <c r="Z15" s="71" t="str">
        <f>IFERROR(IF(INDEX(Saisie[],MATCH(DATEVALUE(ValDate)+3&amp;$G15,RechDateEtHeure,0),6)=$D$5,INDEX(Saisie[],MATCH(DATEVALUE(ValDate)+3&amp;$G15,RechDateEtHeure,0),4)&amp;" : "&amp;INDEX(Saisie[],MATCH(DATEVALUE(ValDate)+3&amp;$G15,RechDateEtHeure,0),5),""),"")</f>
        <v/>
      </c>
      <c r="AA15" s="68" t="str">
        <f>IFERROR(IF(INDEX(Saisie[],MATCH(DATEVALUE(ValDate)+3&amp;$G15,RechDateEtHeure,0),6)=$D$5,INDEX(Saisie[],MATCH(DATEVALUE(ValDate)+3&amp;$G15,RechDateEtHeure,0),7),""),"")</f>
        <v/>
      </c>
      <c r="AB15" s="81" t="str">
        <f>IFERROR(IF(INDEX(Saisie[],MATCH(DATEVALUE(ValDate)+3&amp;$G15,RechDateEtHeure,0),6)=$D$5,INDEX(Saisie[],MATCH(DATEVALUE(ValDate)+3&amp;$G15,RechDateEtHeure,0),8),""),"")</f>
        <v/>
      </c>
      <c r="AC15" s="72" t="str">
        <f>IFERROR(IF(Z15&lt;&gt;"",INDEX(Saisie[],MATCH(DATEVALUE(ValDate)+3&amp;$G15,RechDateEtHeure,0),3),""),"")</f>
        <v/>
      </c>
      <c r="AD15" s="72" t="str">
        <f t="shared" si="6"/>
        <v/>
      </c>
      <c r="AE15" s="70" t="b">
        <f t="shared" si="7"/>
        <v>0</v>
      </c>
      <c r="AF15" s="71" t="str">
        <f>IFERROR(IF(INDEX(Saisie[],MATCH(DATEVALUE(ValDate)+4&amp;$G15,RechDateEtHeure,0),6)=$D$5,INDEX(Saisie[],MATCH(DATEVALUE(ValDate)+4&amp;$G15,RechDateEtHeure,0),4)&amp;" : "&amp;INDEX(Saisie[],MATCH(DATEVALUE(ValDate)+4&amp;$G15,RechDateEtHeure,0),5),""),"")</f>
        <v/>
      </c>
      <c r="AG15" s="68" t="str">
        <f>IFERROR(IF(INDEX(Saisie[],MATCH(DATEVALUE(ValDate)+4&amp;$G15,RechDateEtHeure,0),6)=$D$5,INDEX(Saisie[],MATCH(DATEVALUE(ValDate)+4&amp;$G15,RechDateEtHeure,0),7),""),"")</f>
        <v/>
      </c>
      <c r="AH15" s="81" t="str">
        <f>IFERROR(IF(INDEX(Saisie[],MATCH(DATEVALUE(ValDate)+4&amp;$G15,RechDateEtHeure,0),6)=$D$5,INDEX(Saisie[],MATCH(DATEVALUE(ValDate)+4&amp;$G15,RechDateEtHeure,0),8),""),"")</f>
        <v/>
      </c>
      <c r="AI15" s="72" t="str">
        <f>IFERROR(IF(AF15&lt;&gt;"",INDEX(Saisie[],MATCH(DATEVALUE(ValDate)+4&amp;$G15,RechDateEtHeure,0),3),""),"")</f>
        <v/>
      </c>
      <c r="AJ15" s="72" t="str">
        <f t="shared" si="8"/>
        <v/>
      </c>
      <c r="AK15" s="70" t="b">
        <f t="shared" si="9"/>
        <v>0</v>
      </c>
      <c r="AL15" s="71" t="str">
        <f>IFERROR(IF(INDEX(Saisie[],MATCH(DATEVALUE(ValDate)+5&amp;$G15,RechDateEtHeure,0),6)=$D$5,INDEX(Saisie[],MATCH(DATEVALUE(ValDate)+5&amp;$G15,RechDateEtHeure,0),4)&amp;" : "&amp;INDEX(Saisie[],MATCH(DATEVALUE(ValDate)+5&amp;$G15,RechDateEtHeure,0),5),""),"")</f>
        <v/>
      </c>
      <c r="AM15" s="68" t="str">
        <f>IFERROR(IF(INDEX(Saisie[],MATCH(DATEVALUE(ValDate)+5&amp;$G15,RechDateEtHeure,0),6)=$D$5,INDEX(Saisie[],MATCH(DATEVALUE(ValDate)+5&amp;$G15,RechDateEtHeure,0),7),""),"")</f>
        <v/>
      </c>
      <c r="AN15" s="81" t="str">
        <f>IFERROR(IF(INDEX(Saisie[],MATCH(DATEVALUE(ValDate)+5&amp;$G15,RechDateEtHeure,0),6)=$D$5,INDEX(Saisie[],MATCH(DATEVALUE(ValDate)+5&amp;$G15,RechDateEtHeure,0),8),""),"")</f>
        <v/>
      </c>
      <c r="AO15" s="72" t="str">
        <f>IFERROR(IF(AL15&lt;&gt;"",INDEX(Saisie[],MATCH(DATEVALUE(ValDate)+5&amp;$G15,RechDateEtHeure,0),3),""),"")</f>
        <v/>
      </c>
      <c r="AP15" s="72" t="str">
        <f t="shared" si="10"/>
        <v/>
      </c>
      <c r="AQ15" s="70" t="b">
        <f t="shared" si="11"/>
        <v>0</v>
      </c>
      <c r="AR15" s="71" t="str">
        <f>IFERROR(IF(INDEX(Saisie[],MATCH(DATEVALUE(ValDate)+6&amp;$G15,RechDateEtHeure,0),6)=$D$5,INDEX(Saisie[],MATCH(DATEVALUE(ValDate)+6&amp;$G15,RechDateEtHeure,0),4)&amp;" : "&amp;INDEX(Saisie[],MATCH(DATEVALUE(ValDate)+6&amp;$G15,RechDateEtHeure,0),5),""),"")</f>
        <v/>
      </c>
      <c r="AS15" s="68" t="str">
        <f>IFERROR(IF(INDEX(Saisie[],MATCH(DATEVALUE(ValDate)+6&amp;$G15,RechDateEtHeure,0),6)=$D$5,INDEX(Saisie[],MATCH(DATEVALUE(ValDate)+6&amp;$G15,RechDateEtHeure,0),7),""),"")</f>
        <v/>
      </c>
      <c r="AT15" s="86" t="str">
        <f>IFERROR(IF(INDEX(Saisie[],MATCH(DATEVALUE(ValDate)+6&amp;$G15,RechDateEtHeure,0),6)=$D$5,INDEX(Saisie[],MATCH(DATEVALUE(ValDate)+6&amp;$G15,RechDateEtHeure,0),8),""),"")</f>
        <v/>
      </c>
      <c r="AU15" s="46" t="str">
        <f>IFERROR(IF(AR15&lt;&gt;"",INDEX(Saisie[],MATCH(DATEVALUE(ValDate)+6&amp;$G15,RechDateEtHeure,0),3),""),"")</f>
        <v/>
      </c>
      <c r="AV15" s="46" t="str">
        <f t="shared" si="12"/>
        <v/>
      </c>
      <c r="AW15" s="252" t="b">
        <f t="shared" si="13"/>
        <v>0</v>
      </c>
    </row>
    <row r="16" spans="2:49" ht="20.25">
      <c r="G16" s="47">
        <v>0.5625</v>
      </c>
      <c r="H16" s="67" t="str">
        <f>IFERROR(INDEX(Saisie[],MATCH(ValDate&amp;$G16&amp;$D$5,ValeurUniques,0),4)&amp;" : "&amp;INDEX(Saisie[],MATCH(ValDate&amp;$G16&amp;$D$5,ValeurUniques,0),5),"")</f>
        <v/>
      </c>
      <c r="I16" s="68" t="str">
        <f>IFERROR(IF(INDEX(Saisie[],MATCH(DATEVALUE(ValDate)&amp;$G16,RechDateEtHeure,0),6)=$D$5,INDEX(Saisie[],MATCH(DATEVALUE(ValDate)&amp;$G16,RechDateEtHeure,0),7),""),"")</f>
        <v/>
      </c>
      <c r="J16" s="257" t="str">
        <f>IFERROR(IF(INDEX(Saisie[],MATCH(DATEVALUE(ValDate)&amp;$G16,RechDateEtHeure,0),6)=$D$5,INDEX(Saisie[],MATCH(DATEVALUE(ValDate)&amp;$G16,RechDateEtHeure,0),8),""),"")</f>
        <v/>
      </c>
      <c r="K16" s="69" t="str">
        <f>IFERROR(IF(H16&lt;&gt;"",INDEX(Saisie[],MATCH(DATEVALUE(ValDate)&amp;$G16,RechDateEtHeure,0),3),""),"")</f>
        <v/>
      </c>
      <c r="L16" s="69" t="str">
        <f t="shared" si="0"/>
        <v/>
      </c>
      <c r="M16" s="70" t="b">
        <f t="shared" si="1"/>
        <v>0</v>
      </c>
      <c r="N16" s="67" t="str">
        <f>IFERROR(IF(INDEX(Saisie[],MATCH(DATEVALUE(ValDate)+1&amp;$G16,RechDateEtHeure,0),6)=$D$5,INDEX(Saisie[],MATCH(DATEVALUE(ValDate)+1&amp;$G16,RechDateEtHeure,0),4)&amp;" : "&amp;INDEX(Saisie[],MATCH(DATEVALUE(ValDate)+1&amp;$G16,RechDateEtHeure,0),5),""),"")</f>
        <v/>
      </c>
      <c r="O16" s="68" t="str">
        <f>IFERROR(IF(INDEX(Saisie[],MATCH(DATEVALUE(ValDate)+1&amp;$G16,RechDateEtHeure,0),6)=$D$5,INDEX(Saisie[],MATCH(DATEVALUE(ValDate)+1&amp;$G16,RechDateEtHeure,0),7),""),"")</f>
        <v/>
      </c>
      <c r="P16" s="84" t="str">
        <f>IFERROR(IF(INDEX(Saisie[],MATCH(DATEVALUE(ValDate)+1&amp;$G16,RechDateEtHeure,0),6)=$D$5,INDEX(Saisie[],MATCH(DATEVALUE(ValDate)+1&amp;$G16,RechDateEtHeure,0),8),""),"")</f>
        <v/>
      </c>
      <c r="Q16" s="69" t="str">
        <f>IFERROR(IF(N16&lt;&gt;"",INDEX(Saisie[],MATCH(DATEVALUE(ValDate)+1&amp;$G16,RechDateEtHeure,0),3),""),"")</f>
        <v/>
      </c>
      <c r="R16" s="69" t="str">
        <f t="shared" si="2"/>
        <v/>
      </c>
      <c r="S16" s="70" t="b">
        <f t="shared" si="3"/>
        <v>0</v>
      </c>
      <c r="T16" s="71" t="str">
        <f>IFERROR(IF(INDEX(Saisie[],MATCH(DATEVALUE(ValDate)+2&amp;$G16,RechDateEtHeure,0),6)=$D$5,INDEX(Saisie[],MATCH(DATEVALUE(ValDate)+2&amp;$G16,RechDateEtHeure,0),4)&amp;" : "&amp;INDEX(Saisie[],MATCH(DATEVALUE(ValDate)+2&amp;$G16,RechDateEtHeure,0),5),""),"")</f>
        <v/>
      </c>
      <c r="U16" s="68" t="str">
        <f>IFERROR(IF(INDEX(Saisie[],MATCH(DATEVALUE(ValDate)+2&amp;$G16,RechDateEtHeure,0),6)=$D$5,INDEX(Saisie[],MATCH(DATEVALUE(ValDate)+2&amp;$G16,RechDateEtHeure,0),7),""),"")</f>
        <v/>
      </c>
      <c r="V16" s="81" t="str">
        <f>IFERROR(IF(INDEX(Saisie[],MATCH(DATEVALUE(ValDate)+2&amp;$G16,RechDateEtHeure,0),6)=$D$5,INDEX(Saisie[],MATCH(DATEVALUE(ValDate)+2&amp;$G16,RechDateEtHeure,0),8),""),"")</f>
        <v/>
      </c>
      <c r="W16" s="72" t="str">
        <f>IFERROR(IF(T16&lt;&gt;"",INDEX(Saisie[],MATCH(DATEVALUE(ValDate)+2&amp;$G16,RechDateEtHeure,0),3),""),"")</f>
        <v/>
      </c>
      <c r="X16" s="72" t="str">
        <f t="shared" si="4"/>
        <v/>
      </c>
      <c r="Y16" s="70" t="b">
        <f t="shared" si="5"/>
        <v>0</v>
      </c>
      <c r="Z16" s="71" t="str">
        <f>IFERROR(IF(INDEX(Saisie[],MATCH(DATEVALUE(ValDate)+3&amp;$G16,RechDateEtHeure,0),6)=$D$5,INDEX(Saisie[],MATCH(DATEVALUE(ValDate)+3&amp;$G16,RechDateEtHeure,0),4)&amp;" : "&amp;INDEX(Saisie[],MATCH(DATEVALUE(ValDate)+3&amp;$G16,RechDateEtHeure,0),5),""),"")</f>
        <v/>
      </c>
      <c r="AA16" s="68" t="str">
        <f>IFERROR(IF(INDEX(Saisie[],MATCH(DATEVALUE(ValDate)+3&amp;$G16,RechDateEtHeure,0),6)=$D$5,INDEX(Saisie[],MATCH(DATEVALUE(ValDate)+3&amp;$G16,RechDateEtHeure,0),7),""),"")</f>
        <v/>
      </c>
      <c r="AB16" s="81" t="str">
        <f>IFERROR(IF(INDEX(Saisie[],MATCH(DATEVALUE(ValDate)+3&amp;$G16,RechDateEtHeure,0),6)=$D$5,INDEX(Saisie[],MATCH(DATEVALUE(ValDate)+3&amp;$G16,RechDateEtHeure,0),8),""),"")</f>
        <v/>
      </c>
      <c r="AC16" s="72" t="str">
        <f>IFERROR(IF(Z16&lt;&gt;"",INDEX(Saisie[],MATCH(DATEVALUE(ValDate)+3&amp;$G16,RechDateEtHeure,0),3),""),"")</f>
        <v/>
      </c>
      <c r="AD16" s="72" t="str">
        <f t="shared" si="6"/>
        <v/>
      </c>
      <c r="AE16" s="70" t="b">
        <f t="shared" si="7"/>
        <v>0</v>
      </c>
      <c r="AF16" s="71" t="str">
        <f>IFERROR(IF(INDEX(Saisie[],MATCH(DATEVALUE(ValDate)+4&amp;$G16,RechDateEtHeure,0),6)=$D$5,INDEX(Saisie[],MATCH(DATEVALUE(ValDate)+4&amp;$G16,RechDateEtHeure,0),4)&amp;" : "&amp;INDEX(Saisie[],MATCH(DATEVALUE(ValDate)+4&amp;$G16,RechDateEtHeure,0),5),""),"")</f>
        <v/>
      </c>
      <c r="AG16" s="68" t="str">
        <f>IFERROR(IF(INDEX(Saisie[],MATCH(DATEVALUE(ValDate)+4&amp;$G16,RechDateEtHeure,0),6)=$D$5,INDEX(Saisie[],MATCH(DATEVALUE(ValDate)+4&amp;$G16,RechDateEtHeure,0),7),""),"")</f>
        <v/>
      </c>
      <c r="AH16" s="81" t="str">
        <f>IFERROR(IF(INDEX(Saisie[],MATCH(DATEVALUE(ValDate)+4&amp;$G16,RechDateEtHeure,0),6)=$D$5,INDEX(Saisie[],MATCH(DATEVALUE(ValDate)+4&amp;$G16,RechDateEtHeure,0),8),""),"")</f>
        <v/>
      </c>
      <c r="AI16" s="72" t="str">
        <f>IFERROR(IF(AF16&lt;&gt;"",INDEX(Saisie[],MATCH(DATEVALUE(ValDate)+4&amp;$G16,RechDateEtHeure,0),3),""),"")</f>
        <v/>
      </c>
      <c r="AJ16" s="72" t="str">
        <f t="shared" si="8"/>
        <v/>
      </c>
      <c r="AK16" s="70" t="b">
        <f t="shared" si="9"/>
        <v>0</v>
      </c>
      <c r="AL16" s="71" t="str">
        <f>IFERROR(IF(INDEX(Saisie[],MATCH(DATEVALUE(ValDate)+5&amp;$G16,RechDateEtHeure,0),6)=$D$5,INDEX(Saisie[],MATCH(DATEVALUE(ValDate)+5&amp;$G16,RechDateEtHeure,0),4)&amp;" : "&amp;INDEX(Saisie[],MATCH(DATEVALUE(ValDate)+5&amp;$G16,RechDateEtHeure,0),5),""),"")</f>
        <v/>
      </c>
      <c r="AM16" s="68" t="str">
        <f>IFERROR(IF(INDEX(Saisie[],MATCH(DATEVALUE(ValDate)+5&amp;$G16,RechDateEtHeure,0),6)=$D$5,INDEX(Saisie[],MATCH(DATEVALUE(ValDate)+5&amp;$G16,RechDateEtHeure,0),7),""),"")</f>
        <v/>
      </c>
      <c r="AN16" s="81" t="str">
        <f>IFERROR(IF(INDEX(Saisie[],MATCH(DATEVALUE(ValDate)+5&amp;$G16,RechDateEtHeure,0),6)=$D$5,INDEX(Saisie[],MATCH(DATEVALUE(ValDate)+5&amp;$G16,RechDateEtHeure,0),8),""),"")</f>
        <v/>
      </c>
      <c r="AO16" s="72" t="str">
        <f>IFERROR(IF(AL16&lt;&gt;"",INDEX(Saisie[],MATCH(DATEVALUE(ValDate)+5&amp;$G16,RechDateEtHeure,0),3),""),"")</f>
        <v/>
      </c>
      <c r="AP16" s="72" t="str">
        <f t="shared" si="10"/>
        <v/>
      </c>
      <c r="AQ16" s="70" t="b">
        <f t="shared" si="11"/>
        <v>0</v>
      </c>
      <c r="AR16" s="71" t="str">
        <f>IFERROR(IF(INDEX(Saisie[],MATCH(DATEVALUE(ValDate)+6&amp;$G16,RechDateEtHeure,0),6)=$D$5,INDEX(Saisie[],MATCH(DATEVALUE(ValDate)+6&amp;$G16,RechDateEtHeure,0),4)&amp;" : "&amp;INDEX(Saisie[],MATCH(DATEVALUE(ValDate)+6&amp;$G16,RechDateEtHeure,0),5),""),"")</f>
        <v/>
      </c>
      <c r="AS16" s="68" t="str">
        <f>IFERROR(IF(INDEX(Saisie[],MATCH(DATEVALUE(ValDate)+6&amp;$G16,RechDateEtHeure,0),6)=$D$5,INDEX(Saisie[],MATCH(DATEVALUE(ValDate)+6&amp;$G16,RechDateEtHeure,0),7),""),"")</f>
        <v/>
      </c>
      <c r="AT16" s="86" t="str">
        <f>IFERROR(IF(INDEX(Saisie[],MATCH(DATEVALUE(ValDate)+6&amp;$G16,RechDateEtHeure,0),6)=$D$5,INDEX(Saisie[],MATCH(DATEVALUE(ValDate)+6&amp;$G16,RechDateEtHeure,0),8),""),"")</f>
        <v/>
      </c>
      <c r="AU16" s="46" t="str">
        <f>IFERROR(IF(AR16&lt;&gt;"",INDEX(Saisie[],MATCH(DATEVALUE(ValDate)+6&amp;$G16,RechDateEtHeure,0),3),""),"")</f>
        <v/>
      </c>
      <c r="AV16" s="46" t="str">
        <f t="shared" si="12"/>
        <v/>
      </c>
      <c r="AW16" s="252" t="b">
        <f t="shared" si="13"/>
        <v>0</v>
      </c>
    </row>
    <row r="17" spans="6:49" ht="20.25">
      <c r="G17" s="45">
        <v>0.58333333333333337</v>
      </c>
      <c r="H17" s="67" t="str">
        <f>IFERROR(INDEX(Saisie[],MATCH(ValDate&amp;$G17&amp;$D$5,ValeurUniques,0),4)&amp;" : "&amp;INDEX(Saisie[],MATCH(ValDate&amp;$G17&amp;$D$5,ValeurUniques,0),5),"")</f>
        <v>Réservant 4 : Objet 4</v>
      </c>
      <c r="I17" s="68" t="str">
        <f>IFERROR(IF(INDEX(Saisie[],MATCH(DATEVALUE(ValDate)&amp;$G17,RechDateEtHeure,0),6)=$D$5,INDEX(Saisie[],MATCH(DATEVALUE(ValDate)&amp;$G17,RechDateEtHeure,0),7),""),"")</f>
        <v/>
      </c>
      <c r="J17" s="257" t="str">
        <f>IFERROR(IF(INDEX(Saisie[],MATCH(DATEVALUE(ValDate)&amp;$G17,RechDateEtHeure,0),6)=$D$5,INDEX(Saisie[],MATCH(DATEVALUE(ValDate)&amp;$G17,RechDateEtHeure,0),8),""),"")</f>
        <v/>
      </c>
      <c r="K17" s="69" t="str">
        <f>IFERROR(IF(H17&lt;&gt;"",INDEX(Saisie[],MATCH(DATEVALUE(ValDate)&amp;$G17,RechDateEtHeure,0),3),""),"")</f>
        <v/>
      </c>
      <c r="L17" s="69" t="str">
        <f t="shared" si="0"/>
        <v/>
      </c>
      <c r="M17" s="70" t="b">
        <f t="shared" si="1"/>
        <v>0</v>
      </c>
      <c r="N17" s="67" t="str">
        <f>IFERROR(IF(INDEX(Saisie[],MATCH(DATEVALUE(ValDate)+1&amp;$G17,RechDateEtHeure,0),6)=$D$5,INDEX(Saisie[],MATCH(DATEVALUE(ValDate)+1&amp;$G17,RechDateEtHeure,0),4)&amp;" : "&amp;INDEX(Saisie[],MATCH(DATEVALUE(ValDate)+1&amp;$G17,RechDateEtHeure,0),5),""),"")</f>
        <v/>
      </c>
      <c r="O17" s="68" t="str">
        <f>IFERROR(IF(INDEX(Saisie[],MATCH(DATEVALUE(ValDate)+1&amp;$G17,RechDateEtHeure,0),6)=$D$5,INDEX(Saisie[],MATCH(DATEVALUE(ValDate)+1&amp;$G17,RechDateEtHeure,0),7),""),"")</f>
        <v/>
      </c>
      <c r="P17" s="84" t="str">
        <f>IFERROR(IF(INDEX(Saisie[],MATCH(DATEVALUE(ValDate)+1&amp;$G17,RechDateEtHeure,0),6)=$D$5,INDEX(Saisie[],MATCH(DATEVALUE(ValDate)+1&amp;$G17,RechDateEtHeure,0),8),""),"")</f>
        <v/>
      </c>
      <c r="Q17" s="69" t="str">
        <f>IFERROR(IF(N17&lt;&gt;"",INDEX(Saisie[],MATCH(DATEVALUE(ValDate)+1&amp;$G17,RechDateEtHeure,0),3),""),"")</f>
        <v/>
      </c>
      <c r="R17" s="69" t="str">
        <f t="shared" si="2"/>
        <v/>
      </c>
      <c r="S17" s="70" t="b">
        <f t="shared" si="3"/>
        <v>0</v>
      </c>
      <c r="T17" s="71" t="str">
        <f>IFERROR(IF(INDEX(Saisie[],MATCH(DATEVALUE(ValDate)+2&amp;$G17,RechDateEtHeure,0),6)=$D$5,INDEX(Saisie[],MATCH(DATEVALUE(ValDate)+2&amp;$G17,RechDateEtHeure,0),4)&amp;" : "&amp;INDEX(Saisie[],MATCH(DATEVALUE(ValDate)+2&amp;$G17,RechDateEtHeure,0),5),""),"")</f>
        <v/>
      </c>
      <c r="U17" s="68" t="str">
        <f>IFERROR(IF(INDEX(Saisie[],MATCH(DATEVALUE(ValDate)+2&amp;$G17,RechDateEtHeure,0),6)=$D$5,INDEX(Saisie[],MATCH(DATEVALUE(ValDate)+2&amp;$G17,RechDateEtHeure,0),7),""),"")</f>
        <v/>
      </c>
      <c r="V17" s="81" t="str">
        <f>IFERROR(IF(INDEX(Saisie[],MATCH(DATEVALUE(ValDate)+2&amp;$G17,RechDateEtHeure,0),6)=$D$5,INDEX(Saisie[],MATCH(DATEVALUE(ValDate)+2&amp;$G17,RechDateEtHeure,0),8),""),"")</f>
        <v/>
      </c>
      <c r="W17" s="72" t="str">
        <f>IFERROR(IF(T17&lt;&gt;"",INDEX(Saisie[],MATCH(DATEVALUE(ValDate)+2&amp;$G17,RechDateEtHeure,0),3),""),"")</f>
        <v/>
      </c>
      <c r="X17" s="72" t="str">
        <f t="shared" si="4"/>
        <v/>
      </c>
      <c r="Y17" s="70" t="b">
        <f t="shared" si="5"/>
        <v>0</v>
      </c>
      <c r="Z17" s="71" t="str">
        <f>IFERROR(IF(INDEX(Saisie[],MATCH(DATEVALUE(ValDate)+3&amp;$G17,RechDateEtHeure,0),6)=$D$5,INDEX(Saisie[],MATCH(DATEVALUE(ValDate)+3&amp;$G17,RechDateEtHeure,0),4)&amp;" : "&amp;INDEX(Saisie[],MATCH(DATEVALUE(ValDate)+3&amp;$G17,RechDateEtHeure,0),5),""),"")</f>
        <v/>
      </c>
      <c r="AA17" s="68" t="str">
        <f>IFERROR(IF(INDEX(Saisie[],MATCH(DATEVALUE(ValDate)+3&amp;$G17,RechDateEtHeure,0),6)=$D$5,INDEX(Saisie[],MATCH(DATEVALUE(ValDate)+3&amp;$G17,RechDateEtHeure,0),7),""),"")</f>
        <v/>
      </c>
      <c r="AB17" s="81" t="str">
        <f>IFERROR(IF(INDEX(Saisie[],MATCH(DATEVALUE(ValDate)+3&amp;$G17,RechDateEtHeure,0),6)=$D$5,INDEX(Saisie[],MATCH(DATEVALUE(ValDate)+3&amp;$G17,RechDateEtHeure,0),8),""),"")</f>
        <v/>
      </c>
      <c r="AC17" s="72" t="str">
        <f>IFERROR(IF(Z17&lt;&gt;"",INDEX(Saisie[],MATCH(DATEVALUE(ValDate)+3&amp;$G17,RechDateEtHeure,0),3),""),"")</f>
        <v/>
      </c>
      <c r="AD17" s="72" t="str">
        <f t="shared" si="6"/>
        <v/>
      </c>
      <c r="AE17" s="70" t="b">
        <f t="shared" si="7"/>
        <v>0</v>
      </c>
      <c r="AF17" s="71" t="str">
        <f>IFERROR(IF(INDEX(Saisie[],MATCH(DATEVALUE(ValDate)+4&amp;$G17,RechDateEtHeure,0),6)=$D$5,INDEX(Saisie[],MATCH(DATEVALUE(ValDate)+4&amp;$G17,RechDateEtHeure,0),4)&amp;" : "&amp;INDEX(Saisie[],MATCH(DATEVALUE(ValDate)+4&amp;$G17,RechDateEtHeure,0),5),""),"")</f>
        <v/>
      </c>
      <c r="AG17" s="68" t="str">
        <f>IFERROR(IF(INDEX(Saisie[],MATCH(DATEVALUE(ValDate)+4&amp;$G17,RechDateEtHeure,0),6)=$D$5,INDEX(Saisie[],MATCH(DATEVALUE(ValDate)+4&amp;$G17,RechDateEtHeure,0),7),""),"")</f>
        <v/>
      </c>
      <c r="AH17" s="81" t="str">
        <f>IFERROR(IF(INDEX(Saisie[],MATCH(DATEVALUE(ValDate)+4&amp;$G17,RechDateEtHeure,0),6)=$D$5,INDEX(Saisie[],MATCH(DATEVALUE(ValDate)+4&amp;$G17,RechDateEtHeure,0),8),""),"")</f>
        <v/>
      </c>
      <c r="AI17" s="72" t="str">
        <f>IFERROR(IF(AF17&lt;&gt;"",INDEX(Saisie[],MATCH(DATEVALUE(ValDate)+4&amp;$G17,RechDateEtHeure,0),3),""),"")</f>
        <v/>
      </c>
      <c r="AJ17" s="72" t="str">
        <f t="shared" si="8"/>
        <v/>
      </c>
      <c r="AK17" s="70" t="b">
        <f t="shared" si="9"/>
        <v>0</v>
      </c>
      <c r="AL17" s="71" t="str">
        <f>IFERROR(IF(INDEX(Saisie[],MATCH(DATEVALUE(ValDate)+5&amp;$G17,RechDateEtHeure,0),6)=$D$5,INDEX(Saisie[],MATCH(DATEVALUE(ValDate)+5&amp;$G17,RechDateEtHeure,0),4)&amp;" : "&amp;INDEX(Saisie[],MATCH(DATEVALUE(ValDate)+5&amp;$G17,RechDateEtHeure,0),5),""),"")</f>
        <v/>
      </c>
      <c r="AM17" s="68" t="str">
        <f>IFERROR(IF(INDEX(Saisie[],MATCH(DATEVALUE(ValDate)+5&amp;$G17,RechDateEtHeure,0),6)=$D$5,INDEX(Saisie[],MATCH(DATEVALUE(ValDate)+5&amp;$G17,RechDateEtHeure,0),7),""),"")</f>
        <v/>
      </c>
      <c r="AN17" s="81" t="str">
        <f>IFERROR(IF(INDEX(Saisie[],MATCH(DATEVALUE(ValDate)+5&amp;$G17,RechDateEtHeure,0),6)=$D$5,INDEX(Saisie[],MATCH(DATEVALUE(ValDate)+5&amp;$G17,RechDateEtHeure,0),8),""),"")</f>
        <v/>
      </c>
      <c r="AO17" s="72" t="str">
        <f>IFERROR(IF(AL17&lt;&gt;"",INDEX(Saisie[],MATCH(DATEVALUE(ValDate)+5&amp;$G17,RechDateEtHeure,0),3),""),"")</f>
        <v/>
      </c>
      <c r="AP17" s="72" t="str">
        <f t="shared" si="10"/>
        <v/>
      </c>
      <c r="AQ17" s="70" t="b">
        <f t="shared" si="11"/>
        <v>0</v>
      </c>
      <c r="AR17" s="71" t="str">
        <f>IFERROR(IF(INDEX(Saisie[],MATCH(DATEVALUE(ValDate)+6&amp;$G17,RechDateEtHeure,0),6)=$D$5,INDEX(Saisie[],MATCH(DATEVALUE(ValDate)+6&amp;$G17,RechDateEtHeure,0),4)&amp;" : "&amp;INDEX(Saisie[],MATCH(DATEVALUE(ValDate)+6&amp;$G17,RechDateEtHeure,0),5),""),"")</f>
        <v/>
      </c>
      <c r="AS17" s="68" t="str">
        <f>IFERROR(IF(INDEX(Saisie[],MATCH(DATEVALUE(ValDate)+6&amp;$G17,RechDateEtHeure,0),6)=$D$5,INDEX(Saisie[],MATCH(DATEVALUE(ValDate)+6&amp;$G17,RechDateEtHeure,0),7),""),"")</f>
        <v/>
      </c>
      <c r="AT17" s="86" t="str">
        <f>IFERROR(IF(INDEX(Saisie[],MATCH(DATEVALUE(ValDate)+6&amp;$G17,RechDateEtHeure,0),6)=$D$5,INDEX(Saisie[],MATCH(DATEVALUE(ValDate)+6&amp;$G17,RechDateEtHeure,0),8),""),"")</f>
        <v/>
      </c>
      <c r="AU17" s="46" t="str">
        <f>IFERROR(IF(AR17&lt;&gt;"",INDEX(Saisie[],MATCH(DATEVALUE(ValDate)+6&amp;$G17,RechDateEtHeure,0),3),""),"")</f>
        <v/>
      </c>
      <c r="AV17" s="46" t="str">
        <f t="shared" si="12"/>
        <v/>
      </c>
      <c r="AW17" s="252" t="b">
        <f t="shared" si="13"/>
        <v>0</v>
      </c>
    </row>
    <row r="18" spans="6:49" ht="20.25">
      <c r="G18" s="47">
        <v>0.60416666666666663</v>
      </c>
      <c r="H18" s="67" t="str">
        <f>IFERROR(INDEX(Saisie[],MATCH(ValDate&amp;$G18&amp;$D$5,ValeurUniques,0),4)&amp;" : "&amp;INDEX(Saisie[],MATCH(ValDate&amp;$G18&amp;$D$5,ValeurUniques,0),5),"")</f>
        <v/>
      </c>
      <c r="I18" s="68" t="str">
        <f>IFERROR(IF(INDEX(Saisie[],MATCH(DATEVALUE(ValDate)&amp;$G18,RechDateEtHeure,0),6)=$D$5,INDEX(Saisie[],MATCH(DATEVALUE(ValDate)&amp;$G18,RechDateEtHeure,0),7),""),"")</f>
        <v/>
      </c>
      <c r="J18" s="257" t="str">
        <f>IFERROR(IF(INDEX(Saisie[],MATCH(DATEVALUE(ValDate)&amp;$G18,RechDateEtHeure,0),6)=$D$5,INDEX(Saisie[],MATCH(DATEVALUE(ValDate)&amp;$G18,RechDateEtHeure,0),8),""),"")</f>
        <v/>
      </c>
      <c r="K18" s="69" t="str">
        <f>IFERROR(IF(H18&lt;&gt;"",INDEX(Saisie[],MATCH(DATEVALUE(ValDate)&amp;$G18,RechDateEtHeure,0),3),""),"")</f>
        <v/>
      </c>
      <c r="L18" s="69" t="str">
        <f t="shared" si="0"/>
        <v/>
      </c>
      <c r="M18" s="70" t="b">
        <f t="shared" si="1"/>
        <v>0</v>
      </c>
      <c r="N18" s="67" t="str">
        <f>IFERROR(IF(INDEX(Saisie[],MATCH(DATEVALUE(ValDate)+1&amp;$G18,RechDateEtHeure,0),6)=$D$5,INDEX(Saisie[],MATCH(DATEVALUE(ValDate)+1&amp;$G18,RechDateEtHeure,0),4)&amp;" : "&amp;INDEX(Saisie[],MATCH(DATEVALUE(ValDate)+1&amp;$G18,RechDateEtHeure,0),5),""),"")</f>
        <v/>
      </c>
      <c r="O18" s="68" t="str">
        <f>IFERROR(IF(INDEX(Saisie[],MATCH(DATEVALUE(ValDate)+1&amp;$G18,RechDateEtHeure,0),6)=$D$5,INDEX(Saisie[],MATCH(DATEVALUE(ValDate)+1&amp;$G18,RechDateEtHeure,0),7),""),"")</f>
        <v/>
      </c>
      <c r="P18" s="84" t="str">
        <f>IFERROR(IF(INDEX(Saisie[],MATCH(DATEVALUE(ValDate)+1&amp;$G18,RechDateEtHeure,0),6)=$D$5,INDEX(Saisie[],MATCH(DATEVALUE(ValDate)+1&amp;$G18,RechDateEtHeure,0),8),""),"")</f>
        <v/>
      </c>
      <c r="Q18" s="69" t="str">
        <f>IFERROR(IF(N18&lt;&gt;"",INDEX(Saisie[],MATCH(DATEVALUE(ValDate)+1&amp;$G18,RechDateEtHeure,0),3),""),"")</f>
        <v/>
      </c>
      <c r="R18" s="69" t="str">
        <f t="shared" si="2"/>
        <v/>
      </c>
      <c r="S18" s="70" t="b">
        <f t="shared" si="3"/>
        <v>0</v>
      </c>
      <c r="T18" s="71" t="str">
        <f>IFERROR(IF(INDEX(Saisie[],MATCH(DATEVALUE(ValDate)+2&amp;$G18,RechDateEtHeure,0),6)=$D$5,INDEX(Saisie[],MATCH(DATEVALUE(ValDate)+2&amp;$G18,RechDateEtHeure,0),4)&amp;" : "&amp;INDEX(Saisie[],MATCH(DATEVALUE(ValDate)+2&amp;$G18,RechDateEtHeure,0),5),""),"")</f>
        <v/>
      </c>
      <c r="U18" s="68" t="str">
        <f>IFERROR(IF(INDEX(Saisie[],MATCH(DATEVALUE(ValDate)+2&amp;$G18,RechDateEtHeure,0),6)=$D$5,INDEX(Saisie[],MATCH(DATEVALUE(ValDate)+2&amp;$G18,RechDateEtHeure,0),7),""),"")</f>
        <v/>
      </c>
      <c r="V18" s="81" t="str">
        <f>IFERROR(IF(INDEX(Saisie[],MATCH(DATEVALUE(ValDate)+2&amp;$G18,RechDateEtHeure,0),6)=$D$5,INDEX(Saisie[],MATCH(DATEVALUE(ValDate)+2&amp;$G18,RechDateEtHeure,0),8),""),"")</f>
        <v/>
      </c>
      <c r="W18" s="72" t="str">
        <f>IFERROR(IF(T18&lt;&gt;"",INDEX(Saisie[],MATCH(DATEVALUE(ValDate)+2&amp;$G18,RechDateEtHeure,0),3),""),"")</f>
        <v/>
      </c>
      <c r="X18" s="72" t="str">
        <f t="shared" si="4"/>
        <v/>
      </c>
      <c r="Y18" s="70" t="b">
        <f t="shared" si="5"/>
        <v>0</v>
      </c>
      <c r="Z18" s="71" t="str">
        <f>IFERROR(IF(INDEX(Saisie[],MATCH(DATEVALUE(ValDate)+3&amp;$G18,RechDateEtHeure,0),6)=$D$5,INDEX(Saisie[],MATCH(DATEVALUE(ValDate)+3&amp;$G18,RechDateEtHeure,0),4)&amp;" : "&amp;INDEX(Saisie[],MATCH(DATEVALUE(ValDate)+3&amp;$G18,RechDateEtHeure,0),5),""),"")</f>
        <v/>
      </c>
      <c r="AA18" s="68" t="str">
        <f>IFERROR(IF(INDEX(Saisie[],MATCH(DATEVALUE(ValDate)+3&amp;$G18,RechDateEtHeure,0),6)=$D$5,INDEX(Saisie[],MATCH(DATEVALUE(ValDate)+3&amp;$G18,RechDateEtHeure,0),7),""),"")</f>
        <v/>
      </c>
      <c r="AB18" s="81" t="str">
        <f>IFERROR(IF(INDEX(Saisie[],MATCH(DATEVALUE(ValDate)+3&amp;$G18,RechDateEtHeure,0),6)=$D$5,INDEX(Saisie[],MATCH(DATEVALUE(ValDate)+3&amp;$G18,RechDateEtHeure,0),8),""),"")</f>
        <v/>
      </c>
      <c r="AC18" s="72" t="str">
        <f>IFERROR(IF(Z18&lt;&gt;"",INDEX(Saisie[],MATCH(DATEVALUE(ValDate)+3&amp;$G18,RechDateEtHeure,0),3),""),"")</f>
        <v/>
      </c>
      <c r="AD18" s="72" t="str">
        <f t="shared" si="6"/>
        <v/>
      </c>
      <c r="AE18" s="70" t="b">
        <f t="shared" si="7"/>
        <v>0</v>
      </c>
      <c r="AF18" s="71" t="str">
        <f>IFERROR(IF(INDEX(Saisie[],MATCH(DATEVALUE(ValDate)+4&amp;$G18,RechDateEtHeure,0),6)=$D$5,INDEX(Saisie[],MATCH(DATEVALUE(ValDate)+4&amp;$G18,RechDateEtHeure,0),4)&amp;" : "&amp;INDEX(Saisie[],MATCH(DATEVALUE(ValDate)+4&amp;$G18,RechDateEtHeure,0),5),""),"")</f>
        <v/>
      </c>
      <c r="AG18" s="68" t="str">
        <f>IFERROR(IF(INDEX(Saisie[],MATCH(DATEVALUE(ValDate)+4&amp;$G18,RechDateEtHeure,0),6)=$D$5,INDEX(Saisie[],MATCH(DATEVALUE(ValDate)+4&amp;$G18,RechDateEtHeure,0),7),""),"")</f>
        <v/>
      </c>
      <c r="AH18" s="81" t="str">
        <f>IFERROR(IF(INDEX(Saisie[],MATCH(DATEVALUE(ValDate)+4&amp;$G18,RechDateEtHeure,0),6)=$D$5,INDEX(Saisie[],MATCH(DATEVALUE(ValDate)+4&amp;$G18,RechDateEtHeure,0),8),""),"")</f>
        <v/>
      </c>
      <c r="AI18" s="72" t="str">
        <f>IFERROR(IF(AF18&lt;&gt;"",INDEX(Saisie[],MATCH(DATEVALUE(ValDate)+4&amp;$G18,RechDateEtHeure,0),3),""),"")</f>
        <v/>
      </c>
      <c r="AJ18" s="72" t="str">
        <f t="shared" si="8"/>
        <v/>
      </c>
      <c r="AK18" s="70" t="b">
        <f t="shared" si="9"/>
        <v>0</v>
      </c>
      <c r="AL18" s="71" t="str">
        <f>IFERROR(IF(INDEX(Saisie[],MATCH(DATEVALUE(ValDate)+5&amp;$G18,RechDateEtHeure,0),6)=$D$5,INDEX(Saisie[],MATCH(DATEVALUE(ValDate)+5&amp;$G18,RechDateEtHeure,0),4)&amp;" : "&amp;INDEX(Saisie[],MATCH(DATEVALUE(ValDate)+5&amp;$G18,RechDateEtHeure,0),5),""),"")</f>
        <v/>
      </c>
      <c r="AM18" s="68" t="str">
        <f>IFERROR(IF(INDEX(Saisie[],MATCH(DATEVALUE(ValDate)+5&amp;$G18,RechDateEtHeure,0),6)=$D$5,INDEX(Saisie[],MATCH(DATEVALUE(ValDate)+5&amp;$G18,RechDateEtHeure,0),7),""),"")</f>
        <v/>
      </c>
      <c r="AN18" s="81" t="str">
        <f>IFERROR(IF(INDEX(Saisie[],MATCH(DATEVALUE(ValDate)+5&amp;$G18,RechDateEtHeure,0),6)=$D$5,INDEX(Saisie[],MATCH(DATEVALUE(ValDate)+5&amp;$G18,RechDateEtHeure,0),8),""),"")</f>
        <v/>
      </c>
      <c r="AO18" s="72" t="str">
        <f>IFERROR(IF(AL18&lt;&gt;"",INDEX(Saisie[],MATCH(DATEVALUE(ValDate)+5&amp;$G18,RechDateEtHeure,0),3),""),"")</f>
        <v/>
      </c>
      <c r="AP18" s="72" t="str">
        <f t="shared" si="10"/>
        <v/>
      </c>
      <c r="AQ18" s="70" t="b">
        <f t="shared" si="11"/>
        <v>0</v>
      </c>
      <c r="AR18" s="71" t="str">
        <f>IFERROR(IF(INDEX(Saisie[],MATCH(DATEVALUE(ValDate)+6&amp;$G18,RechDateEtHeure,0),6)=$D$5,INDEX(Saisie[],MATCH(DATEVALUE(ValDate)+6&amp;$G18,RechDateEtHeure,0),4)&amp;" : "&amp;INDEX(Saisie[],MATCH(DATEVALUE(ValDate)+6&amp;$G18,RechDateEtHeure,0),5),""),"")</f>
        <v/>
      </c>
      <c r="AS18" s="68" t="str">
        <f>IFERROR(IF(INDEX(Saisie[],MATCH(DATEVALUE(ValDate)+6&amp;$G18,RechDateEtHeure,0),6)=$D$5,INDEX(Saisie[],MATCH(DATEVALUE(ValDate)+6&amp;$G18,RechDateEtHeure,0),7),""),"")</f>
        <v/>
      </c>
      <c r="AT18" s="86" t="str">
        <f>IFERROR(IF(INDEX(Saisie[],MATCH(DATEVALUE(ValDate)+6&amp;$G18,RechDateEtHeure,0),6)=$D$5,INDEX(Saisie[],MATCH(DATEVALUE(ValDate)+6&amp;$G18,RechDateEtHeure,0),8),""),"")</f>
        <v/>
      </c>
      <c r="AU18" s="46" t="str">
        <f>IFERROR(IF(AR18&lt;&gt;"",INDEX(Saisie[],MATCH(DATEVALUE(ValDate)+6&amp;$G18,RechDateEtHeure,0),3),""),"")</f>
        <v/>
      </c>
      <c r="AV18" s="46" t="str">
        <f t="shared" si="12"/>
        <v/>
      </c>
      <c r="AW18" s="252" t="b">
        <f t="shared" si="13"/>
        <v>0</v>
      </c>
    </row>
    <row r="19" spans="6:49" ht="20.25">
      <c r="G19" s="45">
        <v>0.625</v>
      </c>
      <c r="H19" s="284" t="str">
        <f>IFERROR(INDEX(Saisie[],MATCH(ValDate&amp;$G19&amp;$D$5,ValeurUniques,0),4)&amp;" : "&amp;INDEX(Saisie[],MATCH(ValDate&amp;$G19&amp;$D$5,ValeurUniques,0),5),"")</f>
        <v/>
      </c>
      <c r="I19" s="68" t="str">
        <f>IFERROR(IF(INDEX(Saisie[],MATCH(DATEVALUE(ValDate)&amp;$G19,RechDateEtHeure,0),6)=$D$5,INDEX(Saisie[],MATCH(DATEVALUE(ValDate)&amp;$G19,RechDateEtHeure,0),7),""),"")</f>
        <v/>
      </c>
      <c r="J19" s="257" t="str">
        <f>IFERROR(IF(INDEX(Saisie[],MATCH(DATEVALUE(ValDate)&amp;$G19,RechDateEtHeure,0),6)=$D$5,INDEX(Saisie[],MATCH(DATEVALUE(ValDate)&amp;$G19,RechDateEtHeure,0),8),""),"")</f>
        <v/>
      </c>
      <c r="K19" s="69" t="str">
        <f>IFERROR(IF(H19&lt;&gt;"",INDEX(Saisie[],MATCH(DATEVALUE(ValDate)&amp;$G19,RechDateEtHeure,0),3),""),"")</f>
        <v/>
      </c>
      <c r="L19" s="69" t="str">
        <f t="shared" si="0"/>
        <v/>
      </c>
      <c r="M19" s="70" t="b">
        <f t="shared" si="1"/>
        <v>0</v>
      </c>
      <c r="N19" s="67" t="str">
        <f>IFERROR(IF(INDEX(Saisie[],MATCH(DATEVALUE(ValDate)+1&amp;$G19,RechDateEtHeure,0),6)=$D$5,INDEX(Saisie[],MATCH(DATEVALUE(ValDate)+1&amp;$G19,RechDateEtHeure,0),4)&amp;" : "&amp;INDEX(Saisie[],MATCH(DATEVALUE(ValDate)+1&amp;$G19,RechDateEtHeure,0),5),""),"")</f>
        <v/>
      </c>
      <c r="O19" s="68" t="str">
        <f>IFERROR(IF(INDEX(Saisie[],MATCH(DATEVALUE(ValDate)+1&amp;$G19,RechDateEtHeure,0),6)=$D$5,INDEX(Saisie[],MATCH(DATEVALUE(ValDate)+1&amp;$G19,RechDateEtHeure,0),7),""),"")</f>
        <v/>
      </c>
      <c r="P19" s="84" t="str">
        <f>IFERROR(IF(INDEX(Saisie[],MATCH(DATEVALUE(ValDate)+1&amp;$G19,RechDateEtHeure,0),6)=$D$5,INDEX(Saisie[],MATCH(DATEVALUE(ValDate)+1&amp;$G19,RechDateEtHeure,0),8),""),"")</f>
        <v/>
      </c>
      <c r="Q19" s="69" t="str">
        <f>IFERROR(IF(N19&lt;&gt;"",INDEX(Saisie[],MATCH(DATEVALUE(ValDate)+1&amp;$G19,RechDateEtHeure,0),3),""),"")</f>
        <v/>
      </c>
      <c r="R19" s="69" t="str">
        <f t="shared" si="2"/>
        <v/>
      </c>
      <c r="S19" s="70" t="b">
        <f t="shared" si="3"/>
        <v>0</v>
      </c>
      <c r="T19" s="71" t="str">
        <f>IFERROR(IF(INDEX(Saisie[],MATCH(DATEVALUE(ValDate)+2&amp;$G19,RechDateEtHeure,0),6)=$D$5,INDEX(Saisie[],MATCH(DATEVALUE(ValDate)+2&amp;$G19,RechDateEtHeure,0),4)&amp;" : "&amp;INDEX(Saisie[],MATCH(DATEVALUE(ValDate)+2&amp;$G19,RechDateEtHeure,0),5),""),"")</f>
        <v/>
      </c>
      <c r="U19" s="68" t="str">
        <f>IFERROR(IF(INDEX(Saisie[],MATCH(DATEVALUE(ValDate)+2&amp;$G19,RechDateEtHeure,0),6)=$D$5,INDEX(Saisie[],MATCH(DATEVALUE(ValDate)+2&amp;$G19,RechDateEtHeure,0),7),""),"")</f>
        <v/>
      </c>
      <c r="V19" s="81" t="str">
        <f>IFERROR(IF(INDEX(Saisie[],MATCH(DATEVALUE(ValDate)+2&amp;$G19,RechDateEtHeure,0),6)=$D$5,INDEX(Saisie[],MATCH(DATEVALUE(ValDate)+2&amp;$G19,RechDateEtHeure,0),8),""),"")</f>
        <v/>
      </c>
      <c r="W19" s="72" t="str">
        <f>IFERROR(IF(T19&lt;&gt;"",INDEX(Saisie[],MATCH(DATEVALUE(ValDate)+2&amp;$G19,RechDateEtHeure,0),3),""),"")</f>
        <v/>
      </c>
      <c r="X19" s="72" t="str">
        <f t="shared" si="4"/>
        <v/>
      </c>
      <c r="Y19" s="70" t="b">
        <f t="shared" si="5"/>
        <v>0</v>
      </c>
      <c r="Z19" s="71" t="str">
        <f>IFERROR(IF(INDEX(Saisie[],MATCH(DATEVALUE(ValDate)+3&amp;$G19,RechDateEtHeure,0),6)=$D$5,INDEX(Saisie[],MATCH(DATEVALUE(ValDate)+3&amp;$G19,RechDateEtHeure,0),4)&amp;" : "&amp;INDEX(Saisie[],MATCH(DATEVALUE(ValDate)+3&amp;$G19,RechDateEtHeure,0),5),""),"")</f>
        <v/>
      </c>
      <c r="AA19" s="68" t="str">
        <f>IFERROR(IF(INDEX(Saisie[],MATCH(DATEVALUE(ValDate)+3&amp;$G19,RechDateEtHeure,0),6)=$D$5,INDEX(Saisie[],MATCH(DATEVALUE(ValDate)+3&amp;$G19,RechDateEtHeure,0),7),""),"")</f>
        <v/>
      </c>
      <c r="AB19" s="81" t="str">
        <f>IFERROR(IF(INDEX(Saisie[],MATCH(DATEVALUE(ValDate)+3&amp;$G19,RechDateEtHeure,0),6)=$D$5,INDEX(Saisie[],MATCH(DATEVALUE(ValDate)+3&amp;$G19,RechDateEtHeure,0),8),""),"")</f>
        <v/>
      </c>
      <c r="AC19" s="72" t="str">
        <f>IFERROR(IF(Z19&lt;&gt;"",INDEX(Saisie[],MATCH(DATEVALUE(ValDate)+3&amp;$G19,RechDateEtHeure,0),3),""),"")</f>
        <v/>
      </c>
      <c r="AD19" s="72" t="str">
        <f t="shared" si="6"/>
        <v/>
      </c>
      <c r="AE19" s="70" t="b">
        <f t="shared" si="7"/>
        <v>0</v>
      </c>
      <c r="AF19" s="71" t="str">
        <f>IFERROR(IF(INDEX(Saisie[],MATCH(DATEVALUE(ValDate)+4&amp;$G19,RechDateEtHeure,0),6)=$D$5,INDEX(Saisie[],MATCH(DATEVALUE(ValDate)+4&amp;$G19,RechDateEtHeure,0),4)&amp;" : "&amp;INDEX(Saisie[],MATCH(DATEVALUE(ValDate)+4&amp;$G19,RechDateEtHeure,0),5),""),"")</f>
        <v/>
      </c>
      <c r="AG19" s="68" t="str">
        <f>IFERROR(IF(INDEX(Saisie[],MATCH(DATEVALUE(ValDate)+4&amp;$G19,RechDateEtHeure,0),6)=$D$5,INDEX(Saisie[],MATCH(DATEVALUE(ValDate)+4&amp;$G19,RechDateEtHeure,0),7),""),"")</f>
        <v/>
      </c>
      <c r="AH19" s="81" t="str">
        <f>IFERROR(IF(INDEX(Saisie[],MATCH(DATEVALUE(ValDate)+4&amp;$G19,RechDateEtHeure,0),6)=$D$5,INDEX(Saisie[],MATCH(DATEVALUE(ValDate)+4&amp;$G19,RechDateEtHeure,0),8),""),"")</f>
        <v/>
      </c>
      <c r="AI19" s="72" t="str">
        <f>IFERROR(IF(AF19&lt;&gt;"",INDEX(Saisie[],MATCH(DATEVALUE(ValDate)+4&amp;$G19,RechDateEtHeure,0),3),""),"")</f>
        <v/>
      </c>
      <c r="AJ19" s="72" t="str">
        <f t="shared" si="8"/>
        <v/>
      </c>
      <c r="AK19" s="70" t="b">
        <f t="shared" si="9"/>
        <v>0</v>
      </c>
      <c r="AL19" s="71" t="str">
        <f>IFERROR(IF(INDEX(Saisie[],MATCH(DATEVALUE(ValDate)+5&amp;$G19,RechDateEtHeure,0),6)=$D$5,INDEX(Saisie[],MATCH(DATEVALUE(ValDate)+5&amp;$G19,RechDateEtHeure,0),4)&amp;" : "&amp;INDEX(Saisie[],MATCH(DATEVALUE(ValDate)+5&amp;$G19,RechDateEtHeure,0),5),""),"")</f>
        <v/>
      </c>
      <c r="AM19" s="68" t="str">
        <f>IFERROR(IF(INDEX(Saisie[],MATCH(DATEVALUE(ValDate)+5&amp;$G19,RechDateEtHeure,0),6)=$D$5,INDEX(Saisie[],MATCH(DATEVALUE(ValDate)+5&amp;$G19,RechDateEtHeure,0),7),""),"")</f>
        <v/>
      </c>
      <c r="AN19" s="81" t="str">
        <f>IFERROR(IF(INDEX(Saisie[],MATCH(DATEVALUE(ValDate)+5&amp;$G19,RechDateEtHeure,0),6)=$D$5,INDEX(Saisie[],MATCH(DATEVALUE(ValDate)+5&amp;$G19,RechDateEtHeure,0),8),""),"")</f>
        <v/>
      </c>
      <c r="AO19" s="72" t="str">
        <f>IFERROR(IF(AL19&lt;&gt;"",INDEX(Saisie[],MATCH(DATEVALUE(ValDate)+5&amp;$G19,RechDateEtHeure,0),3),""),"")</f>
        <v/>
      </c>
      <c r="AP19" s="72" t="str">
        <f t="shared" si="10"/>
        <v/>
      </c>
      <c r="AQ19" s="70" t="b">
        <f t="shared" si="11"/>
        <v>0</v>
      </c>
      <c r="AR19" s="71" t="str">
        <f>IFERROR(IF(INDEX(Saisie[],MATCH(DATEVALUE(ValDate)+6&amp;$G19,RechDateEtHeure,0),6)=$D$5,INDEX(Saisie[],MATCH(DATEVALUE(ValDate)+6&amp;$G19,RechDateEtHeure,0),4)&amp;" : "&amp;INDEX(Saisie[],MATCH(DATEVALUE(ValDate)+6&amp;$G19,RechDateEtHeure,0),5),""),"")</f>
        <v/>
      </c>
      <c r="AS19" s="68" t="str">
        <f>IFERROR(IF(INDEX(Saisie[],MATCH(DATEVALUE(ValDate)+6&amp;$G19,RechDateEtHeure,0),6)=$D$5,INDEX(Saisie[],MATCH(DATEVALUE(ValDate)+6&amp;$G19,RechDateEtHeure,0),7),""),"")</f>
        <v/>
      </c>
      <c r="AT19" s="86" t="str">
        <f>IFERROR(IF(INDEX(Saisie[],MATCH(DATEVALUE(ValDate)+6&amp;$G19,RechDateEtHeure,0),6)=$D$5,INDEX(Saisie[],MATCH(DATEVALUE(ValDate)+6&amp;$G19,RechDateEtHeure,0),8),""),"")</f>
        <v/>
      </c>
      <c r="AU19" s="46" t="str">
        <f>IFERROR(IF(AR19&lt;&gt;"",INDEX(Saisie[],MATCH(DATEVALUE(ValDate)+6&amp;$G19,RechDateEtHeure,0),3),""),"")</f>
        <v/>
      </c>
      <c r="AV19" s="46" t="str">
        <f t="shared" si="12"/>
        <v/>
      </c>
      <c r="AW19" s="252" t="b">
        <f t="shared" si="13"/>
        <v>0</v>
      </c>
    </row>
    <row r="20" spans="6:49" ht="20.25">
      <c r="G20" s="47">
        <v>0.64583333333333337</v>
      </c>
      <c r="H20" s="67" t="str">
        <f>IFERROR(INDEX(Saisie[],MATCH(ValDate&amp;$G20&amp;$D$5,ValeurUniques,0),4)&amp;" : "&amp;INDEX(Saisie[],MATCH(ValDate&amp;$G20&amp;$D$5,ValeurUniques,0),5),"")</f>
        <v/>
      </c>
      <c r="I20" s="68" t="str">
        <f>IFERROR(IF(INDEX(Saisie[],MATCH(DATEVALUE(ValDate)&amp;$G20,RechDateEtHeure,0),6)=$D$5,INDEX(Saisie[],MATCH(DATEVALUE(ValDate)&amp;$G20,RechDateEtHeure,0),7),""),"")</f>
        <v/>
      </c>
      <c r="J20" s="257" t="str">
        <f>IFERROR(IF(INDEX(Saisie[],MATCH(DATEVALUE(ValDate)&amp;$G20,RechDateEtHeure,0),6)=$D$5,INDEX(Saisie[],MATCH(DATEVALUE(ValDate)&amp;$G20,RechDateEtHeure,0),8),""),"")</f>
        <v/>
      </c>
      <c r="K20" s="69" t="str">
        <f>IFERROR(IF(H20&lt;&gt;"",INDEX(Saisie[],MATCH(DATEVALUE(ValDate)&amp;$G20,RechDateEtHeure,0),3),""),"")</f>
        <v/>
      </c>
      <c r="L20" s="69" t="str">
        <f t="shared" si="0"/>
        <v/>
      </c>
      <c r="M20" s="70" t="b">
        <f t="shared" si="1"/>
        <v>0</v>
      </c>
      <c r="N20" s="67" t="str">
        <f>IFERROR(IF(INDEX(Saisie[],MATCH(DATEVALUE(ValDate)+1&amp;$G20,RechDateEtHeure,0),6)=$D$5,INDEX(Saisie[],MATCH(DATEVALUE(ValDate)+1&amp;$G20,RechDateEtHeure,0),4)&amp;" : "&amp;INDEX(Saisie[],MATCH(DATEVALUE(ValDate)+1&amp;$G20,RechDateEtHeure,0),5),""),"")</f>
        <v/>
      </c>
      <c r="O20" s="68" t="str">
        <f>IFERROR(IF(INDEX(Saisie[],MATCH(DATEVALUE(ValDate)+1&amp;$G20,RechDateEtHeure,0),6)=$D$5,INDEX(Saisie[],MATCH(DATEVALUE(ValDate)+1&amp;$G20,RechDateEtHeure,0),7),""),"")</f>
        <v/>
      </c>
      <c r="P20" s="84" t="str">
        <f>IFERROR(IF(INDEX(Saisie[],MATCH(DATEVALUE(ValDate)+1&amp;$G20,RechDateEtHeure,0),6)=$D$5,INDEX(Saisie[],MATCH(DATEVALUE(ValDate)+1&amp;$G20,RechDateEtHeure,0),8),""),"")</f>
        <v/>
      </c>
      <c r="Q20" s="69" t="str">
        <f>IFERROR(IF(N20&lt;&gt;"",INDEX(Saisie[],MATCH(DATEVALUE(ValDate)+1&amp;$G20,RechDateEtHeure,0),3),""),"")</f>
        <v/>
      </c>
      <c r="R20" s="69" t="str">
        <f t="shared" si="2"/>
        <v/>
      </c>
      <c r="S20" s="70" t="b">
        <f t="shared" si="3"/>
        <v>0</v>
      </c>
      <c r="T20" s="71" t="str">
        <f>IFERROR(IF(INDEX(Saisie[],MATCH(DATEVALUE(ValDate)+2&amp;$G20,RechDateEtHeure,0),6)=$D$5,INDEX(Saisie[],MATCH(DATEVALUE(ValDate)+2&amp;$G20,RechDateEtHeure,0),4)&amp;" : "&amp;INDEX(Saisie[],MATCH(DATEVALUE(ValDate)+2&amp;$G20,RechDateEtHeure,0),5),""),"")</f>
        <v/>
      </c>
      <c r="U20" s="68" t="str">
        <f>IFERROR(IF(INDEX(Saisie[],MATCH(DATEVALUE(ValDate)+2&amp;$G20,RechDateEtHeure,0),6)=$D$5,INDEX(Saisie[],MATCH(DATEVALUE(ValDate)+2&amp;$G20,RechDateEtHeure,0),7),""),"")</f>
        <v/>
      </c>
      <c r="V20" s="81" t="str">
        <f>IFERROR(IF(INDEX(Saisie[],MATCH(DATEVALUE(ValDate)+2&amp;$G20,RechDateEtHeure,0),6)=$D$5,INDEX(Saisie[],MATCH(DATEVALUE(ValDate)+2&amp;$G20,RechDateEtHeure,0),8),""),"")</f>
        <v/>
      </c>
      <c r="W20" s="72" t="str">
        <f>IFERROR(IF(T20&lt;&gt;"",INDEX(Saisie[],MATCH(DATEVALUE(ValDate)+2&amp;$G20,RechDateEtHeure,0),3),""),"")</f>
        <v/>
      </c>
      <c r="X20" s="72" t="str">
        <f t="shared" si="4"/>
        <v/>
      </c>
      <c r="Y20" s="70" t="b">
        <f t="shared" si="5"/>
        <v>0</v>
      </c>
      <c r="Z20" s="71" t="str">
        <f>IFERROR(IF(INDEX(Saisie[],MATCH(DATEVALUE(ValDate)+3&amp;$G20,RechDateEtHeure,0),6)=$D$5,INDEX(Saisie[],MATCH(DATEVALUE(ValDate)+3&amp;$G20,RechDateEtHeure,0),4)&amp;" : "&amp;INDEX(Saisie[],MATCH(DATEVALUE(ValDate)+3&amp;$G20,RechDateEtHeure,0),5),""),"")</f>
        <v/>
      </c>
      <c r="AA20" s="68" t="str">
        <f>IFERROR(IF(INDEX(Saisie[],MATCH(DATEVALUE(ValDate)+3&amp;$G20,RechDateEtHeure,0),6)=$D$5,INDEX(Saisie[],MATCH(DATEVALUE(ValDate)+3&amp;$G20,RechDateEtHeure,0),7),""),"")</f>
        <v/>
      </c>
      <c r="AB20" s="81" t="str">
        <f>IFERROR(IF(INDEX(Saisie[],MATCH(DATEVALUE(ValDate)+3&amp;$G20,RechDateEtHeure,0),6)=$D$5,INDEX(Saisie[],MATCH(DATEVALUE(ValDate)+3&amp;$G20,RechDateEtHeure,0),8),""),"")</f>
        <v/>
      </c>
      <c r="AC20" s="72" t="str">
        <f>IFERROR(IF(Z20&lt;&gt;"",INDEX(Saisie[],MATCH(DATEVALUE(ValDate)+3&amp;$G20,RechDateEtHeure,0),3),""),"")</f>
        <v/>
      </c>
      <c r="AD20" s="72" t="str">
        <f t="shared" si="6"/>
        <v/>
      </c>
      <c r="AE20" s="70" t="b">
        <f t="shared" si="7"/>
        <v>0</v>
      </c>
      <c r="AF20" s="71" t="str">
        <f>IFERROR(IF(INDEX(Saisie[],MATCH(DATEVALUE(ValDate)+4&amp;$G20,RechDateEtHeure,0),6)=$D$5,INDEX(Saisie[],MATCH(DATEVALUE(ValDate)+4&amp;$G20,RechDateEtHeure,0),4)&amp;" : "&amp;INDEX(Saisie[],MATCH(DATEVALUE(ValDate)+4&amp;$G20,RechDateEtHeure,0),5),""),"")</f>
        <v/>
      </c>
      <c r="AG20" s="68" t="str">
        <f>IFERROR(IF(INDEX(Saisie[],MATCH(DATEVALUE(ValDate)+4&amp;$G20,RechDateEtHeure,0),6)=$D$5,INDEX(Saisie[],MATCH(DATEVALUE(ValDate)+4&amp;$G20,RechDateEtHeure,0),7),""),"")</f>
        <v/>
      </c>
      <c r="AH20" s="81" t="str">
        <f>IFERROR(IF(INDEX(Saisie[],MATCH(DATEVALUE(ValDate)+4&amp;$G20,RechDateEtHeure,0),6)=$D$5,INDEX(Saisie[],MATCH(DATEVALUE(ValDate)+4&amp;$G20,RechDateEtHeure,0),8),""),"")</f>
        <v/>
      </c>
      <c r="AI20" s="72" t="str">
        <f>IFERROR(IF(AF20&lt;&gt;"",INDEX(Saisie[],MATCH(DATEVALUE(ValDate)+4&amp;$G20,RechDateEtHeure,0),3),""),"")</f>
        <v/>
      </c>
      <c r="AJ20" s="72" t="str">
        <f t="shared" si="8"/>
        <v/>
      </c>
      <c r="AK20" s="70" t="b">
        <f t="shared" si="9"/>
        <v>0</v>
      </c>
      <c r="AL20" s="71" t="str">
        <f>IFERROR(IF(INDEX(Saisie[],MATCH(DATEVALUE(ValDate)+5&amp;$G20,RechDateEtHeure,0),6)=$D$5,INDEX(Saisie[],MATCH(DATEVALUE(ValDate)+5&amp;$G20,RechDateEtHeure,0),4)&amp;" : "&amp;INDEX(Saisie[],MATCH(DATEVALUE(ValDate)+5&amp;$G20,RechDateEtHeure,0),5),""),"")</f>
        <v/>
      </c>
      <c r="AM20" s="68" t="str">
        <f>IFERROR(IF(INDEX(Saisie[],MATCH(DATEVALUE(ValDate)+5&amp;$G20,RechDateEtHeure,0),6)=$D$5,INDEX(Saisie[],MATCH(DATEVALUE(ValDate)+5&amp;$G20,RechDateEtHeure,0),7),""),"")</f>
        <v/>
      </c>
      <c r="AN20" s="81" t="str">
        <f>IFERROR(IF(INDEX(Saisie[],MATCH(DATEVALUE(ValDate)+5&amp;$G20,RechDateEtHeure,0),6)=$D$5,INDEX(Saisie[],MATCH(DATEVALUE(ValDate)+5&amp;$G20,RechDateEtHeure,0),8),""),"")</f>
        <v/>
      </c>
      <c r="AO20" s="72" t="str">
        <f>IFERROR(IF(AL20&lt;&gt;"",INDEX(Saisie[],MATCH(DATEVALUE(ValDate)+5&amp;$G20,RechDateEtHeure,0),3),""),"")</f>
        <v/>
      </c>
      <c r="AP20" s="72" t="str">
        <f t="shared" si="10"/>
        <v/>
      </c>
      <c r="AQ20" s="70" t="b">
        <f t="shared" si="11"/>
        <v>0</v>
      </c>
      <c r="AR20" s="71" t="str">
        <f>IFERROR(IF(INDEX(Saisie[],MATCH(DATEVALUE(ValDate)+6&amp;$G20,RechDateEtHeure,0),6)=$D$5,INDEX(Saisie[],MATCH(DATEVALUE(ValDate)+6&amp;$G20,RechDateEtHeure,0),4)&amp;" : "&amp;INDEX(Saisie[],MATCH(DATEVALUE(ValDate)+6&amp;$G20,RechDateEtHeure,0),5),""),"")</f>
        <v/>
      </c>
      <c r="AS20" s="68" t="str">
        <f>IFERROR(IF(INDEX(Saisie[],MATCH(DATEVALUE(ValDate)+6&amp;$G20,RechDateEtHeure,0),6)=$D$5,INDEX(Saisie[],MATCH(DATEVALUE(ValDate)+6&amp;$G20,RechDateEtHeure,0),7),""),"")</f>
        <v/>
      </c>
      <c r="AT20" s="86" t="str">
        <f>IFERROR(IF(INDEX(Saisie[],MATCH(DATEVALUE(ValDate)+6&amp;$G20,RechDateEtHeure,0),6)=$D$5,INDEX(Saisie[],MATCH(DATEVALUE(ValDate)+6&amp;$G20,RechDateEtHeure,0),8),""),"")</f>
        <v/>
      </c>
      <c r="AU20" s="46" t="str">
        <f>IFERROR(IF(AR20&lt;&gt;"",INDEX(Saisie[],MATCH(DATEVALUE(ValDate)+6&amp;$G20,RechDateEtHeure,0),3),""),"")</f>
        <v/>
      </c>
      <c r="AV20" s="46" t="str">
        <f t="shared" si="12"/>
        <v/>
      </c>
      <c r="AW20" s="252" t="b">
        <f t="shared" si="13"/>
        <v>0</v>
      </c>
    </row>
    <row r="21" spans="6:49" ht="20.25">
      <c r="G21" s="45">
        <v>0.66666666666666663</v>
      </c>
      <c r="H21" s="284" t="str">
        <f>IFERROR(INDEX(Saisie[],MATCH(ValDate&amp;$G21&amp;$D$5,ValeurUniques,0),4)&amp;" : "&amp;INDEX(Saisie[],MATCH(ValDate&amp;$G21&amp;$D$5,ValeurUniques,0),5),"")</f>
        <v>Réservant 5 : Objet 5</v>
      </c>
      <c r="I21" s="68" t="str">
        <f>IFERROR(IF(INDEX(Saisie[],MATCH(DATEVALUE(ValDate)&amp;$G21,RechDateEtHeure,0),6)=$D$5,INDEX(Saisie[],MATCH(DATEVALUE(ValDate)&amp;$G21,RechDateEtHeure,0),7),""),"")</f>
        <v/>
      </c>
      <c r="J21" s="257" t="str">
        <f>IFERROR(IF(INDEX(Saisie[],MATCH(DATEVALUE(ValDate)&amp;$G21,RechDateEtHeure,0),6)=$D$5,INDEX(Saisie[],MATCH(DATEVALUE(ValDate)&amp;$G21,RechDateEtHeure,0),8),""),"")</f>
        <v/>
      </c>
      <c r="K21" s="69" t="str">
        <f>IFERROR(IF(H21&lt;&gt;"",INDEX(Saisie[],MATCH(DATEVALUE(ValDate)&amp;$G21,RechDateEtHeure,0),3),""),"")</f>
        <v/>
      </c>
      <c r="L21" s="69" t="str">
        <f t="shared" si="0"/>
        <v/>
      </c>
      <c r="M21" s="70" t="b">
        <f t="shared" si="1"/>
        <v>0</v>
      </c>
      <c r="N21" s="67" t="str">
        <f>IFERROR(IF(INDEX(Saisie[],MATCH(DATEVALUE(ValDate)+1&amp;$G21,RechDateEtHeure,0),6)=$D$5,INDEX(Saisie[],MATCH(DATEVALUE(ValDate)+1&amp;$G21,RechDateEtHeure,0),4)&amp;" : "&amp;INDEX(Saisie[],MATCH(DATEVALUE(ValDate)+1&amp;$G21,RechDateEtHeure,0),5),""),"")</f>
        <v/>
      </c>
      <c r="O21" s="68" t="str">
        <f>IFERROR(IF(INDEX(Saisie[],MATCH(DATEVALUE(ValDate)+1&amp;$G21,RechDateEtHeure,0),6)=$D$5,INDEX(Saisie[],MATCH(DATEVALUE(ValDate)+1&amp;$G21,RechDateEtHeure,0),7),""),"")</f>
        <v/>
      </c>
      <c r="P21" s="84" t="str">
        <f>IFERROR(IF(INDEX(Saisie[],MATCH(DATEVALUE(ValDate)+1&amp;$G21,RechDateEtHeure,0),6)=$D$5,INDEX(Saisie[],MATCH(DATEVALUE(ValDate)+1&amp;$G21,RechDateEtHeure,0),8),""),"")</f>
        <v/>
      </c>
      <c r="Q21" s="69" t="str">
        <f>IFERROR(IF(N21&lt;&gt;"",INDEX(Saisie[],MATCH(DATEVALUE(ValDate)+1&amp;$G21,RechDateEtHeure,0),3),""),"")</f>
        <v/>
      </c>
      <c r="R21" s="69" t="str">
        <f t="shared" si="2"/>
        <v/>
      </c>
      <c r="S21" s="70" t="b">
        <f t="shared" si="3"/>
        <v>0</v>
      </c>
      <c r="T21" s="71" t="str">
        <f>IFERROR(IF(INDEX(Saisie[],MATCH(DATEVALUE(ValDate)+2&amp;$G21,RechDateEtHeure,0),6)=$D$5,INDEX(Saisie[],MATCH(DATEVALUE(ValDate)+2&amp;$G21,RechDateEtHeure,0),4)&amp;" : "&amp;INDEX(Saisie[],MATCH(DATEVALUE(ValDate)+2&amp;$G21,RechDateEtHeure,0),5),""),"")</f>
        <v/>
      </c>
      <c r="U21" s="68" t="str">
        <f>IFERROR(IF(INDEX(Saisie[],MATCH(DATEVALUE(ValDate)+2&amp;$G21,RechDateEtHeure,0),6)=$D$5,INDEX(Saisie[],MATCH(DATEVALUE(ValDate)+2&amp;$G21,RechDateEtHeure,0),7),""),"")</f>
        <v/>
      </c>
      <c r="V21" s="81" t="str">
        <f>IFERROR(IF(INDEX(Saisie[],MATCH(DATEVALUE(ValDate)+2&amp;$G21,RechDateEtHeure,0),6)=$D$5,INDEX(Saisie[],MATCH(DATEVALUE(ValDate)+2&amp;$G21,RechDateEtHeure,0),8),""),"")</f>
        <v/>
      </c>
      <c r="W21" s="72" t="str">
        <f>IFERROR(IF(T21&lt;&gt;"",INDEX(Saisie[],MATCH(DATEVALUE(ValDate)+2&amp;$G21,RechDateEtHeure,0),3),""),"")</f>
        <v/>
      </c>
      <c r="X21" s="72" t="str">
        <f t="shared" si="4"/>
        <v/>
      </c>
      <c r="Y21" s="70" t="b">
        <f t="shared" si="5"/>
        <v>0</v>
      </c>
      <c r="Z21" s="71" t="str">
        <f>IFERROR(IF(INDEX(Saisie[],MATCH(DATEVALUE(ValDate)+3&amp;$G21,RechDateEtHeure,0),6)=$D$5,INDEX(Saisie[],MATCH(DATEVALUE(ValDate)+3&amp;$G21,RechDateEtHeure,0),4)&amp;" : "&amp;INDEX(Saisie[],MATCH(DATEVALUE(ValDate)+3&amp;$G21,RechDateEtHeure,0),5),""),"")</f>
        <v/>
      </c>
      <c r="AA21" s="68" t="str">
        <f>IFERROR(IF(INDEX(Saisie[],MATCH(DATEVALUE(ValDate)+3&amp;$G21,RechDateEtHeure,0),6)=$D$5,INDEX(Saisie[],MATCH(DATEVALUE(ValDate)+3&amp;$G21,RechDateEtHeure,0),7),""),"")</f>
        <v/>
      </c>
      <c r="AB21" s="81" t="str">
        <f>IFERROR(IF(INDEX(Saisie[],MATCH(DATEVALUE(ValDate)+3&amp;$G21,RechDateEtHeure,0),6)=$D$5,INDEX(Saisie[],MATCH(DATEVALUE(ValDate)+3&amp;$G21,RechDateEtHeure,0),8),""),"")</f>
        <v/>
      </c>
      <c r="AC21" s="72" t="str">
        <f>IFERROR(IF(Z21&lt;&gt;"",INDEX(Saisie[],MATCH(DATEVALUE(ValDate)+3&amp;$G21,RechDateEtHeure,0),3),""),"")</f>
        <v/>
      </c>
      <c r="AD21" s="72" t="str">
        <f t="shared" si="6"/>
        <v/>
      </c>
      <c r="AE21" s="70" t="b">
        <f t="shared" si="7"/>
        <v>0</v>
      </c>
      <c r="AF21" s="71" t="str">
        <f>IFERROR(IF(INDEX(Saisie[],MATCH(DATEVALUE(ValDate)+4&amp;$G21,RechDateEtHeure,0),6)=$D$5,INDEX(Saisie[],MATCH(DATEVALUE(ValDate)+4&amp;$G21,RechDateEtHeure,0),4)&amp;" : "&amp;INDEX(Saisie[],MATCH(DATEVALUE(ValDate)+4&amp;$G21,RechDateEtHeure,0),5),""),"")</f>
        <v/>
      </c>
      <c r="AG21" s="68" t="str">
        <f>IFERROR(IF(INDEX(Saisie[],MATCH(DATEVALUE(ValDate)+4&amp;$G21,RechDateEtHeure,0),6)=$D$5,INDEX(Saisie[],MATCH(DATEVALUE(ValDate)+4&amp;$G21,RechDateEtHeure,0),7),""),"")</f>
        <v/>
      </c>
      <c r="AH21" s="81" t="str">
        <f>IFERROR(IF(INDEX(Saisie[],MATCH(DATEVALUE(ValDate)+4&amp;$G21,RechDateEtHeure,0),6)=$D$5,INDEX(Saisie[],MATCH(DATEVALUE(ValDate)+4&amp;$G21,RechDateEtHeure,0),8),""),"")</f>
        <v/>
      </c>
      <c r="AI21" s="72" t="str">
        <f>IFERROR(IF(AF21&lt;&gt;"",INDEX(Saisie[],MATCH(DATEVALUE(ValDate)+4&amp;$G21,RechDateEtHeure,0),3),""),"")</f>
        <v/>
      </c>
      <c r="AJ21" s="72" t="str">
        <f t="shared" si="8"/>
        <v/>
      </c>
      <c r="AK21" s="70" t="b">
        <f t="shared" si="9"/>
        <v>0</v>
      </c>
      <c r="AL21" s="71" t="str">
        <f>IFERROR(IF(INDEX(Saisie[],MATCH(DATEVALUE(ValDate)+5&amp;$G21,RechDateEtHeure,0),6)=$D$5,INDEX(Saisie[],MATCH(DATEVALUE(ValDate)+5&amp;$G21,RechDateEtHeure,0),4)&amp;" : "&amp;INDEX(Saisie[],MATCH(DATEVALUE(ValDate)+5&amp;$G21,RechDateEtHeure,0),5),""),"")</f>
        <v/>
      </c>
      <c r="AM21" s="68" t="str">
        <f>IFERROR(IF(INDEX(Saisie[],MATCH(DATEVALUE(ValDate)+5&amp;$G21,RechDateEtHeure,0),6)=$D$5,INDEX(Saisie[],MATCH(DATEVALUE(ValDate)+5&amp;$G21,RechDateEtHeure,0),7),""),"")</f>
        <v/>
      </c>
      <c r="AN21" s="81" t="str">
        <f>IFERROR(IF(INDEX(Saisie[],MATCH(DATEVALUE(ValDate)+5&amp;$G21,RechDateEtHeure,0),6)=$D$5,INDEX(Saisie[],MATCH(DATEVALUE(ValDate)+5&amp;$G21,RechDateEtHeure,0),8),""),"")</f>
        <v/>
      </c>
      <c r="AO21" s="72" t="str">
        <f>IFERROR(IF(AL21&lt;&gt;"",INDEX(Saisie[],MATCH(DATEVALUE(ValDate)+5&amp;$G21,RechDateEtHeure,0),3),""),"")</f>
        <v/>
      </c>
      <c r="AP21" s="72" t="str">
        <f t="shared" si="10"/>
        <v/>
      </c>
      <c r="AQ21" s="70" t="b">
        <f t="shared" si="11"/>
        <v>0</v>
      </c>
      <c r="AR21" s="71" t="str">
        <f>IFERROR(IF(INDEX(Saisie[],MATCH(DATEVALUE(ValDate)+6&amp;$G21,RechDateEtHeure,0),6)=$D$5,INDEX(Saisie[],MATCH(DATEVALUE(ValDate)+6&amp;$G21,RechDateEtHeure,0),4)&amp;" : "&amp;INDEX(Saisie[],MATCH(DATEVALUE(ValDate)+6&amp;$G21,RechDateEtHeure,0),5),""),"")</f>
        <v/>
      </c>
      <c r="AS21" s="68" t="str">
        <f>IFERROR(IF(INDEX(Saisie[],MATCH(DATEVALUE(ValDate)+6&amp;$G21,RechDateEtHeure,0),6)=$D$5,INDEX(Saisie[],MATCH(DATEVALUE(ValDate)+6&amp;$G21,RechDateEtHeure,0),7),""),"")</f>
        <v/>
      </c>
      <c r="AT21" s="86" t="str">
        <f>IFERROR(IF(INDEX(Saisie[],MATCH(DATEVALUE(ValDate)+6&amp;$G21,RechDateEtHeure,0),6)=$D$5,INDEX(Saisie[],MATCH(DATEVALUE(ValDate)+6&amp;$G21,RechDateEtHeure,0),8),""),"")</f>
        <v/>
      </c>
      <c r="AU21" s="46" t="str">
        <f>IFERROR(IF(AR21&lt;&gt;"",INDEX(Saisie[],MATCH(DATEVALUE(ValDate)+6&amp;$G21,RechDateEtHeure,0),3),""),"")</f>
        <v/>
      </c>
      <c r="AV21" s="46" t="str">
        <f t="shared" si="12"/>
        <v/>
      </c>
      <c r="AW21" s="252" t="b">
        <f t="shared" si="13"/>
        <v>0</v>
      </c>
    </row>
    <row r="22" spans="6:49" ht="20.25">
      <c r="G22" s="47">
        <v>0.6875</v>
      </c>
      <c r="H22" s="67" t="str">
        <f>IFERROR(INDEX(Saisie[],MATCH(ValDate&amp;$G22&amp;$D$5,ValeurUniques,0),4)&amp;" : "&amp;INDEX(Saisie[],MATCH(ValDate&amp;$G22&amp;$D$5,ValeurUniques,0),5),"")</f>
        <v/>
      </c>
      <c r="I22" s="68" t="str">
        <f>IFERROR(IF(INDEX(Saisie[],MATCH(DATEVALUE(ValDate)&amp;$G22,RechDateEtHeure,0),6)=$D$5,INDEX(Saisie[],MATCH(DATEVALUE(ValDate)&amp;$G22,RechDateEtHeure,0),7),""),"")</f>
        <v/>
      </c>
      <c r="J22" s="257" t="str">
        <f>IFERROR(IF(INDEX(Saisie[],MATCH(DATEVALUE(ValDate)&amp;$G22,RechDateEtHeure,0),6)=$D$5,INDEX(Saisie[],MATCH(DATEVALUE(ValDate)&amp;$G22,RechDateEtHeure,0),8),""),"")</f>
        <v/>
      </c>
      <c r="K22" s="69" t="str">
        <f>IFERROR(IF(H22&lt;&gt;"",INDEX(Saisie[],MATCH(DATEVALUE(ValDate)&amp;$G22,RechDateEtHeure,0),3),""),"")</f>
        <v/>
      </c>
      <c r="L22" s="69" t="str">
        <f t="shared" si="0"/>
        <v/>
      </c>
      <c r="M22" s="70" t="b">
        <f t="shared" si="1"/>
        <v>0</v>
      </c>
      <c r="N22" s="67" t="str">
        <f>IFERROR(IF(INDEX(Saisie[],MATCH(DATEVALUE(ValDate)+1&amp;$G22,RechDateEtHeure,0),6)=$D$5,INDEX(Saisie[],MATCH(DATEVALUE(ValDate)+1&amp;$G22,RechDateEtHeure,0),4)&amp;" : "&amp;INDEX(Saisie[],MATCH(DATEVALUE(ValDate)+1&amp;$G22,RechDateEtHeure,0),5),""),"")</f>
        <v/>
      </c>
      <c r="O22" s="68" t="str">
        <f>IFERROR(IF(INDEX(Saisie[],MATCH(DATEVALUE(ValDate)+1&amp;$G22,RechDateEtHeure,0),6)=$D$5,INDEX(Saisie[],MATCH(DATEVALUE(ValDate)+1&amp;$G22,RechDateEtHeure,0),7),""),"")</f>
        <v/>
      </c>
      <c r="P22" s="84" t="str">
        <f>IFERROR(IF(INDEX(Saisie[],MATCH(DATEVALUE(ValDate)+1&amp;$G22,RechDateEtHeure,0),6)=$D$5,INDEX(Saisie[],MATCH(DATEVALUE(ValDate)+1&amp;$G22,RechDateEtHeure,0),8),""),"")</f>
        <v/>
      </c>
      <c r="Q22" s="69" t="str">
        <f>IFERROR(IF(N22&lt;&gt;"",INDEX(Saisie[],MATCH(DATEVALUE(ValDate)+1&amp;$G22,RechDateEtHeure,0),3),""),"")</f>
        <v/>
      </c>
      <c r="R22" s="69" t="str">
        <f t="shared" si="2"/>
        <v/>
      </c>
      <c r="S22" s="70" t="b">
        <f t="shared" si="3"/>
        <v>0</v>
      </c>
      <c r="T22" s="71" t="str">
        <f>IFERROR(IF(INDEX(Saisie[],MATCH(DATEVALUE(ValDate)+2&amp;$G22,RechDateEtHeure,0),6)=$D$5,INDEX(Saisie[],MATCH(DATEVALUE(ValDate)+2&amp;$G22,RechDateEtHeure,0),4)&amp;" : "&amp;INDEX(Saisie[],MATCH(DATEVALUE(ValDate)+2&amp;$G22,RechDateEtHeure,0),5),""),"")</f>
        <v/>
      </c>
      <c r="U22" s="68" t="str">
        <f>IFERROR(IF(INDEX(Saisie[],MATCH(DATEVALUE(ValDate)+2&amp;$G22,RechDateEtHeure,0),6)=$D$5,INDEX(Saisie[],MATCH(DATEVALUE(ValDate)+2&amp;$G22,RechDateEtHeure,0),7),""),"")</f>
        <v/>
      </c>
      <c r="V22" s="81" t="str">
        <f>IFERROR(IF(INDEX(Saisie[],MATCH(DATEVALUE(ValDate)+2&amp;$G22,RechDateEtHeure,0),6)=$D$5,INDEX(Saisie[],MATCH(DATEVALUE(ValDate)+2&amp;$G22,RechDateEtHeure,0),8),""),"")</f>
        <v/>
      </c>
      <c r="W22" s="72" t="str">
        <f>IFERROR(IF(T22&lt;&gt;"",INDEX(Saisie[],MATCH(DATEVALUE(ValDate)+2&amp;$G22,RechDateEtHeure,0),3),""),"")</f>
        <v/>
      </c>
      <c r="X22" s="72" t="str">
        <f t="shared" si="4"/>
        <v/>
      </c>
      <c r="Y22" s="70" t="b">
        <f t="shared" si="5"/>
        <v>0</v>
      </c>
      <c r="Z22" s="71" t="str">
        <f>IFERROR(IF(INDEX(Saisie[],MATCH(DATEVALUE(ValDate)+3&amp;$G22,RechDateEtHeure,0),6)=$D$5,INDEX(Saisie[],MATCH(DATEVALUE(ValDate)+3&amp;$G22,RechDateEtHeure,0),4)&amp;" : "&amp;INDEX(Saisie[],MATCH(DATEVALUE(ValDate)+3&amp;$G22,RechDateEtHeure,0),5),""),"")</f>
        <v/>
      </c>
      <c r="AA22" s="68" t="str">
        <f>IFERROR(IF(INDEX(Saisie[],MATCH(DATEVALUE(ValDate)+3&amp;$G22,RechDateEtHeure,0),6)=$D$5,INDEX(Saisie[],MATCH(DATEVALUE(ValDate)+3&amp;$G22,RechDateEtHeure,0),7),""),"")</f>
        <v/>
      </c>
      <c r="AB22" s="81" t="str">
        <f>IFERROR(IF(INDEX(Saisie[],MATCH(DATEVALUE(ValDate)+3&amp;$G22,RechDateEtHeure,0),6)=$D$5,INDEX(Saisie[],MATCH(DATEVALUE(ValDate)+3&amp;$G22,RechDateEtHeure,0),8),""),"")</f>
        <v/>
      </c>
      <c r="AC22" s="72" t="str">
        <f>IFERROR(IF(Z22&lt;&gt;"",INDEX(Saisie[],MATCH(DATEVALUE(ValDate)+3&amp;$G22,RechDateEtHeure,0),3),""),"")</f>
        <v/>
      </c>
      <c r="AD22" s="72" t="str">
        <f t="shared" si="6"/>
        <v/>
      </c>
      <c r="AE22" s="70" t="b">
        <f t="shared" si="7"/>
        <v>0</v>
      </c>
      <c r="AF22" s="71" t="str">
        <f>IFERROR(IF(INDEX(Saisie[],MATCH(DATEVALUE(ValDate)+4&amp;$G22,RechDateEtHeure,0),6)=$D$5,INDEX(Saisie[],MATCH(DATEVALUE(ValDate)+4&amp;$G22,RechDateEtHeure,0),4)&amp;" : "&amp;INDEX(Saisie[],MATCH(DATEVALUE(ValDate)+4&amp;$G22,RechDateEtHeure,0),5),""),"")</f>
        <v/>
      </c>
      <c r="AG22" s="68" t="str">
        <f>IFERROR(IF(INDEX(Saisie[],MATCH(DATEVALUE(ValDate)+4&amp;$G22,RechDateEtHeure,0),6)=$D$5,INDEX(Saisie[],MATCH(DATEVALUE(ValDate)+4&amp;$G22,RechDateEtHeure,0),7),""),"")</f>
        <v/>
      </c>
      <c r="AH22" s="81" t="str">
        <f>IFERROR(IF(INDEX(Saisie[],MATCH(DATEVALUE(ValDate)+4&amp;$G22,RechDateEtHeure,0),6)=$D$5,INDEX(Saisie[],MATCH(DATEVALUE(ValDate)+4&amp;$G22,RechDateEtHeure,0),8),""),"")</f>
        <v/>
      </c>
      <c r="AI22" s="72" t="str">
        <f>IFERROR(IF(AF22&lt;&gt;"",INDEX(Saisie[],MATCH(DATEVALUE(ValDate)+4&amp;$G22,RechDateEtHeure,0),3),""),"")</f>
        <v/>
      </c>
      <c r="AJ22" s="72" t="str">
        <f t="shared" si="8"/>
        <v/>
      </c>
      <c r="AK22" s="70" t="b">
        <f t="shared" si="9"/>
        <v>0</v>
      </c>
      <c r="AL22" s="71" t="str">
        <f>IFERROR(IF(INDEX(Saisie[],MATCH(DATEVALUE(ValDate)+5&amp;$G22,RechDateEtHeure,0),6)=$D$5,INDEX(Saisie[],MATCH(DATEVALUE(ValDate)+5&amp;$G22,RechDateEtHeure,0),4)&amp;" : "&amp;INDEX(Saisie[],MATCH(DATEVALUE(ValDate)+5&amp;$G22,RechDateEtHeure,0),5),""),"")</f>
        <v/>
      </c>
      <c r="AM22" s="68" t="str">
        <f>IFERROR(IF(INDEX(Saisie[],MATCH(DATEVALUE(ValDate)+5&amp;$G22,RechDateEtHeure,0),6)=$D$5,INDEX(Saisie[],MATCH(DATEVALUE(ValDate)+5&amp;$G22,RechDateEtHeure,0),7),""),"")</f>
        <v/>
      </c>
      <c r="AN22" s="81" t="str">
        <f>IFERROR(IF(INDEX(Saisie[],MATCH(DATEVALUE(ValDate)+5&amp;$G22,RechDateEtHeure,0),6)=$D$5,INDEX(Saisie[],MATCH(DATEVALUE(ValDate)+5&amp;$G22,RechDateEtHeure,0),8),""),"")</f>
        <v/>
      </c>
      <c r="AO22" s="72" t="str">
        <f>IFERROR(IF(AL22&lt;&gt;"",INDEX(Saisie[],MATCH(DATEVALUE(ValDate)+5&amp;$G22,RechDateEtHeure,0),3),""),"")</f>
        <v/>
      </c>
      <c r="AP22" s="72" t="str">
        <f t="shared" si="10"/>
        <v/>
      </c>
      <c r="AQ22" s="70" t="b">
        <f t="shared" si="11"/>
        <v>0</v>
      </c>
      <c r="AR22" s="71" t="str">
        <f>IFERROR(IF(INDEX(Saisie[],MATCH(DATEVALUE(ValDate)+6&amp;$G22,RechDateEtHeure,0),6)=$D$5,INDEX(Saisie[],MATCH(DATEVALUE(ValDate)+6&amp;$G22,RechDateEtHeure,0),4)&amp;" : "&amp;INDEX(Saisie[],MATCH(DATEVALUE(ValDate)+6&amp;$G22,RechDateEtHeure,0),5),""),"")</f>
        <v/>
      </c>
      <c r="AS22" s="68" t="str">
        <f>IFERROR(IF(INDEX(Saisie[],MATCH(DATEVALUE(ValDate)+6&amp;$G22,RechDateEtHeure,0),6)=$D$5,INDEX(Saisie[],MATCH(DATEVALUE(ValDate)+6&amp;$G22,RechDateEtHeure,0),7),""),"")</f>
        <v/>
      </c>
      <c r="AT22" s="86" t="str">
        <f>IFERROR(IF(INDEX(Saisie[],MATCH(DATEVALUE(ValDate)+6&amp;$G22,RechDateEtHeure,0),6)=$D$5,INDEX(Saisie[],MATCH(DATEVALUE(ValDate)+6&amp;$G22,RechDateEtHeure,0),8),""),"")</f>
        <v/>
      </c>
      <c r="AU22" s="46" t="str">
        <f>IFERROR(IF(AR22&lt;&gt;"",INDEX(Saisie[],MATCH(DATEVALUE(ValDate)+6&amp;$G22,RechDateEtHeure,0),3),""),"")</f>
        <v/>
      </c>
      <c r="AV22" s="46" t="str">
        <f t="shared" si="12"/>
        <v/>
      </c>
      <c r="AW22" s="252" t="b">
        <f t="shared" si="13"/>
        <v>0</v>
      </c>
    </row>
    <row r="23" spans="6:49" ht="20.25">
      <c r="G23" s="45">
        <v>0.70833333333333337</v>
      </c>
      <c r="H23" s="284" t="str">
        <f>IFERROR(INDEX(Saisie[],MATCH(ValDate&amp;$G23&amp;$D$5,ValeurUniques,0),4)&amp;" : "&amp;INDEX(Saisie[],MATCH(ValDate&amp;$G23&amp;$D$5,ValeurUniques,0),5),"")</f>
        <v/>
      </c>
      <c r="I23" s="68" t="str">
        <f>IFERROR(IF(INDEX(Saisie[],MATCH(DATEVALUE(ValDate)&amp;$G23,RechDateEtHeure,0),6)=$D$5,INDEX(Saisie[],MATCH(DATEVALUE(ValDate)&amp;$G23,RechDateEtHeure,0),7),""),"")</f>
        <v/>
      </c>
      <c r="J23" s="257" t="str">
        <f>IFERROR(IF(INDEX(Saisie[],MATCH(DATEVALUE(ValDate)&amp;$G23,RechDateEtHeure,0),6)=$D$5,INDEX(Saisie[],MATCH(DATEVALUE(ValDate)&amp;$G23,RechDateEtHeure,0),8),""),"")</f>
        <v/>
      </c>
      <c r="K23" s="69" t="str">
        <f>IFERROR(IF(H23&lt;&gt;"",INDEX(Saisie[],MATCH(DATEVALUE(ValDate)&amp;$G23,RechDateEtHeure,0),3),""),"")</f>
        <v/>
      </c>
      <c r="L23" s="69" t="str">
        <f t="shared" si="0"/>
        <v/>
      </c>
      <c r="M23" s="70" t="b">
        <f t="shared" si="1"/>
        <v>0</v>
      </c>
      <c r="N23" s="67" t="str">
        <f>IFERROR(IF(INDEX(Saisie[],MATCH(DATEVALUE(ValDate)+1&amp;$G23,RechDateEtHeure,0),6)=$D$5,INDEX(Saisie[],MATCH(DATEVALUE(ValDate)+1&amp;$G23,RechDateEtHeure,0),4)&amp;" : "&amp;INDEX(Saisie[],MATCH(DATEVALUE(ValDate)+1&amp;$G23,RechDateEtHeure,0),5),""),"")</f>
        <v/>
      </c>
      <c r="O23" s="68" t="str">
        <f>IFERROR(IF(INDEX(Saisie[],MATCH(DATEVALUE(ValDate)+1&amp;$G23,RechDateEtHeure,0),6)=$D$5,INDEX(Saisie[],MATCH(DATEVALUE(ValDate)+1&amp;$G23,RechDateEtHeure,0),7),""),"")</f>
        <v/>
      </c>
      <c r="P23" s="84" t="str">
        <f>IFERROR(IF(INDEX(Saisie[],MATCH(DATEVALUE(ValDate)+1&amp;$G23,RechDateEtHeure,0),6)=$D$5,INDEX(Saisie[],MATCH(DATEVALUE(ValDate)+1&amp;$G23,RechDateEtHeure,0),8),""),"")</f>
        <v/>
      </c>
      <c r="Q23" s="69" t="str">
        <f>IFERROR(IF(N23&lt;&gt;"",INDEX(Saisie[],MATCH(DATEVALUE(ValDate)+1&amp;$G23,RechDateEtHeure,0),3),""),"")</f>
        <v/>
      </c>
      <c r="R23" s="69" t="str">
        <f t="shared" si="2"/>
        <v/>
      </c>
      <c r="S23" s="70" t="b">
        <f t="shared" si="3"/>
        <v>0</v>
      </c>
      <c r="T23" s="71" t="str">
        <f>IFERROR(IF(INDEX(Saisie[],MATCH(DATEVALUE(ValDate)+2&amp;$G23,RechDateEtHeure,0),6)=$D$5,INDEX(Saisie[],MATCH(DATEVALUE(ValDate)+2&amp;$G23,RechDateEtHeure,0),4)&amp;" : "&amp;INDEX(Saisie[],MATCH(DATEVALUE(ValDate)+2&amp;$G23,RechDateEtHeure,0),5),""),"")</f>
        <v/>
      </c>
      <c r="U23" s="68" t="str">
        <f>IFERROR(IF(INDEX(Saisie[],MATCH(DATEVALUE(ValDate)+2&amp;$G23,RechDateEtHeure,0),6)=$D$5,INDEX(Saisie[],MATCH(DATEVALUE(ValDate)+2&amp;$G23,RechDateEtHeure,0),7),""),"")</f>
        <v/>
      </c>
      <c r="V23" s="81" t="str">
        <f>IFERROR(IF(INDEX(Saisie[],MATCH(DATEVALUE(ValDate)+2&amp;$G23,RechDateEtHeure,0),6)=$D$5,INDEX(Saisie[],MATCH(DATEVALUE(ValDate)+2&amp;$G23,RechDateEtHeure,0),8),""),"")</f>
        <v/>
      </c>
      <c r="W23" s="72" t="str">
        <f>IFERROR(IF(T23&lt;&gt;"",INDEX(Saisie[],MATCH(DATEVALUE(ValDate)+2&amp;$G23,RechDateEtHeure,0),3),""),"")</f>
        <v/>
      </c>
      <c r="X23" s="72" t="str">
        <f t="shared" si="4"/>
        <v/>
      </c>
      <c r="Y23" s="70" t="b">
        <f t="shared" si="5"/>
        <v>0</v>
      </c>
      <c r="Z23" s="71" t="str">
        <f>IFERROR(IF(INDEX(Saisie[],MATCH(DATEVALUE(ValDate)+3&amp;$G23,RechDateEtHeure,0),6)=$D$5,INDEX(Saisie[],MATCH(DATEVALUE(ValDate)+3&amp;$G23,RechDateEtHeure,0),4)&amp;" : "&amp;INDEX(Saisie[],MATCH(DATEVALUE(ValDate)+3&amp;$G23,RechDateEtHeure,0),5),""),"")</f>
        <v/>
      </c>
      <c r="AA23" s="68" t="str">
        <f>IFERROR(IF(INDEX(Saisie[],MATCH(DATEVALUE(ValDate)+3&amp;$G23,RechDateEtHeure,0),6)=$D$5,INDEX(Saisie[],MATCH(DATEVALUE(ValDate)+3&amp;$G23,RechDateEtHeure,0),7),""),"")</f>
        <v/>
      </c>
      <c r="AB23" s="81" t="str">
        <f>IFERROR(IF(INDEX(Saisie[],MATCH(DATEVALUE(ValDate)+3&amp;$G23,RechDateEtHeure,0),6)=$D$5,INDEX(Saisie[],MATCH(DATEVALUE(ValDate)+3&amp;$G23,RechDateEtHeure,0),8),""),"")</f>
        <v/>
      </c>
      <c r="AC23" s="72" t="str">
        <f>IFERROR(IF(Z23&lt;&gt;"",INDEX(Saisie[],MATCH(DATEVALUE(ValDate)+3&amp;$G23,RechDateEtHeure,0),3),""),"")</f>
        <v/>
      </c>
      <c r="AD23" s="72" t="str">
        <f t="shared" si="6"/>
        <v/>
      </c>
      <c r="AE23" s="70" t="b">
        <f t="shared" si="7"/>
        <v>0</v>
      </c>
      <c r="AF23" s="71" t="str">
        <f>IFERROR(IF(INDEX(Saisie[],MATCH(DATEVALUE(ValDate)+4&amp;$G23,RechDateEtHeure,0),6)=$D$5,INDEX(Saisie[],MATCH(DATEVALUE(ValDate)+4&amp;$G23,RechDateEtHeure,0),4)&amp;" : "&amp;INDEX(Saisie[],MATCH(DATEVALUE(ValDate)+4&amp;$G23,RechDateEtHeure,0),5),""),"")</f>
        <v/>
      </c>
      <c r="AG23" s="68" t="str">
        <f>IFERROR(IF(INDEX(Saisie[],MATCH(DATEVALUE(ValDate)+4&amp;$G23,RechDateEtHeure,0),6)=$D$5,INDEX(Saisie[],MATCH(DATEVALUE(ValDate)+4&amp;$G23,RechDateEtHeure,0),7),""),"")</f>
        <v/>
      </c>
      <c r="AH23" s="81" t="str">
        <f>IFERROR(IF(INDEX(Saisie[],MATCH(DATEVALUE(ValDate)+4&amp;$G23,RechDateEtHeure,0),6)=$D$5,INDEX(Saisie[],MATCH(DATEVALUE(ValDate)+4&amp;$G23,RechDateEtHeure,0),8),""),"")</f>
        <v/>
      </c>
      <c r="AI23" s="72" t="str">
        <f>IFERROR(IF(AF23&lt;&gt;"",INDEX(Saisie[],MATCH(DATEVALUE(ValDate)+4&amp;$G23,RechDateEtHeure,0),3),""),"")</f>
        <v/>
      </c>
      <c r="AJ23" s="72" t="str">
        <f t="shared" si="8"/>
        <v/>
      </c>
      <c r="AK23" s="70" t="b">
        <f t="shared" si="9"/>
        <v>0</v>
      </c>
      <c r="AL23" s="71" t="str">
        <f>IFERROR(IF(INDEX(Saisie[],MATCH(DATEVALUE(ValDate)+5&amp;$G23,RechDateEtHeure,0),6)=$D$5,INDEX(Saisie[],MATCH(DATEVALUE(ValDate)+5&amp;$G23,RechDateEtHeure,0),4)&amp;" : "&amp;INDEX(Saisie[],MATCH(DATEVALUE(ValDate)+5&amp;$G23,RechDateEtHeure,0),5),""),"")</f>
        <v/>
      </c>
      <c r="AM23" s="68" t="str">
        <f>IFERROR(IF(INDEX(Saisie[],MATCH(DATEVALUE(ValDate)+5&amp;$G23,RechDateEtHeure,0),6)=$D$5,INDEX(Saisie[],MATCH(DATEVALUE(ValDate)+5&amp;$G23,RechDateEtHeure,0),7),""),"")</f>
        <v/>
      </c>
      <c r="AN23" s="81" t="str">
        <f>IFERROR(IF(INDEX(Saisie[],MATCH(DATEVALUE(ValDate)+5&amp;$G23,RechDateEtHeure,0),6)=$D$5,INDEX(Saisie[],MATCH(DATEVALUE(ValDate)+5&amp;$G23,RechDateEtHeure,0),8),""),"")</f>
        <v/>
      </c>
      <c r="AO23" s="72" t="str">
        <f>IFERROR(IF(AL23&lt;&gt;"",INDEX(Saisie[],MATCH(DATEVALUE(ValDate)+5&amp;$G23,RechDateEtHeure,0),3),""),"")</f>
        <v/>
      </c>
      <c r="AP23" s="72" t="str">
        <f t="shared" si="10"/>
        <v/>
      </c>
      <c r="AQ23" s="70" t="b">
        <f t="shared" si="11"/>
        <v>0</v>
      </c>
      <c r="AR23" s="71" t="str">
        <f>IFERROR(IF(INDEX(Saisie[],MATCH(DATEVALUE(ValDate)+6&amp;$G23,RechDateEtHeure,0),6)=$D$5,INDEX(Saisie[],MATCH(DATEVALUE(ValDate)+6&amp;$G23,RechDateEtHeure,0),4)&amp;" : "&amp;INDEX(Saisie[],MATCH(DATEVALUE(ValDate)+6&amp;$G23,RechDateEtHeure,0),5),""),"")</f>
        <v/>
      </c>
      <c r="AS23" s="68" t="str">
        <f>IFERROR(IF(INDEX(Saisie[],MATCH(DATEVALUE(ValDate)+6&amp;$G23,RechDateEtHeure,0),6)=$D$5,INDEX(Saisie[],MATCH(DATEVALUE(ValDate)+6&amp;$G23,RechDateEtHeure,0),7),""),"")</f>
        <v/>
      </c>
      <c r="AT23" s="86" t="str">
        <f>IFERROR(IF(INDEX(Saisie[],MATCH(DATEVALUE(ValDate)+6&amp;$G23,RechDateEtHeure,0),6)=$D$5,INDEX(Saisie[],MATCH(DATEVALUE(ValDate)+6&amp;$G23,RechDateEtHeure,0),8),""),"")</f>
        <v/>
      </c>
      <c r="AU23" s="46" t="str">
        <f>IFERROR(IF(AR23&lt;&gt;"",INDEX(Saisie[],MATCH(DATEVALUE(ValDate)+6&amp;$G23,RechDateEtHeure,0),3),""),"")</f>
        <v/>
      </c>
      <c r="AV23" s="46" t="str">
        <f t="shared" si="12"/>
        <v/>
      </c>
      <c r="AW23" s="252" t="b">
        <f t="shared" si="13"/>
        <v>0</v>
      </c>
    </row>
    <row r="24" spans="6:49" ht="20.25">
      <c r="G24" s="47">
        <v>0.72916666666666663</v>
      </c>
      <c r="H24" s="67" t="str">
        <f>IFERROR(INDEX(Saisie[],MATCH(ValDate&amp;$G24&amp;$D$5,ValeurUniques,0),4)&amp;" : "&amp;INDEX(Saisie[],MATCH(ValDate&amp;$G24&amp;$D$5,ValeurUniques,0),5),"")</f>
        <v/>
      </c>
      <c r="I24" s="68" t="str">
        <f>IFERROR(IF(INDEX(Saisie[],MATCH(DATEVALUE(ValDate)&amp;$G24,RechDateEtHeure,0),6)=$D$5,INDEX(Saisie[],MATCH(DATEVALUE(ValDate)&amp;$G24,RechDateEtHeure,0),7),""),"")</f>
        <v/>
      </c>
      <c r="J24" s="257" t="str">
        <f>IFERROR(IF(INDEX(Saisie[],MATCH(DATEVALUE(ValDate)&amp;$G24,RechDateEtHeure,0),6)=$D$5,INDEX(Saisie[],MATCH(DATEVALUE(ValDate)&amp;$G24,RechDateEtHeure,0),8),""),"")</f>
        <v/>
      </c>
      <c r="K24" s="69" t="str">
        <f>IFERROR(IF(H24&lt;&gt;"",INDEX(Saisie[],MATCH(DATEVALUE(ValDate)&amp;$G24,RechDateEtHeure,0),3),""),"")</f>
        <v/>
      </c>
      <c r="L24" s="69" t="str">
        <f t="shared" si="0"/>
        <v/>
      </c>
      <c r="M24" s="70" t="b">
        <f t="shared" si="1"/>
        <v>0</v>
      </c>
      <c r="N24" s="67" t="str">
        <f>IFERROR(IF(INDEX(Saisie[],MATCH(DATEVALUE(ValDate)+1&amp;$G24,RechDateEtHeure,0),6)=$D$5,INDEX(Saisie[],MATCH(DATEVALUE(ValDate)+1&amp;$G24,RechDateEtHeure,0),4)&amp;" : "&amp;INDEX(Saisie[],MATCH(DATEVALUE(ValDate)+1&amp;$G24,RechDateEtHeure,0),5),""),"")</f>
        <v/>
      </c>
      <c r="O24" s="68" t="str">
        <f>IFERROR(IF(INDEX(Saisie[],MATCH(DATEVALUE(ValDate)+1&amp;$G24,RechDateEtHeure,0),6)=$D$5,INDEX(Saisie[],MATCH(DATEVALUE(ValDate)+1&amp;$G24,RechDateEtHeure,0),7),""),"")</f>
        <v/>
      </c>
      <c r="P24" s="84" t="str">
        <f>IFERROR(IF(INDEX(Saisie[],MATCH(DATEVALUE(ValDate)+1&amp;$G24,RechDateEtHeure,0),6)=$D$5,INDEX(Saisie[],MATCH(DATEVALUE(ValDate)+1&amp;$G24,RechDateEtHeure,0),8),""),"")</f>
        <v/>
      </c>
      <c r="Q24" s="69" t="str">
        <f>IFERROR(IF(N24&lt;&gt;"",INDEX(Saisie[],MATCH(DATEVALUE(ValDate)+1&amp;$G24,RechDateEtHeure,0),3),""),"")</f>
        <v/>
      </c>
      <c r="R24" s="69" t="str">
        <f t="shared" si="2"/>
        <v/>
      </c>
      <c r="S24" s="70" t="b">
        <f t="shared" si="3"/>
        <v>0</v>
      </c>
      <c r="T24" s="71" t="str">
        <f>IFERROR(IF(INDEX(Saisie[],MATCH(DATEVALUE(ValDate)+2&amp;$G24,RechDateEtHeure,0),6)=$D$5,INDEX(Saisie[],MATCH(DATEVALUE(ValDate)+2&amp;$G24,RechDateEtHeure,0),4)&amp;" : "&amp;INDEX(Saisie[],MATCH(DATEVALUE(ValDate)+2&amp;$G24,RechDateEtHeure,0),5),""),"")</f>
        <v/>
      </c>
      <c r="U24" s="68" t="str">
        <f>IFERROR(IF(INDEX(Saisie[],MATCH(DATEVALUE(ValDate)+2&amp;$G24,RechDateEtHeure,0),6)=$D$5,INDEX(Saisie[],MATCH(DATEVALUE(ValDate)+2&amp;$G24,RechDateEtHeure,0),7),""),"")</f>
        <v/>
      </c>
      <c r="V24" s="81" t="str">
        <f>IFERROR(IF(INDEX(Saisie[],MATCH(DATEVALUE(ValDate)+2&amp;$G24,RechDateEtHeure,0),6)=$D$5,INDEX(Saisie[],MATCH(DATEVALUE(ValDate)+2&amp;$G24,RechDateEtHeure,0),8),""),"")</f>
        <v/>
      </c>
      <c r="W24" s="72" t="str">
        <f>IFERROR(IF(T24&lt;&gt;"",INDEX(Saisie[],MATCH(DATEVALUE(ValDate)+2&amp;$G24,RechDateEtHeure,0),3),""),"")</f>
        <v/>
      </c>
      <c r="X24" s="72" t="str">
        <f t="shared" si="4"/>
        <v/>
      </c>
      <c r="Y24" s="70" t="b">
        <f t="shared" si="5"/>
        <v>0</v>
      </c>
      <c r="Z24" s="71" t="str">
        <f>IFERROR(IF(INDEX(Saisie[],MATCH(DATEVALUE(ValDate)+3&amp;$G24,RechDateEtHeure,0),6)=$D$5,INDEX(Saisie[],MATCH(DATEVALUE(ValDate)+3&amp;$G24,RechDateEtHeure,0),4)&amp;" : "&amp;INDEX(Saisie[],MATCH(DATEVALUE(ValDate)+3&amp;$G24,RechDateEtHeure,0),5),""),"")</f>
        <v/>
      </c>
      <c r="AA24" s="68" t="str">
        <f>IFERROR(IF(INDEX(Saisie[],MATCH(DATEVALUE(ValDate)+3&amp;$G24,RechDateEtHeure,0),6)=$D$5,INDEX(Saisie[],MATCH(DATEVALUE(ValDate)+3&amp;$G24,RechDateEtHeure,0),7),""),"")</f>
        <v/>
      </c>
      <c r="AB24" s="81" t="str">
        <f>IFERROR(IF(INDEX(Saisie[],MATCH(DATEVALUE(ValDate)+3&amp;$G24,RechDateEtHeure,0),6)=$D$5,INDEX(Saisie[],MATCH(DATEVALUE(ValDate)+3&amp;$G24,RechDateEtHeure,0),8),""),"")</f>
        <v/>
      </c>
      <c r="AC24" s="72" t="str">
        <f>IFERROR(IF(Z24&lt;&gt;"",INDEX(Saisie[],MATCH(DATEVALUE(ValDate)+3&amp;$G24,RechDateEtHeure,0),3),""),"")</f>
        <v/>
      </c>
      <c r="AD24" s="72" t="str">
        <f t="shared" si="6"/>
        <v/>
      </c>
      <c r="AE24" s="70" t="b">
        <f t="shared" si="7"/>
        <v>0</v>
      </c>
      <c r="AF24" s="71" t="str">
        <f>IFERROR(IF(INDEX(Saisie[],MATCH(DATEVALUE(ValDate)+4&amp;$G24,RechDateEtHeure,0),6)=$D$5,INDEX(Saisie[],MATCH(DATEVALUE(ValDate)+4&amp;$G24,RechDateEtHeure,0),4)&amp;" : "&amp;INDEX(Saisie[],MATCH(DATEVALUE(ValDate)+4&amp;$G24,RechDateEtHeure,0),5),""),"")</f>
        <v/>
      </c>
      <c r="AG24" s="68" t="str">
        <f>IFERROR(IF(INDEX(Saisie[],MATCH(DATEVALUE(ValDate)+4&amp;$G24,RechDateEtHeure,0),6)=$D$5,INDEX(Saisie[],MATCH(DATEVALUE(ValDate)+4&amp;$G24,RechDateEtHeure,0),7),""),"")</f>
        <v/>
      </c>
      <c r="AH24" s="81" t="str">
        <f>IFERROR(IF(INDEX(Saisie[],MATCH(DATEVALUE(ValDate)+4&amp;$G24,RechDateEtHeure,0),6)=$D$5,INDEX(Saisie[],MATCH(DATEVALUE(ValDate)+4&amp;$G24,RechDateEtHeure,0),8),""),"")</f>
        <v/>
      </c>
      <c r="AI24" s="72" t="str">
        <f>IFERROR(IF(AF24&lt;&gt;"",INDEX(Saisie[],MATCH(DATEVALUE(ValDate)+4&amp;$G24,RechDateEtHeure,0),3),""),"")</f>
        <v/>
      </c>
      <c r="AJ24" s="72" t="str">
        <f t="shared" si="8"/>
        <v/>
      </c>
      <c r="AK24" s="70" t="b">
        <f t="shared" si="9"/>
        <v>0</v>
      </c>
      <c r="AL24" s="71" t="str">
        <f>IFERROR(IF(INDEX(Saisie[],MATCH(DATEVALUE(ValDate)+5&amp;$G24,RechDateEtHeure,0),6)=$D$5,INDEX(Saisie[],MATCH(DATEVALUE(ValDate)+5&amp;$G24,RechDateEtHeure,0),4)&amp;" : "&amp;INDEX(Saisie[],MATCH(DATEVALUE(ValDate)+5&amp;$G24,RechDateEtHeure,0),5),""),"")</f>
        <v/>
      </c>
      <c r="AM24" s="68" t="str">
        <f>IFERROR(IF(INDEX(Saisie[],MATCH(DATEVALUE(ValDate)+5&amp;$G24,RechDateEtHeure,0),6)=$D$5,INDEX(Saisie[],MATCH(DATEVALUE(ValDate)+5&amp;$G24,RechDateEtHeure,0),7),""),"")</f>
        <v/>
      </c>
      <c r="AN24" s="81" t="str">
        <f>IFERROR(IF(INDEX(Saisie[],MATCH(DATEVALUE(ValDate)+5&amp;$G24,RechDateEtHeure,0),6)=$D$5,INDEX(Saisie[],MATCH(DATEVALUE(ValDate)+5&amp;$G24,RechDateEtHeure,0),8),""),"")</f>
        <v/>
      </c>
      <c r="AO24" s="72" t="str">
        <f>IFERROR(IF(AL24&lt;&gt;"",INDEX(Saisie[],MATCH(DATEVALUE(ValDate)+5&amp;$G24,RechDateEtHeure,0),3),""),"")</f>
        <v/>
      </c>
      <c r="AP24" s="72" t="str">
        <f t="shared" si="10"/>
        <v/>
      </c>
      <c r="AQ24" s="70" t="b">
        <f t="shared" si="11"/>
        <v>0</v>
      </c>
      <c r="AR24" s="71" t="str">
        <f>IFERROR(IF(INDEX(Saisie[],MATCH(DATEVALUE(ValDate)+6&amp;$G24,RechDateEtHeure,0),6)=$D$5,INDEX(Saisie[],MATCH(DATEVALUE(ValDate)+6&amp;$G24,RechDateEtHeure,0),4)&amp;" : "&amp;INDEX(Saisie[],MATCH(DATEVALUE(ValDate)+6&amp;$G24,RechDateEtHeure,0),5),""),"")</f>
        <v/>
      </c>
      <c r="AS24" s="68" t="str">
        <f>IFERROR(IF(INDEX(Saisie[],MATCH(DATEVALUE(ValDate)+6&amp;$G24,RechDateEtHeure,0),6)=$D$5,INDEX(Saisie[],MATCH(DATEVALUE(ValDate)+6&amp;$G24,RechDateEtHeure,0),7),""),"")</f>
        <v/>
      </c>
      <c r="AT24" s="86" t="str">
        <f>IFERROR(IF(INDEX(Saisie[],MATCH(DATEVALUE(ValDate)+6&amp;$G24,RechDateEtHeure,0),6)=$D$5,INDEX(Saisie[],MATCH(DATEVALUE(ValDate)+6&amp;$G24,RechDateEtHeure,0),8),""),"")</f>
        <v/>
      </c>
      <c r="AU24" s="46" t="str">
        <f>IFERROR(IF(AR24&lt;&gt;"",INDEX(Saisie[],MATCH(DATEVALUE(ValDate)+6&amp;$G24,RechDateEtHeure,0),3),""),"")</f>
        <v/>
      </c>
      <c r="AV24" s="46" t="str">
        <f t="shared" si="12"/>
        <v/>
      </c>
      <c r="AW24" s="252" t="b">
        <f t="shared" si="13"/>
        <v>0</v>
      </c>
    </row>
    <row r="25" spans="6:49" ht="20.25">
      <c r="G25" s="45">
        <v>0.75</v>
      </c>
      <c r="H25" s="284" t="str">
        <f>IFERROR(INDEX(Saisie[],MATCH(ValDate&amp;$G25&amp;$D$5,ValeurUniques,0),4)&amp;" : "&amp;INDEX(Saisie[],MATCH(ValDate&amp;$G25&amp;$D$5,ValeurUniques,0),5),"")</f>
        <v>Réservant 6 : Objet 6</v>
      </c>
      <c r="I25" s="68" t="str">
        <f>IFERROR(IF(INDEX(Saisie[],MATCH(DATEVALUE(ValDate)&amp;$G25,RechDateEtHeure,0),6)=$D$5,INDEX(Saisie[],MATCH(DATEVALUE(ValDate)&amp;$G25,RechDateEtHeure,0),7),""),"")</f>
        <v/>
      </c>
      <c r="J25" s="257" t="str">
        <f>IFERROR(IF(INDEX(Saisie[],MATCH(DATEVALUE(ValDate)&amp;$G25,RechDateEtHeure,0),6)=$D$5,INDEX(Saisie[],MATCH(DATEVALUE(ValDate)&amp;$G25,RechDateEtHeure,0),8),""),"")</f>
        <v/>
      </c>
      <c r="K25" s="69" t="str">
        <f>IFERROR(IF(H25&lt;&gt;"",INDEX(Saisie[],MATCH(DATEVALUE(ValDate)&amp;$G25,RechDateEtHeure,0),3),""),"")</f>
        <v/>
      </c>
      <c r="L25" s="69" t="str">
        <f t="shared" si="0"/>
        <v/>
      </c>
      <c r="M25" s="70" t="b">
        <f t="shared" ref="M25:M26" si="14">IF(L25="",FALSE,IF(OR(K25=L25,K25=K26),TRUE))</f>
        <v>0</v>
      </c>
      <c r="N25" s="67" t="str">
        <f>IFERROR(IF(INDEX(Saisie[],MATCH(DATEVALUE(ValDate)+1&amp;$G25,RechDateEtHeure,0),6)=$D$5,INDEX(Saisie[],MATCH(DATEVALUE(ValDate)+1&amp;$G25,RechDateEtHeure,0),4)&amp;" : "&amp;INDEX(Saisie[],MATCH(DATEVALUE(ValDate)+1&amp;$G25,RechDateEtHeure,0),5),""),"")</f>
        <v/>
      </c>
      <c r="O25" s="68" t="str">
        <f>IFERROR(IF(INDEX(Saisie[],MATCH(DATEVALUE(ValDate)+1&amp;$G25,RechDateEtHeure,0),6)=$D$5,INDEX(Saisie[],MATCH(DATEVALUE(ValDate)+1&amp;$G25,RechDateEtHeure,0),7),""),"")</f>
        <v/>
      </c>
      <c r="P25" s="84" t="str">
        <f>IFERROR(IF(INDEX(Saisie[],MATCH(DATEVALUE(ValDate)+1&amp;$G25,RechDateEtHeure,0),6)=$D$5,INDEX(Saisie[],MATCH(DATEVALUE(ValDate)+1&amp;$G25,RechDateEtHeure,0),8),""),"")</f>
        <v/>
      </c>
      <c r="Q25" s="69" t="str">
        <f>IFERROR(IF(N25&lt;&gt;"",INDEX(Saisie[],MATCH(DATEVALUE(ValDate)+1&amp;$G25,RechDateEtHeure,0),3),""),"")</f>
        <v/>
      </c>
      <c r="R25" s="69" t="str">
        <f t="shared" si="2"/>
        <v/>
      </c>
      <c r="S25" s="70" t="b">
        <f t="shared" si="3"/>
        <v>0</v>
      </c>
      <c r="T25" s="71" t="str">
        <f>IFERROR(IF(INDEX(Saisie[],MATCH(DATEVALUE(ValDate)+2&amp;$G25,RechDateEtHeure,0),6)=$D$5,INDEX(Saisie[],MATCH(DATEVALUE(ValDate)+2&amp;$G25,RechDateEtHeure,0),4)&amp;" : "&amp;INDEX(Saisie[],MATCH(DATEVALUE(ValDate)+2&amp;$G25,RechDateEtHeure,0),5),""),"")</f>
        <v/>
      </c>
      <c r="U25" s="68" t="str">
        <f>IFERROR(IF(INDEX(Saisie[],MATCH(DATEVALUE(ValDate)+2&amp;$G25,RechDateEtHeure,0),6)=$D$5,INDEX(Saisie[],MATCH(DATEVALUE(ValDate)+2&amp;$G25,RechDateEtHeure,0),7),""),"")</f>
        <v/>
      </c>
      <c r="V25" s="81" t="str">
        <f>IFERROR(IF(INDEX(Saisie[],MATCH(DATEVALUE(ValDate)+2&amp;$G25,RechDateEtHeure,0),6)=$D$5,INDEX(Saisie[],MATCH(DATEVALUE(ValDate)+2&amp;$G25,RechDateEtHeure,0),8),""),"")</f>
        <v/>
      </c>
      <c r="W25" s="72" t="str">
        <f>IFERROR(IF(T25&lt;&gt;"",INDEX(Saisie[],MATCH(DATEVALUE(ValDate)+2&amp;$G25,RechDateEtHeure,0),3),""),"")</f>
        <v/>
      </c>
      <c r="X25" s="72" t="str">
        <f t="shared" si="4"/>
        <v/>
      </c>
      <c r="Y25" s="70" t="b">
        <f t="shared" si="5"/>
        <v>0</v>
      </c>
      <c r="Z25" s="71" t="str">
        <f>IFERROR(IF(INDEX(Saisie[],MATCH(DATEVALUE(ValDate)+3&amp;$G25,RechDateEtHeure,0),6)=$D$5,INDEX(Saisie[],MATCH(DATEVALUE(ValDate)+3&amp;$G25,RechDateEtHeure,0),4)&amp;" : "&amp;INDEX(Saisie[],MATCH(DATEVALUE(ValDate)+3&amp;$G25,RechDateEtHeure,0),5),""),"")</f>
        <v/>
      </c>
      <c r="AA25" s="68" t="str">
        <f>IFERROR(IF(INDEX(Saisie[],MATCH(DATEVALUE(ValDate)+3&amp;$G25,RechDateEtHeure,0),6)=$D$5,INDEX(Saisie[],MATCH(DATEVALUE(ValDate)+3&amp;$G25,RechDateEtHeure,0),7),""),"")</f>
        <v/>
      </c>
      <c r="AB25" s="81" t="str">
        <f>IFERROR(IF(INDEX(Saisie[],MATCH(DATEVALUE(ValDate)+3&amp;$G25,RechDateEtHeure,0),6)=$D$5,INDEX(Saisie[],MATCH(DATEVALUE(ValDate)+3&amp;$G25,RechDateEtHeure,0),8),""),"")</f>
        <v/>
      </c>
      <c r="AC25" s="72" t="str">
        <f>IFERROR(IF(Z25&lt;&gt;"",INDEX(Saisie[],MATCH(DATEVALUE(ValDate)+3&amp;$G25,RechDateEtHeure,0),3),""),"")</f>
        <v/>
      </c>
      <c r="AD25" s="72" t="str">
        <f t="shared" si="6"/>
        <v/>
      </c>
      <c r="AE25" s="70" t="b">
        <f t="shared" si="7"/>
        <v>0</v>
      </c>
      <c r="AF25" s="71" t="str">
        <f>IFERROR(IF(INDEX(Saisie[],MATCH(DATEVALUE(ValDate)+4&amp;$G25,RechDateEtHeure,0),6)=$D$5,INDEX(Saisie[],MATCH(DATEVALUE(ValDate)+4&amp;$G25,RechDateEtHeure,0),4)&amp;" : "&amp;INDEX(Saisie[],MATCH(DATEVALUE(ValDate)+4&amp;$G25,RechDateEtHeure,0),5),""),"")</f>
        <v/>
      </c>
      <c r="AG25" s="68" t="str">
        <f>IFERROR(IF(INDEX(Saisie[],MATCH(DATEVALUE(ValDate)+4&amp;$G25,RechDateEtHeure,0),6)=$D$5,INDEX(Saisie[],MATCH(DATEVALUE(ValDate)+4&amp;$G25,RechDateEtHeure,0),7),""),"")</f>
        <v/>
      </c>
      <c r="AH25" s="81" t="str">
        <f>IFERROR(IF(INDEX(Saisie[],MATCH(DATEVALUE(ValDate)+4&amp;$G25,RechDateEtHeure,0),6)=$D$5,INDEX(Saisie[],MATCH(DATEVALUE(ValDate)+4&amp;$G25,RechDateEtHeure,0),8),""),"")</f>
        <v/>
      </c>
      <c r="AI25" s="72" t="str">
        <f>IFERROR(IF(AF25&lt;&gt;"",INDEX(Saisie[],MATCH(DATEVALUE(ValDate)+4&amp;$G25,RechDateEtHeure,0),3),""),"")</f>
        <v/>
      </c>
      <c r="AJ25" s="72" t="str">
        <f t="shared" si="8"/>
        <v/>
      </c>
      <c r="AK25" s="70" t="b">
        <f t="shared" si="9"/>
        <v>0</v>
      </c>
      <c r="AL25" s="71" t="str">
        <f>IFERROR(IF(INDEX(Saisie[],MATCH(DATEVALUE(ValDate)+5&amp;$G25,RechDateEtHeure,0),6)=$D$5,INDEX(Saisie[],MATCH(DATEVALUE(ValDate)+5&amp;$G25,RechDateEtHeure,0),4)&amp;" : "&amp;INDEX(Saisie[],MATCH(DATEVALUE(ValDate)+5&amp;$G25,RechDateEtHeure,0),5),""),"")</f>
        <v/>
      </c>
      <c r="AM25" s="68" t="str">
        <f>IFERROR(IF(INDEX(Saisie[],MATCH(DATEVALUE(ValDate)+5&amp;$G25,RechDateEtHeure,0),6)=$D$5,INDEX(Saisie[],MATCH(DATEVALUE(ValDate)+5&amp;$G25,RechDateEtHeure,0),7),""),"")</f>
        <v/>
      </c>
      <c r="AN25" s="81" t="str">
        <f>IFERROR(IF(INDEX(Saisie[],MATCH(DATEVALUE(ValDate)+5&amp;$G25,RechDateEtHeure,0),6)=$D$5,INDEX(Saisie[],MATCH(DATEVALUE(ValDate)+5&amp;$G25,RechDateEtHeure,0),8),""),"")</f>
        <v/>
      </c>
      <c r="AO25" s="72" t="str">
        <f>IFERROR(IF(AL25&lt;&gt;"",INDEX(Saisie[],MATCH(DATEVALUE(ValDate)+5&amp;$G25,RechDateEtHeure,0),3),""),"")</f>
        <v/>
      </c>
      <c r="AP25" s="72" t="str">
        <f t="shared" si="10"/>
        <v/>
      </c>
      <c r="AQ25" s="70" t="b">
        <f t="shared" si="11"/>
        <v>0</v>
      </c>
      <c r="AR25" s="71" t="str">
        <f>IFERROR(IF(INDEX(Saisie[],MATCH(DATEVALUE(ValDate)+6&amp;$G25,RechDateEtHeure,0),6)=$D$5,INDEX(Saisie[],MATCH(DATEVALUE(ValDate)+6&amp;$G25,RechDateEtHeure,0),4)&amp;" : "&amp;INDEX(Saisie[],MATCH(DATEVALUE(ValDate)+6&amp;$G25,RechDateEtHeure,0),5),""),"")</f>
        <v/>
      </c>
      <c r="AS25" s="68" t="str">
        <f>IFERROR(IF(INDEX(Saisie[],MATCH(DATEVALUE(ValDate)+6&amp;$G25,RechDateEtHeure,0),6)=$D$5,INDEX(Saisie[],MATCH(DATEVALUE(ValDate)+6&amp;$G25,RechDateEtHeure,0),7),""),"")</f>
        <v/>
      </c>
      <c r="AT25" s="86" t="str">
        <f>IFERROR(IF(INDEX(Saisie[],MATCH(DATEVALUE(ValDate)+6&amp;$G25,RechDateEtHeure,0),6)=$D$5,INDEX(Saisie[],MATCH(DATEVALUE(ValDate)+6&amp;$G25,RechDateEtHeure,0),8),""),"")</f>
        <v/>
      </c>
      <c r="AU25" s="46" t="str">
        <f>IFERROR(IF(AR25&lt;&gt;"",INDEX(Saisie[],MATCH(DATEVALUE(ValDate)+6&amp;$G25,RechDateEtHeure,0),3),""),"")</f>
        <v/>
      </c>
      <c r="AV25" s="46" t="str">
        <f t="shared" si="12"/>
        <v/>
      </c>
      <c r="AW25" s="252" t="b">
        <f t="shared" si="13"/>
        <v>0</v>
      </c>
    </row>
    <row r="26" spans="6:49" ht="20.25">
      <c r="G26" s="47">
        <v>0.77083333333333337</v>
      </c>
      <c r="H26" s="67" t="str">
        <f>IFERROR(INDEX(Saisie[],MATCH(ValDate&amp;$G26&amp;$D$5,ValeurUniques,0),4)&amp;" : "&amp;INDEX(Saisie[],MATCH(ValDate&amp;$G26&amp;$D$5,ValeurUniques,0),5),"")</f>
        <v/>
      </c>
      <c r="I26" s="68" t="str">
        <f>IFERROR(IF(INDEX(Saisie[],MATCH(DATEVALUE(ValDate)&amp;$G26,RechDateEtHeure,0),6)=$D$5,INDEX(Saisie[],MATCH(DATEVALUE(ValDate)&amp;$G26,RechDateEtHeure,0),7),""),"")</f>
        <v/>
      </c>
      <c r="J26" s="257" t="str">
        <f>IFERROR(IF(INDEX(Saisie[],MATCH(DATEVALUE(ValDate)&amp;$G26,RechDateEtHeure,0),6)=$D$5,INDEX(Saisie[],MATCH(DATEVALUE(ValDate)&amp;$G26,RechDateEtHeure,0),8),""),"")</f>
        <v/>
      </c>
      <c r="K26" s="69" t="str">
        <f>IFERROR(IF(H26&lt;&gt;"",INDEX(Saisie[],MATCH(DATEVALUE(ValDate)&amp;$G26,RechDateEtHeure,0),3),""),"")</f>
        <v/>
      </c>
      <c r="L26" s="69" t="str">
        <f t="shared" si="0"/>
        <v/>
      </c>
      <c r="M26" s="70" t="b">
        <f t="shared" si="14"/>
        <v>0</v>
      </c>
      <c r="N26" s="67" t="str">
        <f>IFERROR(IF(INDEX(Saisie[],MATCH(DATEVALUE(ValDate)+1&amp;$G26,RechDateEtHeure,0),6)=$D$5,INDEX(Saisie[],MATCH(DATEVALUE(ValDate)+1&amp;$G26,RechDateEtHeure,0),4)&amp;" : "&amp;INDEX(Saisie[],MATCH(DATEVALUE(ValDate)+1&amp;$G26,RechDateEtHeure,0),5),""),"")</f>
        <v/>
      </c>
      <c r="O26" s="68" t="str">
        <f>IFERROR(IF(INDEX(Saisie[],MATCH(DATEVALUE(ValDate)+1&amp;$G26,RechDateEtHeure,0),6)=$D$5,INDEX(Saisie[],MATCH(DATEVALUE(ValDate)+1&amp;$G26,RechDateEtHeure,0),7),""),"")</f>
        <v/>
      </c>
      <c r="P26" s="84" t="str">
        <f>IFERROR(IF(INDEX(Saisie[],MATCH(DATEVALUE(ValDate)+1&amp;$G26,RechDateEtHeure,0),6)=$D$5,INDEX(Saisie[],MATCH(DATEVALUE(ValDate)+1&amp;$G26,RechDateEtHeure,0),8),""),"")</f>
        <v/>
      </c>
      <c r="Q26" s="69" t="str">
        <f>IFERROR(IF(N26&lt;&gt;"",INDEX(Saisie[],MATCH(DATEVALUE(ValDate)+1&amp;$G26,RechDateEtHeure,0),3),""),"")</f>
        <v/>
      </c>
      <c r="R26" s="69" t="str">
        <f t="shared" si="2"/>
        <v/>
      </c>
      <c r="S26" s="70" t="b">
        <f t="shared" si="3"/>
        <v>0</v>
      </c>
      <c r="T26" s="71" t="str">
        <f>IFERROR(IF(INDEX(Saisie[],MATCH(DATEVALUE(ValDate)+2&amp;$G26,RechDateEtHeure,0),6)=$D$5,INDEX(Saisie[],MATCH(DATEVALUE(ValDate)+2&amp;$G26,RechDateEtHeure,0),4)&amp;" : "&amp;INDEX(Saisie[],MATCH(DATEVALUE(ValDate)+2&amp;$G26,RechDateEtHeure,0),5),""),"")</f>
        <v/>
      </c>
      <c r="U26" s="68" t="str">
        <f>IFERROR(IF(INDEX(Saisie[],MATCH(DATEVALUE(ValDate)+2&amp;$G26,RechDateEtHeure,0),6)=$D$5,INDEX(Saisie[],MATCH(DATEVALUE(ValDate)+2&amp;$G26,RechDateEtHeure,0),7),""),"")</f>
        <v/>
      </c>
      <c r="V26" s="81" t="str">
        <f>IFERROR(IF(INDEX(Saisie[],MATCH(DATEVALUE(ValDate)+2&amp;$G26,RechDateEtHeure,0),6)=$D$5,INDEX(Saisie[],MATCH(DATEVALUE(ValDate)+2&amp;$G26,RechDateEtHeure,0),8),""),"")</f>
        <v/>
      </c>
      <c r="W26" s="72" t="str">
        <f>IFERROR(IF(T26&lt;&gt;"",INDEX(Saisie[],MATCH(DATEVALUE(ValDate)+2&amp;$G26,RechDateEtHeure,0),3),""),"")</f>
        <v/>
      </c>
      <c r="X26" s="72" t="str">
        <f t="shared" si="4"/>
        <v/>
      </c>
      <c r="Y26" s="70" t="b">
        <f t="shared" si="5"/>
        <v>0</v>
      </c>
      <c r="Z26" s="71" t="str">
        <f>IFERROR(IF(INDEX(Saisie[],MATCH(DATEVALUE(ValDate)+3&amp;$G26,RechDateEtHeure,0),6)=$D$5,INDEX(Saisie[],MATCH(DATEVALUE(ValDate)+3&amp;$G26,RechDateEtHeure,0),4)&amp;" : "&amp;INDEX(Saisie[],MATCH(DATEVALUE(ValDate)+3&amp;$G26,RechDateEtHeure,0),5),""),"")</f>
        <v/>
      </c>
      <c r="AA26" s="68" t="str">
        <f>IFERROR(IF(INDEX(Saisie[],MATCH(DATEVALUE(ValDate)+3&amp;$G26,RechDateEtHeure,0),6)=$D$5,INDEX(Saisie[],MATCH(DATEVALUE(ValDate)+3&amp;$G26,RechDateEtHeure,0),7),""),"")</f>
        <v/>
      </c>
      <c r="AB26" s="81" t="str">
        <f>IFERROR(IF(INDEX(Saisie[],MATCH(DATEVALUE(ValDate)+3&amp;$G26,RechDateEtHeure,0),6)=$D$5,INDEX(Saisie[],MATCH(DATEVALUE(ValDate)+3&amp;$G26,RechDateEtHeure,0),8),""),"")</f>
        <v/>
      </c>
      <c r="AC26" s="72" t="str">
        <f>IFERROR(IF(Z26&lt;&gt;"",INDEX(Saisie[],MATCH(DATEVALUE(ValDate)+3&amp;$G26,RechDateEtHeure,0),3),""),"")</f>
        <v/>
      </c>
      <c r="AD26" s="72" t="str">
        <f t="shared" si="6"/>
        <v/>
      </c>
      <c r="AE26" s="70" t="b">
        <f t="shared" si="7"/>
        <v>0</v>
      </c>
      <c r="AF26" s="71" t="str">
        <f>IFERROR(IF(INDEX(Saisie[],MATCH(DATEVALUE(ValDate)+4&amp;$G26,RechDateEtHeure,0),6)=$D$5,INDEX(Saisie[],MATCH(DATEVALUE(ValDate)+4&amp;$G26,RechDateEtHeure,0),4)&amp;" : "&amp;INDEX(Saisie[],MATCH(DATEVALUE(ValDate)+4&amp;$G26,RechDateEtHeure,0),5),""),"")</f>
        <v/>
      </c>
      <c r="AG26" s="68" t="str">
        <f>IFERROR(IF(INDEX(Saisie[],MATCH(DATEVALUE(ValDate)+4&amp;$G26,RechDateEtHeure,0),6)=$D$5,INDEX(Saisie[],MATCH(DATEVALUE(ValDate)+4&amp;$G26,RechDateEtHeure,0),7),""),"")</f>
        <v/>
      </c>
      <c r="AH26" s="81" t="str">
        <f>IFERROR(IF(INDEX(Saisie[],MATCH(DATEVALUE(ValDate)+4&amp;$G26,RechDateEtHeure,0),6)=$D$5,INDEX(Saisie[],MATCH(DATEVALUE(ValDate)+4&amp;$G26,RechDateEtHeure,0),8),""),"")</f>
        <v/>
      </c>
      <c r="AI26" s="72" t="str">
        <f>IFERROR(IF(AF26&lt;&gt;"",INDEX(Saisie[],MATCH(DATEVALUE(ValDate)+4&amp;$G26,RechDateEtHeure,0),3),""),"")</f>
        <v/>
      </c>
      <c r="AJ26" s="72" t="str">
        <f t="shared" si="8"/>
        <v/>
      </c>
      <c r="AK26" s="70" t="b">
        <f t="shared" si="9"/>
        <v>0</v>
      </c>
      <c r="AL26" s="71" t="str">
        <f>IFERROR(IF(INDEX(Saisie[],MATCH(DATEVALUE(ValDate)+5&amp;$G26,RechDateEtHeure,0),6)=$D$5,INDEX(Saisie[],MATCH(DATEVALUE(ValDate)+5&amp;$G26,RechDateEtHeure,0),4)&amp;" : "&amp;INDEX(Saisie[],MATCH(DATEVALUE(ValDate)+5&amp;$G26,RechDateEtHeure,0),5),""),"")</f>
        <v/>
      </c>
      <c r="AM26" s="68" t="str">
        <f>IFERROR(IF(INDEX(Saisie[],MATCH(DATEVALUE(ValDate)+5&amp;$G26,RechDateEtHeure,0),6)=$D$5,INDEX(Saisie[],MATCH(DATEVALUE(ValDate)+5&amp;$G26,RechDateEtHeure,0),7),""),"")</f>
        <v/>
      </c>
      <c r="AN26" s="81" t="str">
        <f>IFERROR(IF(INDEX(Saisie[],MATCH(DATEVALUE(ValDate)+5&amp;$G26,RechDateEtHeure,0),6)=$D$5,INDEX(Saisie[],MATCH(DATEVALUE(ValDate)+5&amp;$G26,RechDateEtHeure,0),8),""),"")</f>
        <v/>
      </c>
      <c r="AO26" s="72" t="str">
        <f>IFERROR(IF(AL26&lt;&gt;"",INDEX(Saisie[],MATCH(DATEVALUE(ValDate)+5&amp;$G26,RechDateEtHeure,0),3),""),"")</f>
        <v/>
      </c>
      <c r="AP26" s="72" t="str">
        <f t="shared" si="10"/>
        <v/>
      </c>
      <c r="AQ26" s="70" t="b">
        <f t="shared" si="11"/>
        <v>0</v>
      </c>
      <c r="AR26" s="71" t="str">
        <f>IFERROR(IF(INDEX(Saisie[],MATCH(DATEVALUE(ValDate)+6&amp;$G26,RechDateEtHeure,0),6)=$D$5,INDEX(Saisie[],MATCH(DATEVALUE(ValDate)+6&amp;$G26,RechDateEtHeure,0),4)&amp;" : "&amp;INDEX(Saisie[],MATCH(DATEVALUE(ValDate)+6&amp;$G26,RechDateEtHeure,0),5),""),"")</f>
        <v/>
      </c>
      <c r="AS26" s="68" t="str">
        <f>IFERROR(IF(INDEX(Saisie[],MATCH(DATEVALUE(ValDate)+6&amp;$G26,RechDateEtHeure,0),6)=$D$5,INDEX(Saisie[],MATCH(DATEVALUE(ValDate)+6&amp;$G26,RechDateEtHeure,0),7),""),"")</f>
        <v/>
      </c>
      <c r="AT26" s="86" t="str">
        <f>IFERROR(IF(INDEX(Saisie[],MATCH(DATEVALUE(ValDate)+6&amp;$G26,RechDateEtHeure,0),6)=$D$5,INDEX(Saisie[],MATCH(DATEVALUE(ValDate)+6&amp;$G26,RechDateEtHeure,0),8),""),"")</f>
        <v/>
      </c>
      <c r="AU26" s="46" t="str">
        <f>IFERROR(IF(AR26&lt;&gt;"",INDEX(Saisie[],MATCH(DATEVALUE(ValDate)+6&amp;$G26,RechDateEtHeure,0),3),""),"")</f>
        <v/>
      </c>
      <c r="AV26" s="46" t="str">
        <f t="shared" si="12"/>
        <v/>
      </c>
      <c r="AW26" s="252" t="b">
        <f t="shared" si="13"/>
        <v>0</v>
      </c>
    </row>
    <row r="27" spans="6:49" ht="21" thickBot="1">
      <c r="G27" s="50">
        <v>0.79166666666666663</v>
      </c>
      <c r="H27" s="73" t="str">
        <f>IFERROR(INDEX(Saisie[],MATCH(ValDate&amp;$G27&amp;$D$5,ValeurUniques,0),4)&amp;" : "&amp;INDEX(Saisie[],MATCH(ValDate&amp;$G27&amp;$D$5,ValeurUniques,0),5),"")</f>
        <v/>
      </c>
      <c r="I27" s="74" t="str">
        <f>IFERROR(IF(INDEX(Saisie[],MATCH(DATEVALUE(ValDate)&amp;$G27,RechDateEtHeure,0),6)=$D$5,INDEX(Saisie[],MATCH(DATEVALUE(ValDate)&amp;$G27,RechDateEtHeure,0),7),""),"")</f>
        <v/>
      </c>
      <c r="J27" s="258" t="str">
        <f>IFERROR(IF(INDEX(Saisie[],MATCH(DATEVALUE(ValDate)&amp;$G27,RechDateEtHeure,0),6)=$D$5,INDEX(Saisie[],MATCH(DATEVALUE(ValDate)&amp;$G27,RechDateEtHeure,0),8),""),"")</f>
        <v/>
      </c>
      <c r="K27" s="75" t="str">
        <f>IFERROR(IF(H27&lt;&gt;"",INDEX(Saisie[],MATCH(DATEVALUE(ValDate)&amp;$G27,RechDateEtHeure,0),3),""),"")</f>
        <v/>
      </c>
      <c r="L27" s="75" t="str">
        <f t="shared" ref="L27" si="15">IF(AND(K27&lt;&gt;"",OR(K28="",K27&lt;&gt;K28)),K27,IF(L26&gt;=$G27,L26,""))</f>
        <v/>
      </c>
      <c r="M27" s="76" t="b">
        <f>IF(L26="",FALSE,IF(OR(K26=L26,K26=K27),TRUE))</f>
        <v>0</v>
      </c>
      <c r="N27" s="73" t="str">
        <f>IFERROR(IF(INDEX(Saisie[],MATCH(DATEVALUE(ValDate)+1&amp;$G27,RechDateEtHeure,0),6)=$D$5,INDEX(Saisie[],MATCH(DATEVALUE(ValDate)+1&amp;$G27,RechDateEtHeure,0),4)&amp;" : "&amp;INDEX(Saisie[],MATCH(DATEVALUE(ValDate)+1&amp;$G27,RechDateEtHeure,0),5),""),"")</f>
        <v/>
      </c>
      <c r="O27" s="74" t="str">
        <f>IFERROR(IF(INDEX(Saisie[],MATCH(DATEVALUE(ValDate)+1&amp;$G27,RechDateEtHeure,0),6)=$D$5,INDEX(Saisie[],MATCH(DATEVALUE(ValDate)+1&amp;$G27,RechDateEtHeure,0),7),""),"")</f>
        <v/>
      </c>
      <c r="P27" s="85" t="str">
        <f>IFERROR(IF(INDEX(Saisie[],MATCH(DATEVALUE(ValDate)+1&amp;$G27,RechDateEtHeure,0),6)=$D$5,INDEX(Saisie[],MATCH(DATEVALUE(ValDate)+1&amp;$G27,RechDateEtHeure,0),8),""),"")</f>
        <v/>
      </c>
      <c r="Q27" s="75" t="str">
        <f>IFERROR(IF(N27&lt;&gt;"",INDEX(Saisie[],MATCH(DATEVALUE(ValDate)+1&amp;$G27,RechDateEtHeure,0),3),""),"")</f>
        <v/>
      </c>
      <c r="R27" s="75" t="str">
        <f t="shared" ref="R27" si="16">IF(AND(Q27&lt;&gt;"",OR(Q28="",Q27&lt;&gt;Q28)),Q27,IF(R26&gt;=$G27,R26,""))</f>
        <v/>
      </c>
      <c r="S27" s="70" t="b">
        <f t="shared" si="3"/>
        <v>0</v>
      </c>
      <c r="T27" s="77" t="str">
        <f>IFERROR(IF(INDEX(Saisie[],MATCH(DATEVALUE(ValDate)+2&amp;$G27,RechDateEtHeure,0),6)=$D$5,INDEX(Saisie[],MATCH(DATEVALUE(ValDate)+2&amp;$G27,RechDateEtHeure,0),4)&amp;" : "&amp;INDEX(Saisie[],MATCH(DATEVALUE(ValDate)+2&amp;$G27,RechDateEtHeure,0),5),""),"")</f>
        <v/>
      </c>
      <c r="U27" s="74" t="str">
        <f>IFERROR(IF(INDEX(Saisie[],MATCH(DATEVALUE(ValDate)+2&amp;$G27,RechDateEtHeure,0),6)=$D$5,INDEX(Saisie[],MATCH(DATEVALUE(ValDate)+2&amp;$G27,RechDateEtHeure,0),7),""),"")</f>
        <v/>
      </c>
      <c r="V27" s="82" t="str">
        <f>IFERROR(IF(INDEX(Saisie[],MATCH(DATEVALUE(ValDate)+2&amp;$G27,RechDateEtHeure,0),6)=$D$5,INDEX(Saisie[],MATCH(DATEVALUE(ValDate)+2&amp;$G27,RechDateEtHeure,0),8),""),"")</f>
        <v/>
      </c>
      <c r="W27" s="78" t="str">
        <f>IFERROR(IF(T27&lt;&gt;"",INDEX(Saisie[],MATCH(DATEVALUE(ValDate)+2&amp;$G27,RechDateEtHeure,0),3),""),"")</f>
        <v/>
      </c>
      <c r="X27" s="78" t="str">
        <f t="shared" ref="X27" si="17">IF(AND(W27&lt;&gt;"",OR(W28="",W27&lt;&gt;W28)),W27,IF(X26&gt;=$G27,X26,""))</f>
        <v/>
      </c>
      <c r="Y27" s="70" t="b">
        <f t="shared" si="5"/>
        <v>0</v>
      </c>
      <c r="Z27" s="77" t="str">
        <f>IFERROR(IF(INDEX(Saisie[],MATCH(DATEVALUE(ValDate)+3&amp;$G27,RechDateEtHeure,0),6)=$D$5,INDEX(Saisie[],MATCH(DATEVALUE(ValDate)+3&amp;$G27,RechDateEtHeure,0),4)&amp;" : "&amp;INDEX(Saisie[],MATCH(DATEVALUE(ValDate)+3&amp;$G27,RechDateEtHeure,0),5),""),"")</f>
        <v/>
      </c>
      <c r="AA27" s="74" t="str">
        <f>IFERROR(IF(INDEX(Saisie[],MATCH(DATEVALUE(ValDate)+3&amp;$G27,RechDateEtHeure,0),6)=$D$5,INDEX(Saisie[],MATCH(DATEVALUE(ValDate)+3&amp;$G27,RechDateEtHeure,0),7),""),"")</f>
        <v/>
      </c>
      <c r="AB27" s="82" t="str">
        <f>IFERROR(IF(INDEX(Saisie[],MATCH(DATEVALUE(ValDate)+3&amp;$G27,RechDateEtHeure,0),6)=$D$5,INDEX(Saisie[],MATCH(DATEVALUE(ValDate)+3&amp;$G27,RechDateEtHeure,0),8),""),"")</f>
        <v/>
      </c>
      <c r="AC27" s="78" t="str">
        <f>IFERROR(IF(Z27&lt;&gt;"",INDEX(Saisie[],MATCH(DATEVALUE(ValDate)+3&amp;$G27,RechDateEtHeure,0),3),""),"")</f>
        <v/>
      </c>
      <c r="AD27" s="78" t="str">
        <f t="shared" ref="AD27" si="18">IF(AND(AC27&lt;&gt;"",OR(AC28="",AC27&lt;&gt;AC28)),AC27,IF(AD26&gt;=$G27,AD26,""))</f>
        <v/>
      </c>
      <c r="AE27" s="70" t="b">
        <f t="shared" si="7"/>
        <v>0</v>
      </c>
      <c r="AF27" s="77" t="str">
        <f>IFERROR(IF(INDEX(Saisie[],MATCH(DATEVALUE(ValDate)+4&amp;$G27,RechDateEtHeure,0),6)=$D$5,INDEX(Saisie[],MATCH(DATEVALUE(ValDate)+4&amp;$G27,RechDateEtHeure,0),4)&amp;" : "&amp;INDEX(Saisie[],MATCH(DATEVALUE(ValDate)+4&amp;$G27,RechDateEtHeure,0),5),""),"")</f>
        <v/>
      </c>
      <c r="AG27" s="74" t="str">
        <f>IFERROR(IF(INDEX(Saisie[],MATCH(DATEVALUE(ValDate)+4&amp;$G27,RechDateEtHeure,0),6)=$D$5,INDEX(Saisie[],MATCH(DATEVALUE(ValDate)+4&amp;$G27,RechDateEtHeure,0),7),""),"")</f>
        <v/>
      </c>
      <c r="AH27" s="82" t="str">
        <f>IFERROR(IF(INDEX(Saisie[],MATCH(DATEVALUE(ValDate)+4&amp;$G27,RechDateEtHeure,0),6)=$D$5,INDEX(Saisie[],MATCH(DATEVALUE(ValDate)+4&amp;$G27,RechDateEtHeure,0),8),""),"")</f>
        <v/>
      </c>
      <c r="AI27" s="78" t="str">
        <f>IFERROR(IF(AF27&lt;&gt;"",INDEX(Saisie[],MATCH(DATEVALUE(ValDate)+4&amp;$G27,RechDateEtHeure,0),3),""),"")</f>
        <v/>
      </c>
      <c r="AJ27" s="78" t="str">
        <f t="shared" ref="AJ27" si="19">IF(AND(AI27&lt;&gt;"",OR(AI28="",AI27&lt;&gt;AI28)),AI27,IF(AJ26&gt;=$G27,AJ26,""))</f>
        <v/>
      </c>
      <c r="AK27" s="70" t="b">
        <f t="shared" si="9"/>
        <v>0</v>
      </c>
      <c r="AL27" s="77" t="str">
        <f>IFERROR(IF(INDEX(Saisie[],MATCH(DATEVALUE(ValDate)+5&amp;$G27,RechDateEtHeure,0),6)=$D$5,INDEX(Saisie[],MATCH(DATEVALUE(ValDate)+5&amp;$G27,RechDateEtHeure,0),4)&amp;" : "&amp;INDEX(Saisie[],MATCH(DATEVALUE(ValDate)+5&amp;$G27,RechDateEtHeure,0),5),""),"")</f>
        <v/>
      </c>
      <c r="AM27" s="74" t="str">
        <f>IFERROR(IF(INDEX(Saisie[],MATCH(DATEVALUE(ValDate)+5&amp;$G27,RechDateEtHeure,0),6)=$D$5,INDEX(Saisie[],MATCH(DATEVALUE(ValDate)+5&amp;$G27,RechDateEtHeure,0),7),""),"")</f>
        <v/>
      </c>
      <c r="AN27" s="82" t="str">
        <f>IFERROR(IF(INDEX(Saisie[],MATCH(DATEVALUE(ValDate)+5&amp;$G27,RechDateEtHeure,0),6)=$D$5,INDEX(Saisie[],MATCH(DATEVALUE(ValDate)+5&amp;$G27,RechDateEtHeure,0),8),""),"")</f>
        <v/>
      </c>
      <c r="AO27" s="78" t="str">
        <f>IFERROR(IF(AL27&lt;&gt;"",INDEX(Saisie[],MATCH(DATEVALUE(ValDate)+5&amp;$G27,RechDateEtHeure,0),3),""),"")</f>
        <v/>
      </c>
      <c r="AP27" s="78" t="str">
        <f t="shared" ref="AP27" si="20">IF(AND(AO27&lt;&gt;"",OR(AO28="",AO27&lt;&gt;AO28)),AO27,IF(AP26&gt;=$G27,AP26,""))</f>
        <v/>
      </c>
      <c r="AQ27" s="70" t="b">
        <f t="shared" si="11"/>
        <v>0</v>
      </c>
      <c r="AR27" s="77" t="str">
        <f>IFERROR(IF(INDEX(Saisie[],MATCH(DATEVALUE(ValDate)+6&amp;$G27,RechDateEtHeure,0),6)=$D$5,INDEX(Saisie[],MATCH(DATEVALUE(ValDate)+6&amp;$G27,RechDateEtHeure,0),4)&amp;" : "&amp;INDEX(Saisie[],MATCH(DATEVALUE(ValDate)+6&amp;$G27,RechDateEtHeure,0),5),""),"")</f>
        <v/>
      </c>
      <c r="AS27" s="74" t="str">
        <f>IFERROR(IF(INDEX(Saisie[],MATCH(DATEVALUE(ValDate)+6&amp;$G27,RechDateEtHeure,0),6)=$D$5,INDEX(Saisie[],MATCH(DATEVALUE(ValDate)+6&amp;$G27,RechDateEtHeure,0),7),""),"")</f>
        <v/>
      </c>
      <c r="AT27" s="87" t="str">
        <f>IFERROR(IF(INDEX(Saisie[],MATCH(DATEVALUE(ValDate)+6&amp;$G27,RechDateEtHeure,0),6)=$D$5,INDEX(Saisie[],MATCH(DATEVALUE(ValDate)+6&amp;$G27,RechDateEtHeure,0),8),""),"")</f>
        <v/>
      </c>
      <c r="AU27" s="51" t="str">
        <f>IFERROR(IF(AR27&lt;&gt;"",INDEX(Saisie[],MATCH(DATEVALUE(ValDate)+6&amp;$G27,RechDateEtHeure,0),3),""),"")</f>
        <v/>
      </c>
      <c r="AV27" s="51" t="str">
        <f t="shared" ref="AV27" si="21">IF(AND(AU27&lt;&gt;"",OR(AU28="",AU27&lt;&gt;AU28)),AU27,IF(AV26&gt;=$G27,AV26,""))</f>
        <v/>
      </c>
      <c r="AW27" s="253" t="b">
        <f t="shared" si="13"/>
        <v>0</v>
      </c>
    </row>
    <row r="28" spans="6:49" ht="15" customHeight="1"/>
    <row r="29" spans="6:49" ht="15" customHeight="1"/>
    <row r="30" spans="6:49" ht="15" customHeight="1"/>
    <row r="31" spans="6:49" ht="15" customHeight="1">
      <c r="F31" s="62"/>
    </row>
    <row r="32" spans="6:49" ht="15" customHeight="1"/>
    <row r="33" spans="7:48" ht="15" customHeight="1"/>
    <row r="34" spans="7:48" ht="15" customHeight="1"/>
    <row r="35" spans="7:48" ht="15" customHeight="1">
      <c r="G35" s="63"/>
      <c r="K35" s="55"/>
      <c r="L35" s="54"/>
      <c r="M35" s="64"/>
      <c r="N35" s="60"/>
      <c r="O35" s="60"/>
      <c r="Q35" s="58"/>
      <c r="R35" s="57"/>
      <c r="U35" s="57"/>
      <c r="W35" s="58"/>
      <c r="X35" s="57"/>
      <c r="AA35" s="57"/>
      <c r="AC35" s="58"/>
      <c r="AD35" s="57"/>
      <c r="AG35" s="57"/>
      <c r="AI35" s="58"/>
      <c r="AJ35" s="57"/>
      <c r="AM35" s="57"/>
      <c r="AO35" s="58"/>
      <c r="AP35" s="57"/>
      <c r="AS35" s="57"/>
      <c r="AU35" s="61"/>
      <c r="AV35" s="39"/>
    </row>
    <row r="36" spans="7:48" ht="15" customHeight="1"/>
    <row r="37" spans="7:48" ht="15" customHeight="1"/>
  </sheetData>
  <sheetProtection formatCells="0" formatColumns="0" formatRows="0" insertColumns="0" insertRows="0" insertHyperlinks="0" deleteColumns="0" deleteRows="0" sort="0" autoFilter="0" pivotTables="0"/>
  <mergeCells count="10">
    <mergeCell ref="G1:AT1"/>
    <mergeCell ref="G2:AR2"/>
    <mergeCell ref="H3:J4"/>
    <mergeCell ref="N3:P4"/>
    <mergeCell ref="T3:V4"/>
    <mergeCell ref="Z3:AB4"/>
    <mergeCell ref="AF3:AH4"/>
    <mergeCell ref="AL3:AN4"/>
    <mergeCell ref="AR3:AT4"/>
    <mergeCell ref="B2:E2"/>
  </mergeCells>
  <conditionalFormatting sqref="T5:T27">
    <cfRule type="expression" dxfId="39" priority="27">
      <formula>Y5=TRUE</formula>
    </cfRule>
  </conditionalFormatting>
  <conditionalFormatting sqref="Z5:Z27">
    <cfRule type="expression" dxfId="38" priority="17">
      <formula>AE5=TRUE</formula>
    </cfRule>
  </conditionalFormatting>
  <conditionalFormatting sqref="AF5:AF27">
    <cfRule type="expression" dxfId="37" priority="14">
      <formula>AK5=TRUE</formula>
    </cfRule>
  </conditionalFormatting>
  <conditionalFormatting sqref="AL5:AL27">
    <cfRule type="expression" dxfId="36" priority="10">
      <formula>AQ5=TRUE</formula>
    </cfRule>
  </conditionalFormatting>
  <conditionalFormatting sqref="G5:AW27">
    <cfRule type="expression" dxfId="35" priority="231">
      <formula>MOD(ROW(),2)=0</formula>
    </cfRule>
  </conditionalFormatting>
  <conditionalFormatting sqref="AS5:AS27">
    <cfRule type="expression" dxfId="34" priority="6">
      <formula>AW5=TRUE</formula>
    </cfRule>
  </conditionalFormatting>
  <conditionalFormatting sqref="N5:N27">
    <cfRule type="expression" dxfId="33" priority="36">
      <formula>S5=TRUE</formula>
    </cfRule>
  </conditionalFormatting>
  <conditionalFormatting sqref="N5:P27">
    <cfRule type="expression" dxfId="32" priority="97">
      <formula>OR(JoursFériés2013=$Q$4,JoursFériés2014=$Q$4,JoursFériés2015=$Q$4)</formula>
    </cfRule>
    <cfRule type="expression" dxfId="31" priority="226">
      <formula>OR($Q$3="Sam",$Q$3="Dim")</formula>
    </cfRule>
  </conditionalFormatting>
  <conditionalFormatting sqref="T5:V27">
    <cfRule type="expression" dxfId="30" priority="95">
      <formula>OR(JoursFériés2013=$W$4,JoursFériés2014=$W$4,JoursFériés2015=$K$4)</formula>
    </cfRule>
    <cfRule type="expression" dxfId="29" priority="221">
      <formula>OR($W$3="Sam",$W$3="Dim")</formula>
    </cfRule>
  </conditionalFormatting>
  <conditionalFormatting sqref="Z5:AB27">
    <cfRule type="expression" dxfId="28" priority="94">
      <formula>OR(JoursFériés2013=$AC$4,JoursFériés2014=$AC$4,JoursFériés2015=$AC$4)</formula>
    </cfRule>
    <cfRule type="expression" dxfId="27" priority="229">
      <formula>OR($AC$3="Sam",$AC$3="Dim")</formula>
    </cfRule>
  </conditionalFormatting>
  <conditionalFormatting sqref="AF5:AH27">
    <cfRule type="expression" dxfId="26" priority="93">
      <formula>OR(JoursFériés2013=$AI$4,JoursFériés2014=$AI$4,JoursFériés2015=$AI$4)</formula>
    </cfRule>
    <cfRule type="expression" dxfId="25" priority="220">
      <formula>OR($AI$3="Sam",$AI$3="Dim")</formula>
    </cfRule>
  </conditionalFormatting>
  <conditionalFormatting sqref="AL5:AN27">
    <cfRule type="expression" dxfId="24" priority="92">
      <formula>OR(JoursFériés2013=$AO$4,JoursFériés2014=$AO$4,JoursFériés2015=$AO$4)</formula>
    </cfRule>
    <cfRule type="expression" dxfId="23" priority="219">
      <formula>OR($AO$3="Sam",$AO$3="Dim")</formula>
    </cfRule>
  </conditionalFormatting>
  <conditionalFormatting sqref="AR5:AT27">
    <cfRule type="expression" dxfId="22" priority="79">
      <formula>OR(JoursFériés2013=$AU$4,JoursFériés2014=$AU$4,JoursFériés2015=$AU$4)</formula>
    </cfRule>
    <cfRule type="expression" dxfId="21" priority="215">
      <formula>OR($AU$3="Sam",$AU$3="Dim")</formula>
    </cfRule>
  </conditionalFormatting>
  <conditionalFormatting sqref="H5:J27">
    <cfRule type="expression" dxfId="20" priority="99">
      <formula>OR($K$3="Sam",$K$3="Dim")</formula>
    </cfRule>
    <cfRule type="expression" dxfId="19" priority="214">
      <formula>OR(JoursFériés2013=$K$4,JoursFériés2014=$K$4,JoursFériés2015=$K$4)</formula>
    </cfRule>
  </conditionalFormatting>
  <conditionalFormatting sqref="H5:H27">
    <cfRule type="expression" dxfId="18" priority="76">
      <formula>M5=TRUE</formula>
    </cfRule>
  </conditionalFormatting>
  <conditionalFormatting sqref="I5:I27">
    <cfRule type="expression" dxfId="17" priority="75">
      <formula>M5=TRUE</formula>
    </cfRule>
  </conditionalFormatting>
  <conditionalFormatting sqref="J5:J27">
    <cfRule type="expression" dxfId="16" priority="72">
      <formula>M5=TRUE</formula>
    </cfRule>
  </conditionalFormatting>
  <conditionalFormatting sqref="U5:U27">
    <cfRule type="expression" dxfId="15" priority="26">
      <formula>Y5=TRUE</formula>
    </cfRule>
  </conditionalFormatting>
  <conditionalFormatting sqref="O5:O27">
    <cfRule type="expression" dxfId="14" priority="32">
      <formula>S5=TRUE</formula>
    </cfRule>
  </conditionalFormatting>
  <conditionalFormatting sqref="P5:P27">
    <cfRule type="expression" dxfId="13" priority="28">
      <formula>S5=TRUE</formula>
    </cfRule>
  </conditionalFormatting>
  <conditionalFormatting sqref="V5:V27">
    <cfRule type="expression" dxfId="12" priority="24">
      <formula>Y5=TRUE</formula>
    </cfRule>
  </conditionalFormatting>
  <conditionalFormatting sqref="AA5:AA27">
    <cfRule type="expression" dxfId="11" priority="16">
      <formula>AE5=TRUE</formula>
    </cfRule>
  </conditionalFormatting>
  <conditionalFormatting sqref="AB5:AB27">
    <cfRule type="expression" dxfId="10" priority="15">
      <formula>AE5=TRUE</formula>
    </cfRule>
  </conditionalFormatting>
  <conditionalFormatting sqref="AG5:AG27">
    <cfRule type="expression" dxfId="9" priority="12">
      <formula>AK5=TRUE</formula>
    </cfRule>
  </conditionalFormatting>
  <conditionalFormatting sqref="AH5:AH27">
    <cfRule type="expression" dxfId="8" priority="11">
      <formula>AK5=TRUE</formula>
    </cfRule>
  </conditionalFormatting>
  <conditionalFormatting sqref="AM5:AM27">
    <cfRule type="expression" dxfId="7" priority="9">
      <formula>AQ5=TRUE</formula>
    </cfRule>
  </conditionalFormatting>
  <conditionalFormatting sqref="AN5:AN27">
    <cfRule type="expression" dxfId="6" priority="8">
      <formula>AQ5=TRUE</formula>
    </cfRule>
  </conditionalFormatting>
  <conditionalFormatting sqref="AR5:AR27">
    <cfRule type="expression" dxfId="5" priority="7">
      <formula>AW5=TRUE</formula>
    </cfRule>
  </conditionalFormatting>
  <conditionalFormatting sqref="AT5:AT27">
    <cfRule type="expression" dxfId="4" priority="4">
      <formula>AW5=TRUE</formula>
    </cfRule>
  </conditionalFormatting>
  <conditionalFormatting sqref="H27">
    <cfRule type="expression" dxfId="2" priority="3">
      <formula>M27=TRUE</formula>
    </cfRule>
  </conditionalFormatting>
  <conditionalFormatting sqref="H27">
    <cfRule type="expression" dxfId="1" priority="1">
      <formula>OR(JoursFériés2013=$Q$4,JoursFériés2014=$Q$4,JoursFériés2015=$Q$4)</formula>
    </cfRule>
    <cfRule type="expression" dxfId="0" priority="2">
      <formula>OR($Q$3="Sam",$Q$3="Dim")</formula>
    </cfRule>
  </conditionalFormatting>
  <printOptions horizontalCentered="1"/>
  <pageMargins left="0.25" right="0.25" top="0.75" bottom="0.75" header="0.3" footer="0.3"/>
  <pageSetup fitToHeight="0" orientation="landscape" r:id="rId1"/>
  <drawing r:id="rId2"/>
  <legacyDrawing r:id="rId3"/>
  <picture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tabColor theme="3" tint="0.749992370372631"/>
    <pageSetUpPr autoPageBreaks="0" fitToPage="1"/>
  </sheetPr>
  <dimension ref="A1:K501"/>
  <sheetViews>
    <sheetView showGridLines="0" zoomScaleNormal="100" workbookViewId="0">
      <pane xSplit="1" ySplit="2" topLeftCell="F3" activePane="bottomRight" state="frozen"/>
      <selection pane="topRight" activeCell="B1" sqref="B1"/>
      <selection pane="bottomLeft" activeCell="A3" sqref="A3"/>
      <selection pane="bottomRight" activeCell="G9" sqref="G9"/>
    </sheetView>
  </sheetViews>
  <sheetFormatPr defaultColWidth="9.33203125" defaultRowHeight="15.75"/>
  <cols>
    <col min="1" max="1" width="1.5" style="242" customWidth="1"/>
    <col min="2" max="2" width="27.33203125" style="33" bestFit="1" customWidth="1"/>
    <col min="3" max="4" width="9.6640625" style="34" customWidth="1"/>
    <col min="5" max="5" width="24" style="30" customWidth="1"/>
    <col min="6" max="6" width="55.83203125" style="30" customWidth="1"/>
    <col min="7" max="7" width="24.1640625" style="30" customWidth="1"/>
    <col min="8" max="8" width="65.83203125" style="30" customWidth="1"/>
    <col min="9" max="9" width="5.83203125" style="35" customWidth="1"/>
    <col min="10" max="10" width="50.1640625" style="260" bestFit="1" customWidth="1"/>
    <col min="11" max="11" width="6.5" style="30" customWidth="1"/>
    <col min="12" max="12" width="32.83203125" style="30" customWidth="1"/>
    <col min="13" max="13" width="9.33203125" style="30" customWidth="1"/>
    <col min="14" max="16384" width="9.33203125" style="30"/>
  </cols>
  <sheetData>
    <row r="1" spans="1:11" ht="36" customHeight="1">
      <c r="B1" s="276" t="s">
        <v>6</v>
      </c>
      <c r="C1" s="276"/>
      <c r="D1" s="276"/>
      <c r="E1" s="276"/>
      <c r="F1" s="276"/>
      <c r="G1" s="276"/>
      <c r="H1" s="276"/>
      <c r="I1" s="276"/>
      <c r="J1" s="276"/>
      <c r="K1" s="30" t="s">
        <v>1</v>
      </c>
    </row>
    <row r="2" spans="1:11" ht="42.75" customHeight="1" thickBot="1">
      <c r="B2" s="264" t="s">
        <v>83</v>
      </c>
      <c r="C2" s="265" t="s">
        <v>21</v>
      </c>
      <c r="D2" s="265" t="s">
        <v>20</v>
      </c>
      <c r="E2" s="265" t="s">
        <v>22</v>
      </c>
      <c r="F2" s="265" t="s">
        <v>18</v>
      </c>
      <c r="G2" s="265" t="s">
        <v>2</v>
      </c>
      <c r="H2" s="266" t="s">
        <v>19</v>
      </c>
      <c r="I2" s="267" t="s">
        <v>82</v>
      </c>
      <c r="J2" s="268" t="s">
        <v>86</v>
      </c>
      <c r="K2" s="30" t="s">
        <v>1</v>
      </c>
    </row>
    <row r="3" spans="1:11" s="31" customFormat="1" ht="21" customHeight="1">
      <c r="A3" s="243"/>
      <c r="B3" s="36">
        <f>DATE(2015,2,4)</f>
        <v>42039</v>
      </c>
      <c r="C3" s="26">
        <v>0.33333333333333331</v>
      </c>
      <c r="D3" s="26">
        <v>0.41666666666666669</v>
      </c>
      <c r="E3" s="210" t="s">
        <v>87</v>
      </c>
      <c r="F3" s="210" t="s">
        <v>88</v>
      </c>
      <c r="G3" s="27" t="s">
        <v>78</v>
      </c>
      <c r="H3" s="28" t="s">
        <v>89</v>
      </c>
      <c r="I3" s="32" t="str">
        <f t="shared" ref="I3:I66" si="0">IF(ISBLANK(H3),"","i")</f>
        <v>i</v>
      </c>
      <c r="J3" s="283" t="str">
        <f>Saisie[[#This Row],[DATE
'[JJ/MM/AAAA']]]&amp;Saisie[[#This Row],[HEURE
DÉBUT]]&amp;Saisie[[#This Row],[LIEU]]</f>
        <v>420390.333333333333333Bureau</v>
      </c>
    </row>
    <row r="4" spans="1:11" s="31" customFormat="1" ht="21" customHeight="1">
      <c r="A4" s="243"/>
      <c r="B4" s="36">
        <f>DATE(2015,2,4)</f>
        <v>42039</v>
      </c>
      <c r="C4" s="26">
        <v>0.41666666666666669</v>
      </c>
      <c r="D4" s="26">
        <v>0.5</v>
      </c>
      <c r="E4" s="210" t="s">
        <v>93</v>
      </c>
      <c r="F4" s="210" t="s">
        <v>94</v>
      </c>
      <c r="G4" s="27" t="s">
        <v>78</v>
      </c>
      <c r="H4" s="28" t="s">
        <v>95</v>
      </c>
      <c r="I4" s="32" t="str">
        <f t="shared" si="0"/>
        <v>i</v>
      </c>
      <c r="J4" s="283" t="str">
        <f>Saisie[[#This Row],[DATE
'[JJ/MM/AAAA']]]&amp;Saisie[[#This Row],[HEURE
DÉBUT]]&amp;Saisie[[#This Row],[LIEU]]</f>
        <v>420390.416666666666667Bureau</v>
      </c>
    </row>
    <row r="5" spans="1:11" s="31" customFormat="1" ht="21" customHeight="1">
      <c r="A5" s="243"/>
      <c r="B5" s="36">
        <f>DATE(2015,2,4)</f>
        <v>42039</v>
      </c>
      <c r="C5" s="26">
        <v>0.5</v>
      </c>
      <c r="D5" s="26">
        <v>0.58333333333333337</v>
      </c>
      <c r="E5" s="210" t="s">
        <v>90</v>
      </c>
      <c r="F5" s="210" t="s">
        <v>91</v>
      </c>
      <c r="G5" s="27" t="s">
        <v>78</v>
      </c>
      <c r="H5" s="28" t="s">
        <v>92</v>
      </c>
      <c r="I5" s="32" t="str">
        <f t="shared" si="0"/>
        <v>i</v>
      </c>
      <c r="J5" s="283" t="str">
        <f>Saisie[[#This Row],[DATE
'[JJ/MM/AAAA']]]&amp;Saisie[[#This Row],[HEURE
DÉBUT]]&amp;Saisie[[#This Row],[LIEU]]</f>
        <v>420390.5Bureau</v>
      </c>
    </row>
    <row r="6" spans="1:11" s="31" customFormat="1" ht="21" customHeight="1">
      <c r="A6" s="243"/>
      <c r="B6" s="36">
        <f>DATE(2015,2,4)</f>
        <v>42039</v>
      </c>
      <c r="C6" s="26">
        <v>0.58333333333333337</v>
      </c>
      <c r="D6" s="26">
        <v>0.66666666666666663</v>
      </c>
      <c r="E6" s="210" t="s">
        <v>99</v>
      </c>
      <c r="F6" s="210" t="s">
        <v>100</v>
      </c>
      <c r="G6" s="210" t="s">
        <v>78</v>
      </c>
      <c r="H6" s="28" t="s">
        <v>101</v>
      </c>
      <c r="I6" s="32" t="str">
        <f t="shared" si="0"/>
        <v>i</v>
      </c>
      <c r="J6" s="283" t="str">
        <f>Saisie[[#This Row],[DATE
'[JJ/MM/AAAA']]]&amp;Saisie[[#This Row],[HEURE
DÉBUT]]&amp;Saisie[[#This Row],[LIEU]]</f>
        <v>420390.583333333333333Bureau</v>
      </c>
    </row>
    <row r="7" spans="1:11" s="31" customFormat="1" ht="21" customHeight="1">
      <c r="A7" s="243"/>
      <c r="B7" s="36">
        <f>DATE(2015,2,4)</f>
        <v>42039</v>
      </c>
      <c r="C7" s="26">
        <v>0.66666666666666663</v>
      </c>
      <c r="D7" s="26">
        <v>0.75</v>
      </c>
      <c r="E7" s="210" t="s">
        <v>105</v>
      </c>
      <c r="F7" s="210" t="s">
        <v>106</v>
      </c>
      <c r="G7" s="27" t="s">
        <v>78</v>
      </c>
      <c r="H7" s="28" t="s">
        <v>107</v>
      </c>
      <c r="I7" s="32" t="str">
        <f t="shared" si="0"/>
        <v>i</v>
      </c>
      <c r="J7" s="283" t="str">
        <f>Saisie[[#This Row],[DATE
'[JJ/MM/AAAA']]]&amp;Saisie[[#This Row],[HEURE
DÉBUT]]&amp;Saisie[[#This Row],[LIEU]]</f>
        <v>420390.666666666666667Bureau</v>
      </c>
    </row>
    <row r="8" spans="1:11" s="31" customFormat="1" ht="21" customHeight="1">
      <c r="A8" s="243"/>
      <c r="B8" s="36">
        <f>DATE(2015,2,4)</f>
        <v>42039</v>
      </c>
      <c r="C8" s="26">
        <v>0.75</v>
      </c>
      <c r="D8" s="26">
        <v>0.79166666666666663</v>
      </c>
      <c r="E8" s="210" t="s">
        <v>96</v>
      </c>
      <c r="F8" s="210" t="s">
        <v>97</v>
      </c>
      <c r="G8" s="27" t="s">
        <v>78</v>
      </c>
      <c r="H8" s="28" t="s">
        <v>98</v>
      </c>
      <c r="I8" s="32" t="str">
        <f t="shared" si="0"/>
        <v>i</v>
      </c>
      <c r="J8" s="283" t="str">
        <f>Saisie[[#This Row],[DATE
'[JJ/MM/AAAA']]]&amp;Saisie[[#This Row],[HEURE
DÉBUT]]&amp;Saisie[[#This Row],[LIEU]]</f>
        <v>420390.75Bureau</v>
      </c>
    </row>
    <row r="9" spans="1:11" s="31" customFormat="1" ht="21" customHeight="1">
      <c r="A9" s="243"/>
      <c r="B9" s="36">
        <f>DATE(2015,2,4)</f>
        <v>42039</v>
      </c>
      <c r="C9" s="26">
        <v>0.33333333333333331</v>
      </c>
      <c r="D9" s="26">
        <v>0.41666666666666669</v>
      </c>
      <c r="E9" s="210" t="s">
        <v>108</v>
      </c>
      <c r="F9" s="210" t="s">
        <v>109</v>
      </c>
      <c r="G9" s="263" t="s">
        <v>46</v>
      </c>
      <c r="H9" s="28" t="s">
        <v>110</v>
      </c>
      <c r="I9" s="32" t="str">
        <f t="shared" si="0"/>
        <v>i</v>
      </c>
      <c r="J9" s="283" t="str">
        <f>Saisie[[#This Row],[DATE
'[JJ/MM/AAAA']]]&amp;Saisie[[#This Row],[HEURE
DÉBUT]]&amp;Saisie[[#This Row],[LIEU]]</f>
        <v>420390.333333333333333Salle de réunion</v>
      </c>
    </row>
    <row r="10" spans="1:11" s="31" customFormat="1" ht="21" customHeight="1">
      <c r="A10" s="243"/>
      <c r="B10" s="36">
        <f>DATE(2015,2,4)</f>
        <v>42039</v>
      </c>
      <c r="C10" s="26">
        <v>0.41666666666666669</v>
      </c>
      <c r="D10" s="26">
        <v>0.5</v>
      </c>
      <c r="E10" s="210" t="s">
        <v>111</v>
      </c>
      <c r="F10" s="210" t="s">
        <v>112</v>
      </c>
      <c r="G10" s="27" t="s">
        <v>46</v>
      </c>
      <c r="H10" s="28" t="s">
        <v>113</v>
      </c>
      <c r="I10" s="32" t="str">
        <f t="shared" si="0"/>
        <v>i</v>
      </c>
      <c r="J10" s="283" t="str">
        <f>Saisie[[#This Row],[DATE
'[JJ/MM/AAAA']]]&amp;Saisie[[#This Row],[HEURE
DÉBUT]]&amp;Saisie[[#This Row],[LIEU]]</f>
        <v>420390.416666666666667Salle de réunion</v>
      </c>
    </row>
    <row r="11" spans="1:11" s="31" customFormat="1" ht="21" customHeight="1">
      <c r="A11" s="243"/>
      <c r="B11" s="36">
        <f>DATE(2015,2,4)</f>
        <v>42039</v>
      </c>
      <c r="C11" s="26">
        <v>0.5</v>
      </c>
      <c r="D11" s="26">
        <v>0.58333333333333337</v>
      </c>
      <c r="E11" s="210" t="s">
        <v>102</v>
      </c>
      <c r="F11" s="210" t="s">
        <v>103</v>
      </c>
      <c r="G11" s="27" t="s">
        <v>46</v>
      </c>
      <c r="H11" s="28" t="s">
        <v>104</v>
      </c>
      <c r="I11" s="32" t="str">
        <f t="shared" si="0"/>
        <v>i</v>
      </c>
      <c r="J11" s="283" t="str">
        <f>Saisie[[#This Row],[DATE
'[JJ/MM/AAAA']]]&amp;Saisie[[#This Row],[HEURE
DÉBUT]]&amp;Saisie[[#This Row],[LIEU]]</f>
        <v>420390.5Salle de réunion</v>
      </c>
    </row>
    <row r="12" spans="1:11" ht="21" customHeight="1">
      <c r="B12" s="36">
        <f>DATE(2015,2,4)</f>
        <v>42039</v>
      </c>
      <c r="C12" s="26">
        <v>0.58333333333333337</v>
      </c>
      <c r="D12" s="26">
        <v>0.66666666666666663</v>
      </c>
      <c r="E12" s="210" t="s">
        <v>114</v>
      </c>
      <c r="F12" s="210" t="s">
        <v>115</v>
      </c>
      <c r="G12" s="27" t="s">
        <v>46</v>
      </c>
      <c r="H12" s="28" t="s">
        <v>116</v>
      </c>
      <c r="I12" s="32" t="str">
        <f t="shared" si="0"/>
        <v>i</v>
      </c>
      <c r="J12" s="283" t="str">
        <f>Saisie[[#This Row],[DATE
'[JJ/MM/AAAA']]]&amp;Saisie[[#This Row],[HEURE
DÉBUT]]&amp;Saisie[[#This Row],[LIEU]]</f>
        <v>420390.583333333333333Salle de réunion</v>
      </c>
    </row>
    <row r="13" spans="1:11" ht="21" customHeight="1">
      <c r="B13" s="36">
        <f>DATE(2015,2,4)</f>
        <v>42039</v>
      </c>
      <c r="C13" s="26">
        <v>0.66666666666666663</v>
      </c>
      <c r="D13" s="26">
        <v>0.75</v>
      </c>
      <c r="E13" s="210" t="s">
        <v>117</v>
      </c>
      <c r="F13" s="210" t="s">
        <v>118</v>
      </c>
      <c r="G13" s="27" t="s">
        <v>46</v>
      </c>
      <c r="H13" s="28" t="s">
        <v>119</v>
      </c>
      <c r="I13" s="32" t="str">
        <f t="shared" si="0"/>
        <v>i</v>
      </c>
      <c r="J13" s="283" t="str">
        <f>Saisie[[#This Row],[DATE
'[JJ/MM/AAAA']]]&amp;Saisie[[#This Row],[HEURE
DÉBUT]]&amp;Saisie[[#This Row],[LIEU]]</f>
        <v>420390.666666666666667Salle de réunion</v>
      </c>
    </row>
    <row r="14" spans="1:11" ht="21" customHeight="1">
      <c r="B14" s="36">
        <f>DATE(2015,2,4)</f>
        <v>42039</v>
      </c>
      <c r="C14" s="26">
        <v>0.75</v>
      </c>
      <c r="D14" s="26">
        <v>0.79166666666666663</v>
      </c>
      <c r="E14" s="210" t="s">
        <v>121</v>
      </c>
      <c r="F14" s="210" t="s">
        <v>120</v>
      </c>
      <c r="G14" s="27" t="s">
        <v>46</v>
      </c>
      <c r="H14" s="28" t="s">
        <v>122</v>
      </c>
      <c r="I14" s="32" t="str">
        <f t="shared" si="0"/>
        <v>i</v>
      </c>
      <c r="J14" s="283" t="str">
        <f>Saisie[[#This Row],[DATE
'[JJ/MM/AAAA']]]&amp;Saisie[[#This Row],[HEURE
DÉBUT]]&amp;Saisie[[#This Row],[LIEU]]</f>
        <v>420390.75Salle de réunion</v>
      </c>
    </row>
    <row r="15" spans="1:11" ht="21" customHeight="1">
      <c r="B15" s="36"/>
      <c r="C15" s="26"/>
      <c r="D15" s="26"/>
      <c r="E15" s="214"/>
      <c r="F15" s="215"/>
      <c r="G15" s="27"/>
      <c r="H15" s="216"/>
      <c r="I15" s="32" t="str">
        <f t="shared" si="0"/>
        <v/>
      </c>
      <c r="J15" s="283" t="str">
        <f>Saisie[[#This Row],[DATE
'[JJ/MM/AAAA']]]&amp;Saisie[[#This Row],[HEURE
DÉBUT]]&amp;Saisie[[#This Row],[LIEU]]</f>
        <v/>
      </c>
    </row>
    <row r="16" spans="1:11" ht="21" customHeight="1">
      <c r="B16" s="36"/>
      <c r="C16" s="26"/>
      <c r="D16" s="26"/>
      <c r="E16" s="221"/>
      <c r="F16" s="221"/>
      <c r="G16" s="27"/>
      <c r="H16" s="222"/>
      <c r="I16" s="32" t="str">
        <f t="shared" si="0"/>
        <v/>
      </c>
      <c r="J16" s="283" t="str">
        <f>Saisie[[#This Row],[DATE
'[JJ/MM/AAAA']]]&amp;Saisie[[#This Row],[HEURE
DÉBUT]]&amp;Saisie[[#This Row],[LIEU]]</f>
        <v/>
      </c>
    </row>
    <row r="17" spans="2:10" ht="21" customHeight="1">
      <c r="B17" s="36"/>
      <c r="C17" s="26"/>
      <c r="D17" s="26"/>
      <c r="E17" s="207"/>
      <c r="F17" s="207"/>
      <c r="G17" s="27"/>
      <c r="H17" s="28"/>
      <c r="I17" s="32" t="str">
        <f t="shared" si="0"/>
        <v/>
      </c>
      <c r="J17" s="283" t="str">
        <f>Saisie[[#This Row],[DATE
'[JJ/MM/AAAA']]]&amp;Saisie[[#This Row],[HEURE
DÉBUT]]&amp;Saisie[[#This Row],[LIEU]]</f>
        <v/>
      </c>
    </row>
    <row r="18" spans="2:10" ht="21" customHeight="1">
      <c r="B18" s="36"/>
      <c r="C18" s="26"/>
      <c r="D18" s="26"/>
      <c r="E18" s="221"/>
      <c r="F18" s="221"/>
      <c r="G18" s="27"/>
      <c r="H18" s="222"/>
      <c r="I18" s="32" t="str">
        <f t="shared" si="0"/>
        <v/>
      </c>
      <c r="J18" s="283" t="str">
        <f>Saisie[[#This Row],[DATE
'[JJ/MM/AAAA']]]&amp;Saisie[[#This Row],[HEURE
DÉBUT]]&amp;Saisie[[#This Row],[LIEU]]</f>
        <v/>
      </c>
    </row>
    <row r="19" spans="2:10" ht="21" customHeight="1">
      <c r="B19" s="36"/>
      <c r="C19" s="26"/>
      <c r="D19" s="26"/>
      <c r="E19" s="226"/>
      <c r="F19" s="226"/>
      <c r="G19" s="27"/>
      <c r="H19" s="28"/>
      <c r="I19" s="32" t="str">
        <f t="shared" si="0"/>
        <v/>
      </c>
      <c r="J19" s="283" t="str">
        <f>Saisie[[#This Row],[DATE
'[JJ/MM/AAAA']]]&amp;Saisie[[#This Row],[HEURE
DÉBUT]]&amp;Saisie[[#This Row],[LIEU]]</f>
        <v/>
      </c>
    </row>
    <row r="20" spans="2:10" ht="21" customHeight="1">
      <c r="B20" s="36"/>
      <c r="C20" s="26"/>
      <c r="D20" s="26"/>
      <c r="E20" s="207"/>
      <c r="F20" s="207"/>
      <c r="G20" s="27"/>
      <c r="H20" s="28"/>
      <c r="I20" s="32" t="str">
        <f t="shared" si="0"/>
        <v/>
      </c>
      <c r="J20" s="283" t="str">
        <f>Saisie[[#This Row],[DATE
'[JJ/MM/AAAA']]]&amp;Saisie[[#This Row],[HEURE
DÉBUT]]&amp;Saisie[[#This Row],[LIEU]]</f>
        <v/>
      </c>
    </row>
    <row r="21" spans="2:10" ht="21" customHeight="1">
      <c r="B21" s="36"/>
      <c r="C21" s="26"/>
      <c r="D21" s="26"/>
      <c r="E21" s="221"/>
      <c r="F21" s="221"/>
      <c r="G21" s="27"/>
      <c r="H21" s="222"/>
      <c r="I21" s="32" t="str">
        <f t="shared" si="0"/>
        <v/>
      </c>
      <c r="J21" s="283" t="str">
        <f>Saisie[[#This Row],[DATE
'[JJ/MM/AAAA']]]&amp;Saisie[[#This Row],[HEURE
DÉBUT]]&amp;Saisie[[#This Row],[LIEU]]</f>
        <v/>
      </c>
    </row>
    <row r="22" spans="2:10" ht="21" customHeight="1">
      <c r="B22" s="36"/>
      <c r="C22" s="26"/>
      <c r="D22" s="26"/>
      <c r="E22" s="227"/>
      <c r="F22" s="227"/>
      <c r="G22" s="27"/>
      <c r="H22" s="28"/>
      <c r="I22" s="32" t="str">
        <f t="shared" si="0"/>
        <v/>
      </c>
      <c r="J22" s="283" t="str">
        <f>Saisie[[#This Row],[DATE
'[JJ/MM/AAAA']]]&amp;Saisie[[#This Row],[HEURE
DÉBUT]]&amp;Saisie[[#This Row],[LIEU]]</f>
        <v/>
      </c>
    </row>
    <row r="23" spans="2:10" ht="21" customHeight="1">
      <c r="B23" s="36"/>
      <c r="C23" s="26"/>
      <c r="D23" s="26"/>
      <c r="E23" s="217"/>
      <c r="F23" s="217"/>
      <c r="G23" s="27"/>
      <c r="H23" s="28"/>
      <c r="I23" s="32" t="str">
        <f t="shared" si="0"/>
        <v/>
      </c>
      <c r="J23" s="283" t="str">
        <f>Saisie[[#This Row],[DATE
'[JJ/MM/AAAA']]]&amp;Saisie[[#This Row],[HEURE
DÉBUT]]&amp;Saisie[[#This Row],[LIEU]]</f>
        <v/>
      </c>
    </row>
    <row r="24" spans="2:10" ht="21" customHeight="1">
      <c r="B24" s="36"/>
      <c r="C24" s="26"/>
      <c r="D24" s="26"/>
      <c r="E24" s="221"/>
      <c r="F24" s="221"/>
      <c r="G24" s="27"/>
      <c r="H24" s="222"/>
      <c r="I24" s="32" t="str">
        <f t="shared" si="0"/>
        <v/>
      </c>
      <c r="J24" s="283" t="str">
        <f>Saisie[[#This Row],[DATE
'[JJ/MM/AAAA']]]&amp;Saisie[[#This Row],[HEURE
DÉBUT]]&amp;Saisie[[#This Row],[LIEU]]</f>
        <v/>
      </c>
    </row>
    <row r="25" spans="2:10" ht="21" customHeight="1">
      <c r="B25" s="36"/>
      <c r="C25" s="26"/>
      <c r="D25" s="26"/>
      <c r="E25" s="209"/>
      <c r="F25" s="209"/>
      <c r="G25" s="27"/>
      <c r="H25" s="218"/>
      <c r="I25" s="32" t="str">
        <f t="shared" si="0"/>
        <v/>
      </c>
      <c r="J25" s="283" t="str">
        <f>Saisie[[#This Row],[DATE
'[JJ/MM/AAAA']]]&amp;Saisie[[#This Row],[HEURE
DÉBUT]]&amp;Saisie[[#This Row],[LIEU]]</f>
        <v/>
      </c>
    </row>
    <row r="26" spans="2:10" ht="21" customHeight="1">
      <c r="B26" s="36"/>
      <c r="C26" s="26"/>
      <c r="D26" s="26"/>
      <c r="E26" s="227"/>
      <c r="F26" s="227"/>
      <c r="G26" s="27"/>
      <c r="H26" s="28"/>
      <c r="I26" s="32" t="str">
        <f t="shared" si="0"/>
        <v/>
      </c>
      <c r="J26" s="283" t="str">
        <f>Saisie[[#This Row],[DATE
'[JJ/MM/AAAA']]]&amp;Saisie[[#This Row],[HEURE
DÉBUT]]&amp;Saisie[[#This Row],[LIEU]]</f>
        <v/>
      </c>
    </row>
    <row r="27" spans="2:10" ht="21" customHeight="1">
      <c r="B27" s="36"/>
      <c r="C27" s="26"/>
      <c r="D27" s="26"/>
      <c r="E27" s="213"/>
      <c r="F27" s="213"/>
      <c r="G27" s="27"/>
      <c r="H27" s="28"/>
      <c r="I27" s="32" t="str">
        <f t="shared" si="0"/>
        <v/>
      </c>
      <c r="J27" s="283" t="str">
        <f>Saisie[[#This Row],[DATE
'[JJ/MM/AAAA']]]&amp;Saisie[[#This Row],[HEURE
DÉBUT]]&amp;Saisie[[#This Row],[LIEU]]</f>
        <v/>
      </c>
    </row>
    <row r="28" spans="2:10" ht="21" customHeight="1">
      <c r="B28" s="36"/>
      <c r="C28" s="26"/>
      <c r="D28" s="26"/>
      <c r="E28" s="263"/>
      <c r="F28" s="27"/>
      <c r="G28" s="27"/>
      <c r="H28" s="29"/>
      <c r="I28" s="32" t="str">
        <f t="shared" si="0"/>
        <v/>
      </c>
      <c r="J28" s="283" t="str">
        <f>Saisie[[#This Row],[DATE
'[JJ/MM/AAAA']]]&amp;Saisie[[#This Row],[HEURE
DÉBUT]]&amp;Saisie[[#This Row],[LIEU]]</f>
        <v/>
      </c>
    </row>
    <row r="29" spans="2:10" ht="21" customHeight="1">
      <c r="B29" s="36"/>
      <c r="C29" s="26"/>
      <c r="D29" s="26"/>
      <c r="E29" s="240"/>
      <c r="F29" s="240"/>
      <c r="G29" s="27"/>
      <c r="H29" s="241"/>
      <c r="I29" s="32" t="str">
        <f t="shared" si="0"/>
        <v/>
      </c>
      <c r="J29" s="283" t="str">
        <f>Saisie[[#This Row],[DATE
'[JJ/MM/AAAA']]]&amp;Saisie[[#This Row],[HEURE
DÉBUT]]&amp;Saisie[[#This Row],[LIEU]]</f>
        <v/>
      </c>
    </row>
    <row r="30" spans="2:10" ht="21" customHeight="1">
      <c r="B30" s="36"/>
      <c r="C30" s="26"/>
      <c r="D30" s="26"/>
      <c r="E30" s="221"/>
      <c r="F30" s="221"/>
      <c r="G30" s="27"/>
      <c r="H30" s="222"/>
      <c r="I30" s="32" t="str">
        <f t="shared" si="0"/>
        <v/>
      </c>
      <c r="J30" s="283" t="str">
        <f>Saisie[[#This Row],[DATE
'[JJ/MM/AAAA']]]&amp;Saisie[[#This Row],[HEURE
DÉBUT]]&amp;Saisie[[#This Row],[LIEU]]</f>
        <v/>
      </c>
    </row>
    <row r="31" spans="2:10" ht="21" customHeight="1">
      <c r="B31" s="36"/>
      <c r="C31" s="26"/>
      <c r="D31" s="26"/>
      <c r="E31" s="221"/>
      <c r="F31" s="221"/>
      <c r="G31" s="27"/>
      <c r="H31" s="222"/>
      <c r="I31" s="32" t="str">
        <f t="shared" si="0"/>
        <v/>
      </c>
      <c r="J31" s="283" t="str">
        <f>Saisie[[#This Row],[DATE
'[JJ/MM/AAAA']]]&amp;Saisie[[#This Row],[HEURE
DÉBUT]]&amp;Saisie[[#This Row],[LIEU]]</f>
        <v/>
      </c>
    </row>
    <row r="32" spans="2:10" ht="21" customHeight="1">
      <c r="B32" s="36"/>
      <c r="C32" s="26"/>
      <c r="D32" s="26"/>
      <c r="E32" s="240"/>
      <c r="F32" s="240"/>
      <c r="G32" s="27"/>
      <c r="H32" s="241"/>
      <c r="I32" s="32" t="str">
        <f t="shared" si="0"/>
        <v/>
      </c>
      <c r="J32" s="283" t="str">
        <f>Saisie[[#This Row],[DATE
'[JJ/MM/AAAA']]]&amp;Saisie[[#This Row],[HEURE
DÉBUT]]&amp;Saisie[[#This Row],[LIEU]]</f>
        <v/>
      </c>
    </row>
    <row r="33" spans="2:10" ht="21" customHeight="1">
      <c r="B33" s="36"/>
      <c r="C33" s="26"/>
      <c r="D33" s="26"/>
      <c r="E33" s="240"/>
      <c r="F33" s="240"/>
      <c r="G33" s="27"/>
      <c r="H33" s="241"/>
      <c r="I33" s="32" t="str">
        <f t="shared" si="0"/>
        <v/>
      </c>
      <c r="J33" s="283" t="str">
        <f>Saisie[[#This Row],[DATE
'[JJ/MM/AAAA']]]&amp;Saisie[[#This Row],[HEURE
DÉBUT]]&amp;Saisie[[#This Row],[LIEU]]</f>
        <v/>
      </c>
    </row>
    <row r="34" spans="2:10" ht="21" customHeight="1">
      <c r="B34" s="36"/>
      <c r="C34" s="26"/>
      <c r="D34" s="26"/>
      <c r="E34" s="224"/>
      <c r="F34" s="223"/>
      <c r="G34" s="27"/>
      <c r="H34" s="225"/>
      <c r="I34" s="32" t="str">
        <f t="shared" si="0"/>
        <v/>
      </c>
      <c r="J34" s="283" t="str">
        <f>Saisie[[#This Row],[DATE
'[JJ/MM/AAAA']]]&amp;Saisie[[#This Row],[HEURE
DÉBUT]]&amp;Saisie[[#This Row],[LIEU]]</f>
        <v/>
      </c>
    </row>
    <row r="35" spans="2:10" ht="21" customHeight="1">
      <c r="B35" s="36"/>
      <c r="C35" s="26"/>
      <c r="D35" s="26"/>
      <c r="E35" s="228"/>
      <c r="F35" s="228"/>
      <c r="G35" s="27"/>
      <c r="H35" s="229"/>
      <c r="I35" s="32" t="str">
        <f t="shared" si="0"/>
        <v/>
      </c>
      <c r="J35" s="283" t="str">
        <f>Saisie[[#This Row],[DATE
'[JJ/MM/AAAA']]]&amp;Saisie[[#This Row],[HEURE
DÉBUT]]&amp;Saisie[[#This Row],[LIEU]]</f>
        <v/>
      </c>
    </row>
    <row r="36" spans="2:10" ht="21" customHeight="1">
      <c r="B36" s="36"/>
      <c r="C36" s="26"/>
      <c r="D36" s="26"/>
      <c r="E36" s="194"/>
      <c r="F36" s="194"/>
      <c r="G36" s="27"/>
      <c r="H36" s="28"/>
      <c r="I36" s="32" t="str">
        <f t="shared" si="0"/>
        <v/>
      </c>
      <c r="J36" s="283" t="str">
        <f>Saisie[[#This Row],[DATE
'[JJ/MM/AAAA']]]&amp;Saisie[[#This Row],[HEURE
DÉBUT]]&amp;Saisie[[#This Row],[LIEU]]</f>
        <v/>
      </c>
    </row>
    <row r="37" spans="2:10" ht="21" customHeight="1">
      <c r="B37" s="36"/>
      <c r="C37" s="26"/>
      <c r="D37" s="26"/>
      <c r="E37" s="240"/>
      <c r="F37" s="240"/>
      <c r="G37" s="27"/>
      <c r="H37" s="241"/>
      <c r="I37" s="32" t="str">
        <f t="shared" si="0"/>
        <v/>
      </c>
      <c r="J37" s="283" t="str">
        <f>Saisie[[#This Row],[DATE
'[JJ/MM/AAAA']]]&amp;Saisie[[#This Row],[HEURE
DÉBUT]]&amp;Saisie[[#This Row],[LIEU]]</f>
        <v/>
      </c>
    </row>
    <row r="38" spans="2:10" ht="21" customHeight="1">
      <c r="B38" s="36"/>
      <c r="C38" s="26"/>
      <c r="D38" s="26"/>
      <c r="E38" s="194"/>
      <c r="F38" s="194"/>
      <c r="G38" s="27"/>
      <c r="H38" s="28"/>
      <c r="I38" s="32" t="str">
        <f t="shared" si="0"/>
        <v/>
      </c>
      <c r="J38" s="283" t="str">
        <f>Saisie[[#This Row],[DATE
'[JJ/MM/AAAA']]]&amp;Saisie[[#This Row],[HEURE
DÉBUT]]&amp;Saisie[[#This Row],[LIEU]]</f>
        <v/>
      </c>
    </row>
    <row r="39" spans="2:10" ht="21" customHeight="1">
      <c r="B39" s="36"/>
      <c r="C39" s="26"/>
      <c r="D39" s="26"/>
      <c r="E39" s="221"/>
      <c r="F39" s="221"/>
      <c r="G39" s="27"/>
      <c r="H39" s="222"/>
      <c r="I39" s="32" t="str">
        <f t="shared" si="0"/>
        <v/>
      </c>
      <c r="J39" s="283" t="str">
        <f>Saisie[[#This Row],[DATE
'[JJ/MM/AAAA']]]&amp;Saisie[[#This Row],[HEURE
DÉBUT]]&amp;Saisie[[#This Row],[LIEU]]</f>
        <v/>
      </c>
    </row>
    <row r="40" spans="2:10" ht="21" customHeight="1">
      <c r="B40" s="36"/>
      <c r="C40" s="26"/>
      <c r="D40" s="26"/>
      <c r="E40" s="221"/>
      <c r="F40" s="221"/>
      <c r="G40" s="27"/>
      <c r="H40" s="222"/>
      <c r="I40" s="32" t="str">
        <f t="shared" si="0"/>
        <v/>
      </c>
      <c r="J40" s="283" t="str">
        <f>Saisie[[#This Row],[DATE
'[JJ/MM/AAAA']]]&amp;Saisie[[#This Row],[HEURE
DÉBUT]]&amp;Saisie[[#This Row],[LIEU]]</f>
        <v/>
      </c>
    </row>
    <row r="41" spans="2:10" ht="21" customHeight="1">
      <c r="B41" s="36"/>
      <c r="C41" s="26"/>
      <c r="D41" s="26"/>
      <c r="E41" s="221"/>
      <c r="F41" s="221"/>
      <c r="G41" s="27"/>
      <c r="H41" s="222"/>
      <c r="I41" s="32" t="str">
        <f t="shared" si="0"/>
        <v/>
      </c>
      <c r="J41" s="283" t="str">
        <f>Saisie[[#This Row],[DATE
'[JJ/MM/AAAA']]]&amp;Saisie[[#This Row],[HEURE
DÉBUT]]&amp;Saisie[[#This Row],[LIEU]]</f>
        <v/>
      </c>
    </row>
    <row r="42" spans="2:10" ht="21" customHeight="1">
      <c r="B42" s="36"/>
      <c r="C42" s="26"/>
      <c r="D42" s="26"/>
      <c r="E42" s="194"/>
      <c r="F42" s="194"/>
      <c r="G42" s="27"/>
      <c r="H42" s="28"/>
      <c r="I42" s="32" t="str">
        <f t="shared" si="0"/>
        <v/>
      </c>
      <c r="J42" s="283" t="str">
        <f>Saisie[[#This Row],[DATE
'[JJ/MM/AAAA']]]&amp;Saisie[[#This Row],[HEURE
DÉBUT]]&amp;Saisie[[#This Row],[LIEU]]</f>
        <v/>
      </c>
    </row>
    <row r="43" spans="2:10" ht="21" customHeight="1">
      <c r="B43" s="36"/>
      <c r="C43" s="26"/>
      <c r="D43" s="26"/>
      <c r="E43" s="221"/>
      <c r="F43" s="221"/>
      <c r="G43" s="27"/>
      <c r="H43" s="222"/>
      <c r="I43" s="32" t="str">
        <f t="shared" si="0"/>
        <v/>
      </c>
      <c r="J43" s="283" t="str">
        <f>Saisie[[#This Row],[DATE
'[JJ/MM/AAAA']]]&amp;Saisie[[#This Row],[HEURE
DÉBUT]]&amp;Saisie[[#This Row],[LIEU]]</f>
        <v/>
      </c>
    </row>
    <row r="44" spans="2:10" ht="21" customHeight="1">
      <c r="B44" s="36"/>
      <c r="C44" s="26"/>
      <c r="D44" s="26"/>
      <c r="E44" s="206"/>
      <c r="F44" s="206"/>
      <c r="G44" s="27"/>
      <c r="H44" s="28"/>
      <c r="I44" s="32" t="str">
        <f t="shared" si="0"/>
        <v/>
      </c>
      <c r="J44" s="283" t="str">
        <f>Saisie[[#This Row],[DATE
'[JJ/MM/AAAA']]]&amp;Saisie[[#This Row],[HEURE
DÉBUT]]&amp;Saisie[[#This Row],[LIEU]]</f>
        <v/>
      </c>
    </row>
    <row r="45" spans="2:10" ht="21" customHeight="1">
      <c r="B45" s="36"/>
      <c r="C45" s="26"/>
      <c r="D45" s="26"/>
      <c r="E45" s="221"/>
      <c r="F45" s="221"/>
      <c r="G45" s="27"/>
      <c r="H45" s="222"/>
      <c r="I45" s="32" t="str">
        <f t="shared" si="0"/>
        <v/>
      </c>
      <c r="J45" s="283" t="str">
        <f>Saisie[[#This Row],[DATE
'[JJ/MM/AAAA']]]&amp;Saisie[[#This Row],[HEURE
DÉBUT]]&amp;Saisie[[#This Row],[LIEU]]</f>
        <v/>
      </c>
    </row>
    <row r="46" spans="2:10" ht="21" customHeight="1">
      <c r="B46" s="36"/>
      <c r="C46" s="26"/>
      <c r="D46" s="26"/>
      <c r="E46" s="221"/>
      <c r="F46" s="221"/>
      <c r="G46" s="27"/>
      <c r="H46" s="222"/>
      <c r="I46" s="32" t="str">
        <f t="shared" si="0"/>
        <v/>
      </c>
      <c r="J46" s="283" t="str">
        <f>Saisie[[#This Row],[DATE
'[JJ/MM/AAAA']]]&amp;Saisie[[#This Row],[HEURE
DÉBUT]]&amp;Saisie[[#This Row],[LIEU]]</f>
        <v/>
      </c>
    </row>
    <row r="47" spans="2:10" ht="21" customHeight="1">
      <c r="B47" s="36"/>
      <c r="C47" s="26"/>
      <c r="D47" s="26"/>
      <c r="E47" s="221"/>
      <c r="F47" s="221"/>
      <c r="G47" s="27"/>
      <c r="H47" s="222"/>
      <c r="I47" s="32" t="str">
        <f t="shared" si="0"/>
        <v/>
      </c>
      <c r="J47" s="283" t="str">
        <f>Saisie[[#This Row],[DATE
'[JJ/MM/AAAA']]]&amp;Saisie[[#This Row],[HEURE
DÉBUT]]&amp;Saisie[[#This Row],[LIEU]]</f>
        <v/>
      </c>
    </row>
    <row r="48" spans="2:10" ht="21" customHeight="1">
      <c r="B48" s="36"/>
      <c r="C48" s="26"/>
      <c r="D48" s="26"/>
      <c r="E48" s="221"/>
      <c r="F48" s="221"/>
      <c r="G48" s="27"/>
      <c r="H48" s="222"/>
      <c r="I48" s="32" t="str">
        <f t="shared" si="0"/>
        <v/>
      </c>
      <c r="J48" s="283" t="str">
        <f>Saisie[[#This Row],[DATE
'[JJ/MM/AAAA']]]&amp;Saisie[[#This Row],[HEURE
DÉBUT]]&amp;Saisie[[#This Row],[LIEU]]</f>
        <v/>
      </c>
    </row>
    <row r="49" spans="2:10" ht="21" customHeight="1">
      <c r="B49" s="36"/>
      <c r="C49" s="26"/>
      <c r="D49" s="26"/>
      <c r="E49" s="221"/>
      <c r="F49" s="221"/>
      <c r="G49" s="27"/>
      <c r="H49" s="222"/>
      <c r="I49" s="32" t="str">
        <f t="shared" si="0"/>
        <v/>
      </c>
      <c r="J49" s="283" t="str">
        <f>Saisie[[#This Row],[DATE
'[JJ/MM/AAAA']]]&amp;Saisie[[#This Row],[HEURE
DÉBUT]]&amp;Saisie[[#This Row],[LIEU]]</f>
        <v/>
      </c>
    </row>
    <row r="50" spans="2:10" ht="21" customHeight="1">
      <c r="B50" s="36"/>
      <c r="C50" s="26"/>
      <c r="D50" s="26"/>
      <c r="E50" s="194"/>
      <c r="F50" s="194"/>
      <c r="G50" s="27"/>
      <c r="H50" s="28"/>
      <c r="I50" s="32" t="str">
        <f t="shared" si="0"/>
        <v/>
      </c>
      <c r="J50" s="283" t="str">
        <f>Saisie[[#This Row],[DATE
'[JJ/MM/AAAA']]]&amp;Saisie[[#This Row],[HEURE
DÉBUT]]&amp;Saisie[[#This Row],[LIEU]]</f>
        <v/>
      </c>
    </row>
    <row r="51" spans="2:10" ht="21" customHeight="1">
      <c r="B51" s="36"/>
      <c r="C51" s="26"/>
      <c r="D51" s="26"/>
      <c r="E51" s="221"/>
      <c r="F51" s="221"/>
      <c r="G51" s="27"/>
      <c r="H51" s="222"/>
      <c r="I51" s="32" t="str">
        <f t="shared" si="0"/>
        <v/>
      </c>
      <c r="J51" s="283" t="str">
        <f>Saisie[[#This Row],[DATE
'[JJ/MM/AAAA']]]&amp;Saisie[[#This Row],[HEURE
DÉBUT]]&amp;Saisie[[#This Row],[LIEU]]</f>
        <v/>
      </c>
    </row>
    <row r="52" spans="2:10" ht="21" customHeight="1">
      <c r="B52" s="36"/>
      <c r="C52" s="26"/>
      <c r="D52" s="26"/>
      <c r="E52" s="27"/>
      <c r="F52" s="27"/>
      <c r="G52" s="27"/>
      <c r="H52" s="29"/>
      <c r="I52" s="32" t="str">
        <f t="shared" si="0"/>
        <v/>
      </c>
      <c r="J52" s="283" t="str">
        <f>Saisie[[#This Row],[DATE
'[JJ/MM/AAAA']]]&amp;Saisie[[#This Row],[HEURE
DÉBUT]]&amp;Saisie[[#This Row],[LIEU]]</f>
        <v/>
      </c>
    </row>
    <row r="53" spans="2:10" ht="21" customHeight="1">
      <c r="B53" s="36"/>
      <c r="C53" s="26"/>
      <c r="D53" s="26"/>
      <c r="E53" s="65"/>
      <c r="F53" s="27"/>
      <c r="G53" s="27"/>
      <c r="H53" s="29"/>
      <c r="I53" s="32" t="str">
        <f t="shared" si="0"/>
        <v/>
      </c>
      <c r="J53" s="283" t="str">
        <f>Saisie[[#This Row],[DATE
'[JJ/MM/AAAA']]]&amp;Saisie[[#This Row],[HEURE
DÉBUT]]&amp;Saisie[[#This Row],[LIEU]]</f>
        <v/>
      </c>
    </row>
    <row r="54" spans="2:10" ht="21" customHeight="1">
      <c r="B54" s="36"/>
      <c r="C54" s="26"/>
      <c r="D54" s="26"/>
      <c r="E54" s="65"/>
      <c r="F54" s="27"/>
      <c r="G54" s="27"/>
      <c r="H54" s="29"/>
      <c r="I54" s="32" t="str">
        <f t="shared" si="0"/>
        <v/>
      </c>
      <c r="J54" s="283" t="str">
        <f>Saisie[[#This Row],[DATE
'[JJ/MM/AAAA']]]&amp;Saisie[[#This Row],[HEURE
DÉBUT]]&amp;Saisie[[#This Row],[LIEU]]</f>
        <v/>
      </c>
    </row>
    <row r="55" spans="2:10" ht="21" customHeight="1">
      <c r="B55" s="36"/>
      <c r="C55" s="26"/>
      <c r="D55" s="26"/>
      <c r="E55" s="27"/>
      <c r="F55" s="27"/>
      <c r="G55" s="27"/>
      <c r="H55" s="29"/>
      <c r="I55" s="32" t="str">
        <f t="shared" si="0"/>
        <v/>
      </c>
      <c r="J55" s="283" t="str">
        <f>Saisie[[#This Row],[DATE
'[JJ/MM/AAAA']]]&amp;Saisie[[#This Row],[HEURE
DÉBUT]]&amp;Saisie[[#This Row],[LIEU]]</f>
        <v/>
      </c>
    </row>
    <row r="56" spans="2:10" ht="21" customHeight="1">
      <c r="B56" s="36"/>
      <c r="C56" s="26"/>
      <c r="D56" s="26"/>
      <c r="E56" s="27"/>
      <c r="F56" s="27"/>
      <c r="G56" s="27"/>
      <c r="H56" s="29"/>
      <c r="I56" s="32" t="str">
        <f t="shared" si="0"/>
        <v/>
      </c>
      <c r="J56" s="283" t="str">
        <f>Saisie[[#This Row],[DATE
'[JJ/MM/AAAA']]]&amp;Saisie[[#This Row],[HEURE
DÉBUT]]&amp;Saisie[[#This Row],[LIEU]]</f>
        <v/>
      </c>
    </row>
    <row r="57" spans="2:10" ht="21" customHeight="1">
      <c r="B57" s="36"/>
      <c r="C57" s="26"/>
      <c r="D57" s="26"/>
      <c r="E57" s="89"/>
      <c r="F57" s="89"/>
      <c r="G57" s="27"/>
      <c r="H57" s="28"/>
      <c r="I57" s="32" t="str">
        <f t="shared" si="0"/>
        <v/>
      </c>
      <c r="J57" s="283" t="str">
        <f>Saisie[[#This Row],[DATE
'[JJ/MM/AAAA']]]&amp;Saisie[[#This Row],[HEURE
DÉBUT]]&amp;Saisie[[#This Row],[LIEU]]</f>
        <v/>
      </c>
    </row>
    <row r="58" spans="2:10" ht="21" customHeight="1">
      <c r="B58" s="36"/>
      <c r="C58" s="26"/>
      <c r="D58" s="26"/>
      <c r="E58" s="65"/>
      <c r="F58" s="27"/>
      <c r="G58" s="27"/>
      <c r="H58" s="29"/>
      <c r="I58" s="32" t="str">
        <f t="shared" si="0"/>
        <v/>
      </c>
      <c r="J58" s="283" t="str">
        <f>Saisie[[#This Row],[DATE
'[JJ/MM/AAAA']]]&amp;Saisie[[#This Row],[HEURE
DÉBUT]]&amp;Saisie[[#This Row],[LIEU]]</f>
        <v/>
      </c>
    </row>
    <row r="59" spans="2:10" ht="21" customHeight="1">
      <c r="B59" s="36"/>
      <c r="C59" s="26"/>
      <c r="D59" s="26"/>
      <c r="E59" s="66"/>
      <c r="F59" s="88"/>
      <c r="G59" s="27"/>
      <c r="H59" s="80"/>
      <c r="I59" s="32" t="str">
        <f t="shared" si="0"/>
        <v/>
      </c>
      <c r="J59" s="283" t="str">
        <f>Saisie[[#This Row],[DATE
'[JJ/MM/AAAA']]]&amp;Saisie[[#This Row],[HEURE
DÉBUT]]&amp;Saisie[[#This Row],[LIEU]]</f>
        <v/>
      </c>
    </row>
    <row r="60" spans="2:10" ht="21" customHeight="1">
      <c r="B60" s="36"/>
      <c r="C60" s="26"/>
      <c r="D60" s="26"/>
      <c r="E60" s="95"/>
      <c r="F60" s="95"/>
      <c r="G60" s="27"/>
      <c r="H60" s="28"/>
      <c r="I60" s="32" t="str">
        <f t="shared" si="0"/>
        <v/>
      </c>
      <c r="J60" s="283" t="str">
        <f>Saisie[[#This Row],[DATE
'[JJ/MM/AAAA']]]&amp;Saisie[[#This Row],[HEURE
DÉBUT]]&amp;Saisie[[#This Row],[LIEU]]</f>
        <v/>
      </c>
    </row>
    <row r="61" spans="2:10" ht="21" customHeight="1">
      <c r="B61" s="36"/>
      <c r="C61" s="26"/>
      <c r="D61" s="26"/>
      <c r="E61" s="92"/>
      <c r="F61" s="92"/>
      <c r="G61" s="27"/>
      <c r="H61" s="28"/>
      <c r="I61" s="32" t="str">
        <f t="shared" si="0"/>
        <v/>
      </c>
      <c r="J61" s="283" t="str">
        <f>Saisie[[#This Row],[DATE
'[JJ/MM/AAAA']]]&amp;Saisie[[#This Row],[HEURE
DÉBUT]]&amp;Saisie[[#This Row],[LIEU]]</f>
        <v/>
      </c>
    </row>
    <row r="62" spans="2:10" ht="21" customHeight="1">
      <c r="B62" s="36"/>
      <c r="C62" s="26"/>
      <c r="D62" s="26"/>
      <c r="E62" s="95"/>
      <c r="F62" s="95"/>
      <c r="G62" s="27"/>
      <c r="H62" s="28"/>
      <c r="I62" s="32" t="str">
        <f t="shared" si="0"/>
        <v/>
      </c>
      <c r="J62" s="283" t="str">
        <f>Saisie[[#This Row],[DATE
'[JJ/MM/AAAA']]]&amp;Saisie[[#This Row],[HEURE
DÉBUT]]&amp;Saisie[[#This Row],[LIEU]]</f>
        <v/>
      </c>
    </row>
    <row r="63" spans="2:10" ht="21" customHeight="1">
      <c r="B63" s="36"/>
      <c r="C63" s="26"/>
      <c r="D63" s="26"/>
      <c r="E63" s="94"/>
      <c r="F63" s="94"/>
      <c r="G63" s="27"/>
      <c r="H63" s="28"/>
      <c r="I63" s="32" t="str">
        <f t="shared" si="0"/>
        <v/>
      </c>
      <c r="J63" s="283" t="str">
        <f>Saisie[[#This Row],[DATE
'[JJ/MM/AAAA']]]&amp;Saisie[[#This Row],[HEURE
DÉBUT]]&amp;Saisie[[#This Row],[LIEU]]</f>
        <v/>
      </c>
    </row>
    <row r="64" spans="2:10" ht="21" customHeight="1">
      <c r="B64" s="36"/>
      <c r="C64" s="26"/>
      <c r="D64" s="26"/>
      <c r="E64" s="95"/>
      <c r="F64" s="95"/>
      <c r="G64" s="27"/>
      <c r="H64" s="28"/>
      <c r="I64" s="32" t="str">
        <f t="shared" si="0"/>
        <v/>
      </c>
      <c r="J64" s="283" t="str">
        <f>Saisie[[#This Row],[DATE
'[JJ/MM/AAAA']]]&amp;Saisie[[#This Row],[HEURE
DÉBUT]]&amp;Saisie[[#This Row],[LIEU]]</f>
        <v/>
      </c>
    </row>
    <row r="65" spans="2:10" ht="21" customHeight="1">
      <c r="B65" s="36"/>
      <c r="C65" s="26"/>
      <c r="D65" s="26"/>
      <c r="E65" s="208"/>
      <c r="F65" s="208"/>
      <c r="G65" s="27"/>
      <c r="H65" s="28"/>
      <c r="I65" s="32" t="str">
        <f t="shared" si="0"/>
        <v/>
      </c>
      <c r="J65" s="283" t="str">
        <f>Saisie[[#This Row],[DATE
'[JJ/MM/AAAA']]]&amp;Saisie[[#This Row],[HEURE
DÉBUT]]&amp;Saisie[[#This Row],[LIEU]]</f>
        <v/>
      </c>
    </row>
    <row r="66" spans="2:10" ht="21" customHeight="1">
      <c r="B66" s="36"/>
      <c r="C66" s="26"/>
      <c r="D66" s="26"/>
      <c r="E66" s="66"/>
      <c r="F66" s="66"/>
      <c r="G66" s="27"/>
      <c r="H66" s="80"/>
      <c r="I66" s="32" t="str">
        <f t="shared" si="0"/>
        <v/>
      </c>
      <c r="J66" s="283" t="str">
        <f>Saisie[[#This Row],[DATE
'[JJ/MM/AAAA']]]&amp;Saisie[[#This Row],[HEURE
DÉBUT]]&amp;Saisie[[#This Row],[LIEU]]</f>
        <v/>
      </c>
    </row>
    <row r="67" spans="2:10" ht="21" customHeight="1">
      <c r="B67" s="36"/>
      <c r="C67" s="26"/>
      <c r="D67" s="26"/>
      <c r="E67" s="208"/>
      <c r="F67" s="208"/>
      <c r="G67" s="27"/>
      <c r="H67" s="28"/>
      <c r="I67" s="32" t="str">
        <f t="shared" ref="I67:I130" si="1">IF(ISBLANK(H67),"","i")</f>
        <v/>
      </c>
      <c r="J67" s="283" t="str">
        <f>Saisie[[#This Row],[DATE
'[JJ/MM/AAAA']]]&amp;Saisie[[#This Row],[HEURE
DÉBUT]]&amp;Saisie[[#This Row],[LIEU]]</f>
        <v/>
      </c>
    </row>
    <row r="68" spans="2:10" ht="21" customHeight="1">
      <c r="B68" s="36"/>
      <c r="C68" s="26"/>
      <c r="D68" s="26"/>
      <c r="E68" s="101"/>
      <c r="F68" s="101"/>
      <c r="G68" s="27"/>
      <c r="H68" s="28"/>
      <c r="I68" s="32" t="str">
        <f t="shared" si="1"/>
        <v/>
      </c>
      <c r="J68" s="283" t="str">
        <f>Saisie[[#This Row],[DATE
'[JJ/MM/AAAA']]]&amp;Saisie[[#This Row],[HEURE
DÉBUT]]&amp;Saisie[[#This Row],[LIEU]]</f>
        <v/>
      </c>
    </row>
    <row r="69" spans="2:10" ht="21" customHeight="1">
      <c r="B69" s="36"/>
      <c r="C69" s="26"/>
      <c r="D69" s="26"/>
      <c r="E69" s="66"/>
      <c r="F69" s="66"/>
      <c r="G69" s="27"/>
      <c r="H69" s="28"/>
      <c r="I69" s="32" t="str">
        <f t="shared" si="1"/>
        <v/>
      </c>
      <c r="J69" s="283" t="str">
        <f>Saisie[[#This Row],[DATE
'[JJ/MM/AAAA']]]&amp;Saisie[[#This Row],[HEURE
DÉBUT]]&amp;Saisie[[#This Row],[LIEU]]</f>
        <v/>
      </c>
    </row>
    <row r="70" spans="2:10" ht="21" customHeight="1">
      <c r="B70" s="36"/>
      <c r="C70" s="26"/>
      <c r="D70" s="26"/>
      <c r="E70" s="102"/>
      <c r="F70" s="102"/>
      <c r="G70" s="27"/>
      <c r="H70" s="28"/>
      <c r="I70" s="32" t="str">
        <f t="shared" si="1"/>
        <v/>
      </c>
      <c r="J70" s="283" t="str">
        <f>Saisie[[#This Row],[DATE
'[JJ/MM/AAAA']]]&amp;Saisie[[#This Row],[HEURE
DÉBUT]]&amp;Saisie[[#This Row],[LIEU]]</f>
        <v/>
      </c>
    </row>
    <row r="71" spans="2:10" ht="21" customHeight="1">
      <c r="B71" s="36"/>
      <c r="C71" s="26"/>
      <c r="D71" s="26"/>
      <c r="E71" s="103"/>
      <c r="F71" s="103"/>
      <c r="G71" s="27"/>
      <c r="H71" s="28"/>
      <c r="I71" s="32" t="str">
        <f t="shared" si="1"/>
        <v/>
      </c>
      <c r="J71" s="283" t="str">
        <f>Saisie[[#This Row],[DATE
'[JJ/MM/AAAA']]]&amp;Saisie[[#This Row],[HEURE
DÉBUT]]&amp;Saisie[[#This Row],[LIEU]]</f>
        <v/>
      </c>
    </row>
    <row r="72" spans="2:10" ht="21" customHeight="1">
      <c r="B72" s="36"/>
      <c r="C72" s="26"/>
      <c r="D72" s="26"/>
      <c r="E72" s="90"/>
      <c r="F72" s="91"/>
      <c r="G72" s="27"/>
      <c r="H72" s="28"/>
      <c r="I72" s="32" t="str">
        <f t="shared" si="1"/>
        <v/>
      </c>
      <c r="J72" s="283" t="str">
        <f>Saisie[[#This Row],[DATE
'[JJ/MM/AAAA']]]&amp;Saisie[[#This Row],[HEURE
DÉBUT]]&amp;Saisie[[#This Row],[LIEU]]</f>
        <v/>
      </c>
    </row>
    <row r="73" spans="2:10" ht="21" customHeight="1">
      <c r="B73" s="36"/>
      <c r="C73" s="26"/>
      <c r="D73" s="26"/>
      <c r="E73" s="91"/>
      <c r="F73" s="91"/>
      <c r="G73" s="27"/>
      <c r="H73" s="28"/>
      <c r="I73" s="32" t="str">
        <f t="shared" si="1"/>
        <v/>
      </c>
      <c r="J73" s="283" t="str">
        <f>Saisie[[#This Row],[DATE
'[JJ/MM/AAAA']]]&amp;Saisie[[#This Row],[HEURE
DÉBUT]]&amp;Saisie[[#This Row],[LIEU]]</f>
        <v/>
      </c>
    </row>
    <row r="74" spans="2:10" ht="21" customHeight="1">
      <c r="B74" s="36"/>
      <c r="C74" s="26"/>
      <c r="D74" s="26"/>
      <c r="E74" s="100"/>
      <c r="F74" s="100"/>
      <c r="G74" s="27"/>
      <c r="H74" s="28"/>
      <c r="I74" s="32" t="str">
        <f t="shared" si="1"/>
        <v/>
      </c>
      <c r="J74" s="283" t="str">
        <f>Saisie[[#This Row],[DATE
'[JJ/MM/AAAA']]]&amp;Saisie[[#This Row],[HEURE
DÉBUT]]&amp;Saisie[[#This Row],[LIEU]]</f>
        <v/>
      </c>
    </row>
    <row r="75" spans="2:10" ht="21" customHeight="1">
      <c r="B75" s="36"/>
      <c r="C75" s="26"/>
      <c r="D75" s="26"/>
      <c r="E75" s="97"/>
      <c r="F75" s="98"/>
      <c r="G75" s="27"/>
      <c r="H75" s="28"/>
      <c r="I75" s="32" t="str">
        <f t="shared" si="1"/>
        <v/>
      </c>
      <c r="J75" s="283" t="str">
        <f>Saisie[[#This Row],[DATE
'[JJ/MM/AAAA']]]&amp;Saisie[[#This Row],[HEURE
DÉBUT]]&amp;Saisie[[#This Row],[LIEU]]</f>
        <v/>
      </c>
    </row>
    <row r="76" spans="2:10" ht="21" customHeight="1">
      <c r="B76" s="36"/>
      <c r="C76" s="26"/>
      <c r="D76" s="26"/>
      <c r="E76" s="66"/>
      <c r="F76" s="66"/>
      <c r="G76" s="27"/>
      <c r="H76" s="28"/>
      <c r="I76" s="32" t="str">
        <f t="shared" si="1"/>
        <v/>
      </c>
      <c r="J76" s="283" t="str">
        <f>Saisie[[#This Row],[DATE
'[JJ/MM/AAAA']]]&amp;Saisie[[#This Row],[HEURE
DÉBUT]]&amp;Saisie[[#This Row],[LIEU]]</f>
        <v/>
      </c>
    </row>
    <row r="77" spans="2:10" ht="21" customHeight="1">
      <c r="B77" s="36"/>
      <c r="C77" s="26"/>
      <c r="D77" s="26"/>
      <c r="E77" s="99"/>
      <c r="F77" s="99"/>
      <c r="G77" s="27"/>
      <c r="H77" s="28"/>
      <c r="I77" s="32" t="str">
        <f t="shared" si="1"/>
        <v/>
      </c>
      <c r="J77" s="283" t="str">
        <f>Saisie[[#This Row],[DATE
'[JJ/MM/AAAA']]]&amp;Saisie[[#This Row],[HEURE
DÉBUT]]&amp;Saisie[[#This Row],[LIEU]]</f>
        <v/>
      </c>
    </row>
    <row r="78" spans="2:10" ht="21" customHeight="1">
      <c r="B78" s="36"/>
      <c r="C78" s="26"/>
      <c r="D78" s="26"/>
      <c r="E78" s="99"/>
      <c r="F78" s="99"/>
      <c r="G78" s="27"/>
      <c r="H78" s="28"/>
      <c r="I78" s="32" t="str">
        <f t="shared" si="1"/>
        <v/>
      </c>
      <c r="J78" s="283" t="str">
        <f>Saisie[[#This Row],[DATE
'[JJ/MM/AAAA']]]&amp;Saisie[[#This Row],[HEURE
DÉBUT]]&amp;Saisie[[#This Row],[LIEU]]</f>
        <v/>
      </c>
    </row>
    <row r="79" spans="2:10" ht="21" customHeight="1">
      <c r="B79" s="36"/>
      <c r="C79" s="26"/>
      <c r="D79" s="26"/>
      <c r="E79" s="107"/>
      <c r="F79" s="107"/>
      <c r="G79" s="27"/>
      <c r="H79" s="28"/>
      <c r="I79" s="32" t="str">
        <f t="shared" si="1"/>
        <v/>
      </c>
      <c r="J79" s="283" t="str">
        <f>Saisie[[#This Row],[DATE
'[JJ/MM/AAAA']]]&amp;Saisie[[#This Row],[HEURE
DÉBUT]]&amp;Saisie[[#This Row],[LIEU]]</f>
        <v/>
      </c>
    </row>
    <row r="80" spans="2:10" ht="21" customHeight="1">
      <c r="B80" s="36"/>
      <c r="C80" s="26"/>
      <c r="D80" s="26"/>
      <c r="E80" s="108"/>
      <c r="F80" s="108"/>
      <c r="G80" s="27"/>
      <c r="H80" s="28"/>
      <c r="I80" s="32" t="str">
        <f t="shared" si="1"/>
        <v/>
      </c>
      <c r="J80" s="283" t="str">
        <f>Saisie[[#This Row],[DATE
'[JJ/MM/AAAA']]]&amp;Saisie[[#This Row],[HEURE
DÉBUT]]&amp;Saisie[[#This Row],[LIEU]]</f>
        <v/>
      </c>
    </row>
    <row r="81" spans="2:10" ht="21" customHeight="1">
      <c r="B81" s="111"/>
      <c r="C81" s="26"/>
      <c r="D81" s="26"/>
      <c r="E81" s="112"/>
      <c r="F81" s="112"/>
      <c r="G81" s="27"/>
      <c r="H81" s="28"/>
      <c r="I81" s="32" t="str">
        <f t="shared" si="1"/>
        <v/>
      </c>
      <c r="J81" s="283" t="str">
        <f>Saisie[[#This Row],[DATE
'[JJ/MM/AAAA']]]&amp;Saisie[[#This Row],[HEURE
DÉBUT]]&amp;Saisie[[#This Row],[LIEU]]</f>
        <v/>
      </c>
    </row>
    <row r="82" spans="2:10" ht="21" customHeight="1">
      <c r="B82" s="36"/>
      <c r="C82" s="26"/>
      <c r="D82" s="26"/>
      <c r="E82" s="96"/>
      <c r="F82" s="96"/>
      <c r="G82" s="27"/>
      <c r="H82" s="28"/>
      <c r="I82" s="32" t="str">
        <f t="shared" si="1"/>
        <v/>
      </c>
      <c r="J82" s="283" t="str">
        <f>Saisie[[#This Row],[DATE
'[JJ/MM/AAAA']]]&amp;Saisie[[#This Row],[HEURE
DÉBUT]]&amp;Saisie[[#This Row],[LIEU]]</f>
        <v/>
      </c>
    </row>
    <row r="83" spans="2:10" ht="21" customHeight="1">
      <c r="B83" s="36"/>
      <c r="C83" s="26"/>
      <c r="D83" s="26"/>
      <c r="E83" s="110"/>
      <c r="F83" s="110"/>
      <c r="G83" s="27"/>
      <c r="H83" s="28"/>
      <c r="I83" s="32" t="str">
        <f t="shared" si="1"/>
        <v/>
      </c>
      <c r="J83" s="283" t="str">
        <f>Saisie[[#This Row],[DATE
'[JJ/MM/AAAA']]]&amp;Saisie[[#This Row],[HEURE
DÉBUT]]&amp;Saisie[[#This Row],[LIEU]]</f>
        <v/>
      </c>
    </row>
    <row r="84" spans="2:10" ht="21" customHeight="1">
      <c r="B84" s="36"/>
      <c r="C84" s="26"/>
      <c r="D84" s="26"/>
      <c r="E84" s="115"/>
      <c r="F84" s="115"/>
      <c r="G84" s="27"/>
      <c r="H84" s="28"/>
      <c r="I84" s="32" t="str">
        <f t="shared" si="1"/>
        <v/>
      </c>
      <c r="J84" s="283" t="str">
        <f>Saisie[[#This Row],[DATE
'[JJ/MM/AAAA']]]&amp;Saisie[[#This Row],[HEURE
DÉBUT]]&amp;Saisie[[#This Row],[LIEU]]</f>
        <v/>
      </c>
    </row>
    <row r="85" spans="2:10" ht="21" customHeight="1">
      <c r="B85" s="36"/>
      <c r="C85" s="26"/>
      <c r="D85" s="26"/>
      <c r="E85" s="118"/>
      <c r="F85" s="118"/>
      <c r="G85" s="27"/>
      <c r="H85" s="28"/>
      <c r="I85" s="32" t="str">
        <f t="shared" si="1"/>
        <v/>
      </c>
      <c r="J85" s="283" t="str">
        <f>Saisie[[#This Row],[DATE
'[JJ/MM/AAAA']]]&amp;Saisie[[#This Row],[HEURE
DÉBUT]]&amp;Saisie[[#This Row],[LIEU]]</f>
        <v/>
      </c>
    </row>
    <row r="86" spans="2:10" ht="21" customHeight="1">
      <c r="B86" s="36"/>
      <c r="C86" s="26"/>
      <c r="D86" s="26"/>
      <c r="E86" s="105"/>
      <c r="F86" s="105"/>
      <c r="G86" s="27"/>
      <c r="H86" s="28"/>
      <c r="I86" s="32" t="str">
        <f t="shared" si="1"/>
        <v/>
      </c>
      <c r="J86" s="283" t="str">
        <f>Saisie[[#This Row],[DATE
'[JJ/MM/AAAA']]]&amp;Saisie[[#This Row],[HEURE
DÉBUT]]&amp;Saisie[[#This Row],[LIEU]]</f>
        <v/>
      </c>
    </row>
    <row r="87" spans="2:10" ht="21" customHeight="1">
      <c r="B87" s="36"/>
      <c r="C87" s="26"/>
      <c r="D87" s="26"/>
      <c r="E87" s="66"/>
      <c r="F87" s="66"/>
      <c r="G87" s="27"/>
      <c r="H87" s="28"/>
      <c r="I87" s="32" t="str">
        <f t="shared" si="1"/>
        <v/>
      </c>
      <c r="J87" s="283" t="str">
        <f>Saisie[[#This Row],[DATE
'[JJ/MM/AAAA']]]&amp;Saisie[[#This Row],[HEURE
DÉBUT]]&amp;Saisie[[#This Row],[LIEU]]</f>
        <v/>
      </c>
    </row>
    <row r="88" spans="2:10" ht="21" customHeight="1">
      <c r="B88" s="36"/>
      <c r="C88" s="26"/>
      <c r="D88" s="26"/>
      <c r="E88" s="119"/>
      <c r="F88" s="119"/>
      <c r="G88" s="27"/>
      <c r="H88" s="28"/>
      <c r="I88" s="32" t="str">
        <f t="shared" si="1"/>
        <v/>
      </c>
      <c r="J88" s="283" t="str">
        <f>Saisie[[#This Row],[DATE
'[JJ/MM/AAAA']]]&amp;Saisie[[#This Row],[HEURE
DÉBUT]]&amp;Saisie[[#This Row],[LIEU]]</f>
        <v/>
      </c>
    </row>
    <row r="89" spans="2:10" ht="21" customHeight="1">
      <c r="B89" s="36"/>
      <c r="C89" s="26"/>
      <c r="D89" s="26"/>
      <c r="E89" s="121"/>
      <c r="F89" s="121"/>
      <c r="G89" s="27"/>
      <c r="H89" s="28"/>
      <c r="I89" s="32" t="str">
        <f t="shared" si="1"/>
        <v/>
      </c>
      <c r="J89" s="283" t="str">
        <f>Saisie[[#This Row],[DATE
'[JJ/MM/AAAA']]]&amp;Saisie[[#This Row],[HEURE
DÉBUT]]&amp;Saisie[[#This Row],[LIEU]]</f>
        <v/>
      </c>
    </row>
    <row r="90" spans="2:10" ht="21" customHeight="1">
      <c r="B90" s="36"/>
      <c r="C90" s="26"/>
      <c r="D90" s="26"/>
      <c r="E90" s="109"/>
      <c r="F90" s="109"/>
      <c r="G90" s="27"/>
      <c r="H90" s="28"/>
      <c r="I90" s="32" t="str">
        <f t="shared" si="1"/>
        <v/>
      </c>
      <c r="J90" s="283" t="str">
        <f>Saisie[[#This Row],[DATE
'[JJ/MM/AAAA']]]&amp;Saisie[[#This Row],[HEURE
DÉBUT]]&amp;Saisie[[#This Row],[LIEU]]</f>
        <v/>
      </c>
    </row>
    <row r="91" spans="2:10" ht="21" customHeight="1">
      <c r="B91" s="36"/>
      <c r="C91" s="26"/>
      <c r="D91" s="26"/>
      <c r="E91" s="109"/>
      <c r="F91" s="109"/>
      <c r="G91" s="27"/>
      <c r="H91" s="28"/>
      <c r="I91" s="32" t="str">
        <f t="shared" si="1"/>
        <v/>
      </c>
      <c r="J91" s="283" t="str">
        <f>Saisie[[#This Row],[DATE
'[JJ/MM/AAAA']]]&amp;Saisie[[#This Row],[HEURE
DÉBUT]]&amp;Saisie[[#This Row],[LIEU]]</f>
        <v/>
      </c>
    </row>
    <row r="92" spans="2:10" ht="21" customHeight="1">
      <c r="B92" s="36"/>
      <c r="C92" s="26"/>
      <c r="D92" s="26"/>
      <c r="E92" s="114"/>
      <c r="F92" s="114"/>
      <c r="G92" s="27"/>
      <c r="H92" s="28"/>
      <c r="I92" s="32" t="str">
        <f t="shared" si="1"/>
        <v/>
      </c>
      <c r="J92" s="283" t="str">
        <f>Saisie[[#This Row],[DATE
'[JJ/MM/AAAA']]]&amp;Saisie[[#This Row],[HEURE
DÉBUT]]&amp;Saisie[[#This Row],[LIEU]]</f>
        <v/>
      </c>
    </row>
    <row r="93" spans="2:10" ht="21" customHeight="1">
      <c r="B93" s="36"/>
      <c r="C93" s="26"/>
      <c r="D93" s="26"/>
      <c r="E93" s="123"/>
      <c r="F93" s="123"/>
      <c r="G93" s="27"/>
      <c r="H93" s="125"/>
      <c r="I93" s="32" t="str">
        <f t="shared" si="1"/>
        <v/>
      </c>
      <c r="J93" s="283" t="str">
        <f>Saisie[[#This Row],[DATE
'[JJ/MM/AAAA']]]&amp;Saisie[[#This Row],[HEURE
DÉBUT]]&amp;Saisie[[#This Row],[LIEU]]</f>
        <v/>
      </c>
    </row>
    <row r="94" spans="2:10" ht="21" customHeight="1">
      <c r="B94" s="36"/>
      <c r="C94" s="26"/>
      <c r="D94" s="26"/>
      <c r="E94" s="113"/>
      <c r="F94" s="113"/>
      <c r="G94" s="27"/>
      <c r="H94" s="28"/>
      <c r="I94" s="32" t="str">
        <f t="shared" si="1"/>
        <v/>
      </c>
      <c r="J94" s="283" t="str">
        <f>Saisie[[#This Row],[DATE
'[JJ/MM/AAAA']]]&amp;Saisie[[#This Row],[HEURE
DÉBUT]]&amp;Saisie[[#This Row],[LIEU]]</f>
        <v/>
      </c>
    </row>
    <row r="95" spans="2:10" ht="21" customHeight="1">
      <c r="B95" s="36"/>
      <c r="C95" s="26"/>
      <c r="D95" s="26"/>
      <c r="E95" s="124"/>
      <c r="F95" s="124"/>
      <c r="G95" s="27"/>
      <c r="H95" s="28"/>
      <c r="I95" s="32" t="str">
        <f t="shared" si="1"/>
        <v/>
      </c>
      <c r="J95" s="283" t="str">
        <f>Saisie[[#This Row],[DATE
'[JJ/MM/AAAA']]]&amp;Saisie[[#This Row],[HEURE
DÉBUT]]&amp;Saisie[[#This Row],[LIEU]]</f>
        <v/>
      </c>
    </row>
    <row r="96" spans="2:10" ht="21" customHeight="1">
      <c r="B96" s="36"/>
      <c r="C96" s="26"/>
      <c r="D96" s="26"/>
      <c r="E96" s="104"/>
      <c r="F96" s="104"/>
      <c r="G96" s="27"/>
      <c r="H96" s="28"/>
      <c r="I96" s="32" t="str">
        <f t="shared" si="1"/>
        <v/>
      </c>
      <c r="J96" s="283" t="str">
        <f>Saisie[[#This Row],[DATE
'[JJ/MM/AAAA']]]&amp;Saisie[[#This Row],[HEURE
DÉBUT]]&amp;Saisie[[#This Row],[LIEU]]</f>
        <v/>
      </c>
    </row>
    <row r="97" spans="2:10" ht="21" customHeight="1">
      <c r="B97" s="36"/>
      <c r="C97" s="26"/>
      <c r="D97" s="26"/>
      <c r="E97" s="122"/>
      <c r="F97" s="122"/>
      <c r="G97" s="27"/>
      <c r="H97" s="28"/>
      <c r="I97" s="32" t="str">
        <f t="shared" si="1"/>
        <v/>
      </c>
      <c r="J97" s="283" t="str">
        <f>Saisie[[#This Row],[DATE
'[JJ/MM/AAAA']]]&amp;Saisie[[#This Row],[HEURE
DÉBUT]]&amp;Saisie[[#This Row],[LIEU]]</f>
        <v/>
      </c>
    </row>
    <row r="98" spans="2:10" ht="21" customHeight="1">
      <c r="B98" s="36"/>
      <c r="C98" s="26"/>
      <c r="D98" s="26"/>
      <c r="E98" s="127"/>
      <c r="F98" s="127"/>
      <c r="G98" s="27"/>
      <c r="H98" s="28"/>
      <c r="I98" s="32" t="str">
        <f t="shared" si="1"/>
        <v/>
      </c>
      <c r="J98" s="283" t="str">
        <f>Saisie[[#This Row],[DATE
'[JJ/MM/AAAA']]]&amp;Saisie[[#This Row],[HEURE
DÉBUT]]&amp;Saisie[[#This Row],[LIEU]]</f>
        <v/>
      </c>
    </row>
    <row r="99" spans="2:10" ht="21" customHeight="1">
      <c r="B99" s="36"/>
      <c r="C99" s="26"/>
      <c r="D99" s="26"/>
      <c r="E99" s="132"/>
      <c r="F99" s="132"/>
      <c r="G99" s="27"/>
      <c r="H99" s="28"/>
      <c r="I99" s="32" t="str">
        <f t="shared" si="1"/>
        <v/>
      </c>
      <c r="J99" s="283" t="str">
        <f>Saisie[[#This Row],[DATE
'[JJ/MM/AAAA']]]&amp;Saisie[[#This Row],[HEURE
DÉBUT]]&amp;Saisie[[#This Row],[LIEU]]</f>
        <v/>
      </c>
    </row>
    <row r="100" spans="2:10" ht="21" customHeight="1">
      <c r="B100" s="36"/>
      <c r="C100" s="26"/>
      <c r="D100" s="26"/>
      <c r="E100" s="66"/>
      <c r="F100" s="66"/>
      <c r="G100" s="27"/>
      <c r="H100" s="28"/>
      <c r="I100" s="32" t="str">
        <f t="shared" si="1"/>
        <v/>
      </c>
      <c r="J100" s="283" t="str">
        <f>Saisie[[#This Row],[DATE
'[JJ/MM/AAAA']]]&amp;Saisie[[#This Row],[HEURE
DÉBUT]]&amp;Saisie[[#This Row],[LIEU]]</f>
        <v/>
      </c>
    </row>
    <row r="101" spans="2:10" ht="21" customHeight="1">
      <c r="B101" s="36"/>
      <c r="C101" s="26"/>
      <c r="D101" s="26"/>
      <c r="E101" s="131"/>
      <c r="F101" s="131"/>
      <c r="G101" s="27"/>
      <c r="H101" s="28"/>
      <c r="I101" s="32" t="str">
        <f t="shared" si="1"/>
        <v/>
      </c>
      <c r="J101" s="283" t="str">
        <f>Saisie[[#This Row],[DATE
'[JJ/MM/AAAA']]]&amp;Saisie[[#This Row],[HEURE
DÉBUT]]&amp;Saisie[[#This Row],[LIEU]]</f>
        <v/>
      </c>
    </row>
    <row r="102" spans="2:10" ht="21" customHeight="1">
      <c r="B102" s="36"/>
      <c r="C102" s="26"/>
      <c r="D102" s="26"/>
      <c r="E102" s="133"/>
      <c r="F102" s="136"/>
      <c r="G102" s="27"/>
      <c r="H102" s="28"/>
      <c r="I102" s="32" t="str">
        <f t="shared" si="1"/>
        <v/>
      </c>
      <c r="J102" s="283" t="str">
        <f>Saisie[[#This Row],[DATE
'[JJ/MM/AAAA']]]&amp;Saisie[[#This Row],[HEURE
DÉBUT]]&amp;Saisie[[#This Row],[LIEU]]</f>
        <v/>
      </c>
    </row>
    <row r="103" spans="2:10" ht="21" customHeight="1">
      <c r="B103" s="36"/>
      <c r="C103" s="26"/>
      <c r="D103" s="26"/>
      <c r="E103" s="116"/>
      <c r="F103" s="116"/>
      <c r="G103" s="27"/>
      <c r="H103" s="28"/>
      <c r="I103" s="32" t="str">
        <f t="shared" si="1"/>
        <v/>
      </c>
      <c r="J103" s="283" t="str">
        <f>Saisie[[#This Row],[DATE
'[JJ/MM/AAAA']]]&amp;Saisie[[#This Row],[HEURE
DÉBUT]]&amp;Saisie[[#This Row],[LIEU]]</f>
        <v/>
      </c>
    </row>
    <row r="104" spans="2:10" ht="21" customHeight="1">
      <c r="B104" s="36"/>
      <c r="C104" s="26"/>
      <c r="D104" s="26"/>
      <c r="E104" s="130"/>
      <c r="F104" s="130"/>
      <c r="G104" s="27"/>
      <c r="H104" s="28"/>
      <c r="I104" s="32" t="str">
        <f t="shared" si="1"/>
        <v/>
      </c>
      <c r="J104" s="283" t="str">
        <f>Saisie[[#This Row],[DATE
'[JJ/MM/AAAA']]]&amp;Saisie[[#This Row],[HEURE
DÉBUT]]&amp;Saisie[[#This Row],[LIEU]]</f>
        <v/>
      </c>
    </row>
    <row r="105" spans="2:10" ht="21" customHeight="1">
      <c r="B105" s="36"/>
      <c r="C105" s="26"/>
      <c r="D105" s="26"/>
      <c r="E105" s="136"/>
      <c r="F105" s="135"/>
      <c r="G105" s="27"/>
      <c r="H105" s="28"/>
      <c r="I105" s="32" t="str">
        <f t="shared" si="1"/>
        <v/>
      </c>
      <c r="J105" s="283" t="str">
        <f>Saisie[[#This Row],[DATE
'[JJ/MM/AAAA']]]&amp;Saisie[[#This Row],[HEURE
DÉBUT]]&amp;Saisie[[#This Row],[LIEU]]</f>
        <v/>
      </c>
    </row>
    <row r="106" spans="2:10" ht="21" customHeight="1">
      <c r="B106" s="36"/>
      <c r="C106" s="26"/>
      <c r="D106" s="26"/>
      <c r="E106" s="129"/>
      <c r="F106" s="129"/>
      <c r="G106" s="27"/>
      <c r="H106" s="28"/>
      <c r="I106" s="32" t="str">
        <f t="shared" si="1"/>
        <v/>
      </c>
      <c r="J106" s="283" t="str">
        <f>Saisie[[#This Row],[DATE
'[JJ/MM/AAAA']]]&amp;Saisie[[#This Row],[HEURE
DÉBUT]]&amp;Saisie[[#This Row],[LIEU]]</f>
        <v/>
      </c>
    </row>
    <row r="107" spans="2:10" ht="21" customHeight="1">
      <c r="B107" s="36"/>
      <c r="C107" s="26"/>
      <c r="D107" s="26"/>
      <c r="E107" s="128"/>
      <c r="F107" s="128"/>
      <c r="G107" s="27"/>
      <c r="H107" s="28"/>
      <c r="I107" s="32" t="str">
        <f t="shared" si="1"/>
        <v/>
      </c>
      <c r="J107" s="283" t="str">
        <f>Saisie[[#This Row],[DATE
'[JJ/MM/AAAA']]]&amp;Saisie[[#This Row],[HEURE
DÉBUT]]&amp;Saisie[[#This Row],[LIEU]]</f>
        <v/>
      </c>
    </row>
    <row r="108" spans="2:10" ht="21" customHeight="1">
      <c r="B108" s="36"/>
      <c r="C108" s="26"/>
      <c r="D108" s="26"/>
      <c r="E108" s="134"/>
      <c r="F108" s="134"/>
      <c r="G108" s="27"/>
      <c r="H108" s="28"/>
      <c r="I108" s="32" t="str">
        <f t="shared" si="1"/>
        <v/>
      </c>
      <c r="J108" s="283" t="str">
        <f>Saisie[[#This Row],[DATE
'[JJ/MM/AAAA']]]&amp;Saisie[[#This Row],[HEURE
DÉBUT]]&amp;Saisie[[#This Row],[LIEU]]</f>
        <v/>
      </c>
    </row>
    <row r="109" spans="2:10" ht="21" customHeight="1">
      <c r="B109" s="36"/>
      <c r="C109" s="26"/>
      <c r="D109" s="26"/>
      <c r="E109" s="116"/>
      <c r="F109" s="116"/>
      <c r="G109" s="27"/>
      <c r="H109" s="28"/>
      <c r="I109" s="32" t="str">
        <f t="shared" si="1"/>
        <v/>
      </c>
      <c r="J109" s="283" t="str">
        <f>Saisie[[#This Row],[DATE
'[JJ/MM/AAAA']]]&amp;Saisie[[#This Row],[HEURE
DÉBUT]]&amp;Saisie[[#This Row],[LIEU]]</f>
        <v/>
      </c>
    </row>
    <row r="110" spans="2:10" ht="21" customHeight="1">
      <c r="B110" s="36"/>
      <c r="C110" s="26"/>
      <c r="D110" s="26"/>
      <c r="E110" s="126"/>
      <c r="F110" s="126"/>
      <c r="G110" s="27"/>
      <c r="H110" s="28"/>
      <c r="I110" s="32" t="str">
        <f t="shared" si="1"/>
        <v/>
      </c>
      <c r="J110" s="283" t="str">
        <f>Saisie[[#This Row],[DATE
'[JJ/MM/AAAA']]]&amp;Saisie[[#This Row],[HEURE
DÉBUT]]&amp;Saisie[[#This Row],[LIEU]]</f>
        <v/>
      </c>
    </row>
    <row r="111" spans="2:10" ht="21" customHeight="1">
      <c r="B111" s="36"/>
      <c r="C111" s="26"/>
      <c r="D111" s="26"/>
      <c r="E111" s="116"/>
      <c r="F111" s="116"/>
      <c r="G111" s="27"/>
      <c r="H111" s="28"/>
      <c r="I111" s="32" t="str">
        <f t="shared" si="1"/>
        <v/>
      </c>
      <c r="J111" s="283" t="str">
        <f>Saisie[[#This Row],[DATE
'[JJ/MM/AAAA']]]&amp;Saisie[[#This Row],[HEURE
DÉBUT]]&amp;Saisie[[#This Row],[LIEU]]</f>
        <v/>
      </c>
    </row>
    <row r="112" spans="2:10" ht="21" customHeight="1">
      <c r="B112" s="36"/>
      <c r="C112" s="26"/>
      <c r="D112" s="26"/>
      <c r="E112" s="120"/>
      <c r="F112" s="120"/>
      <c r="G112" s="27"/>
      <c r="H112" s="28"/>
      <c r="I112" s="32" t="str">
        <f t="shared" si="1"/>
        <v/>
      </c>
      <c r="J112" s="283" t="str">
        <f>Saisie[[#This Row],[DATE
'[JJ/MM/AAAA']]]&amp;Saisie[[#This Row],[HEURE
DÉBUT]]&amp;Saisie[[#This Row],[LIEU]]</f>
        <v/>
      </c>
    </row>
    <row r="113" spans="2:10" ht="21" customHeight="1">
      <c r="B113" s="36"/>
      <c r="C113" s="26"/>
      <c r="D113" s="26"/>
      <c r="E113" s="120"/>
      <c r="F113" s="120"/>
      <c r="G113" s="27"/>
      <c r="H113" s="28"/>
      <c r="I113" s="32" t="str">
        <f t="shared" si="1"/>
        <v/>
      </c>
      <c r="J113" s="283" t="str">
        <f>Saisie[[#This Row],[DATE
'[JJ/MM/AAAA']]]&amp;Saisie[[#This Row],[HEURE
DÉBUT]]&amp;Saisie[[#This Row],[LIEU]]</f>
        <v/>
      </c>
    </row>
    <row r="114" spans="2:10" ht="21" customHeight="1">
      <c r="B114" s="36"/>
      <c r="C114" s="26"/>
      <c r="D114" s="26"/>
      <c r="E114" s="141"/>
      <c r="F114" s="141"/>
      <c r="G114" s="27"/>
      <c r="H114" s="28"/>
      <c r="I114" s="32" t="str">
        <f t="shared" si="1"/>
        <v/>
      </c>
      <c r="J114" s="283" t="str">
        <f>Saisie[[#This Row],[DATE
'[JJ/MM/AAAA']]]&amp;Saisie[[#This Row],[HEURE
DÉBUT]]&amp;Saisie[[#This Row],[LIEU]]</f>
        <v/>
      </c>
    </row>
    <row r="115" spans="2:10" ht="21" customHeight="1">
      <c r="B115" s="36"/>
      <c r="C115" s="26"/>
      <c r="D115" s="26"/>
      <c r="E115" s="144"/>
      <c r="F115" s="144"/>
      <c r="G115" s="27"/>
      <c r="H115" s="28"/>
      <c r="I115" s="32" t="str">
        <f t="shared" si="1"/>
        <v/>
      </c>
      <c r="J115" s="283" t="str">
        <f>Saisie[[#This Row],[DATE
'[JJ/MM/AAAA']]]&amp;Saisie[[#This Row],[HEURE
DÉBUT]]&amp;Saisie[[#This Row],[LIEU]]</f>
        <v/>
      </c>
    </row>
    <row r="116" spans="2:10" ht="21" customHeight="1">
      <c r="B116" s="36"/>
      <c r="C116" s="26"/>
      <c r="D116" s="26"/>
      <c r="E116" s="140"/>
      <c r="F116" s="140"/>
      <c r="G116" s="27"/>
      <c r="H116" s="28"/>
      <c r="I116" s="32" t="str">
        <f t="shared" si="1"/>
        <v/>
      </c>
      <c r="J116" s="283" t="str">
        <f>Saisie[[#This Row],[DATE
'[JJ/MM/AAAA']]]&amp;Saisie[[#This Row],[HEURE
DÉBUT]]&amp;Saisie[[#This Row],[LIEU]]</f>
        <v/>
      </c>
    </row>
    <row r="117" spans="2:10" ht="21" customHeight="1">
      <c r="B117" s="36"/>
      <c r="C117" s="26"/>
      <c r="D117" s="26"/>
      <c r="E117" s="143"/>
      <c r="F117" s="143"/>
      <c r="G117" s="27"/>
      <c r="H117" s="28"/>
      <c r="I117" s="32" t="str">
        <f t="shared" si="1"/>
        <v/>
      </c>
      <c r="J117" s="283" t="str">
        <f>Saisie[[#This Row],[DATE
'[JJ/MM/AAAA']]]&amp;Saisie[[#This Row],[HEURE
DÉBUT]]&amp;Saisie[[#This Row],[LIEU]]</f>
        <v/>
      </c>
    </row>
    <row r="118" spans="2:10" ht="21" customHeight="1">
      <c r="B118" s="36"/>
      <c r="C118" s="26"/>
      <c r="D118" s="26"/>
      <c r="E118" s="147"/>
      <c r="F118" s="147"/>
      <c r="G118" s="27"/>
      <c r="H118" s="28"/>
      <c r="I118" s="32" t="str">
        <f t="shared" si="1"/>
        <v/>
      </c>
      <c r="J118" s="283" t="str">
        <f>Saisie[[#This Row],[DATE
'[JJ/MM/AAAA']]]&amp;Saisie[[#This Row],[HEURE
DÉBUT]]&amp;Saisie[[#This Row],[LIEU]]</f>
        <v/>
      </c>
    </row>
    <row r="119" spans="2:10" ht="21" customHeight="1">
      <c r="B119" s="36"/>
      <c r="C119" s="26"/>
      <c r="D119" s="26"/>
      <c r="E119" s="106"/>
      <c r="F119" s="106"/>
      <c r="G119" s="27"/>
      <c r="H119" s="28"/>
      <c r="I119" s="32" t="str">
        <f t="shared" si="1"/>
        <v/>
      </c>
      <c r="J119" s="283" t="str">
        <f>Saisie[[#This Row],[DATE
'[JJ/MM/AAAA']]]&amp;Saisie[[#This Row],[HEURE
DÉBUT]]&amp;Saisie[[#This Row],[LIEU]]</f>
        <v/>
      </c>
    </row>
    <row r="120" spans="2:10" ht="21" customHeight="1">
      <c r="B120" s="36"/>
      <c r="C120" s="26"/>
      <c r="D120" s="26"/>
      <c r="E120" s="139"/>
      <c r="F120" s="139"/>
      <c r="G120" s="27"/>
      <c r="H120" s="28"/>
      <c r="I120" s="32" t="str">
        <f t="shared" si="1"/>
        <v/>
      </c>
      <c r="J120" s="283" t="str">
        <f>Saisie[[#This Row],[DATE
'[JJ/MM/AAAA']]]&amp;Saisie[[#This Row],[HEURE
DÉBUT]]&amp;Saisie[[#This Row],[LIEU]]</f>
        <v/>
      </c>
    </row>
    <row r="121" spans="2:10" ht="21" customHeight="1">
      <c r="B121" s="36"/>
      <c r="C121" s="26"/>
      <c r="D121" s="26"/>
      <c r="E121" s="142"/>
      <c r="F121" s="142"/>
      <c r="G121" s="27"/>
      <c r="H121" s="28"/>
      <c r="I121" s="32" t="str">
        <f t="shared" si="1"/>
        <v/>
      </c>
      <c r="J121" s="283" t="str">
        <f>Saisie[[#This Row],[DATE
'[JJ/MM/AAAA']]]&amp;Saisie[[#This Row],[HEURE
DÉBUT]]&amp;Saisie[[#This Row],[LIEU]]</f>
        <v/>
      </c>
    </row>
    <row r="122" spans="2:10" ht="21" customHeight="1">
      <c r="B122" s="36"/>
      <c r="C122" s="26"/>
      <c r="D122" s="26"/>
      <c r="E122" s="152"/>
      <c r="F122" s="152"/>
      <c r="G122" s="27"/>
      <c r="H122" s="149"/>
      <c r="I122" s="32" t="str">
        <f t="shared" si="1"/>
        <v/>
      </c>
      <c r="J122" s="283" t="str">
        <f>Saisie[[#This Row],[DATE
'[JJ/MM/AAAA']]]&amp;Saisie[[#This Row],[HEURE
DÉBUT]]&amp;Saisie[[#This Row],[LIEU]]</f>
        <v/>
      </c>
    </row>
    <row r="123" spans="2:10" ht="21" customHeight="1">
      <c r="B123" s="36"/>
      <c r="C123" s="26"/>
      <c r="D123" s="26"/>
      <c r="E123" s="150"/>
      <c r="F123" s="150"/>
      <c r="G123" s="27"/>
      <c r="H123" s="28"/>
      <c r="I123" s="32" t="str">
        <f t="shared" si="1"/>
        <v/>
      </c>
      <c r="J123" s="283" t="str">
        <f>Saisie[[#This Row],[DATE
'[JJ/MM/AAAA']]]&amp;Saisie[[#This Row],[HEURE
DÉBUT]]&amp;Saisie[[#This Row],[LIEU]]</f>
        <v/>
      </c>
    </row>
    <row r="124" spans="2:10" ht="21" customHeight="1">
      <c r="B124" s="36"/>
      <c r="C124" s="26"/>
      <c r="D124" s="26"/>
      <c r="E124" s="150"/>
      <c r="F124" s="150"/>
      <c r="G124" s="27"/>
      <c r="H124" s="28"/>
      <c r="I124" s="32" t="str">
        <f t="shared" si="1"/>
        <v/>
      </c>
      <c r="J124" s="283" t="str">
        <f>Saisie[[#This Row],[DATE
'[JJ/MM/AAAA']]]&amp;Saisie[[#This Row],[HEURE
DÉBUT]]&amp;Saisie[[#This Row],[LIEU]]</f>
        <v/>
      </c>
    </row>
    <row r="125" spans="2:10" ht="21" customHeight="1">
      <c r="B125" s="36"/>
      <c r="C125" s="26"/>
      <c r="D125" s="26"/>
      <c r="E125" s="145"/>
      <c r="F125" s="145"/>
      <c r="G125" s="27"/>
      <c r="H125" s="28"/>
      <c r="I125" s="32" t="str">
        <f t="shared" si="1"/>
        <v/>
      </c>
      <c r="J125" s="283" t="str">
        <f>Saisie[[#This Row],[DATE
'[JJ/MM/AAAA']]]&amp;Saisie[[#This Row],[HEURE
DÉBUT]]&amp;Saisie[[#This Row],[LIEU]]</f>
        <v/>
      </c>
    </row>
    <row r="126" spans="2:10" ht="21" customHeight="1">
      <c r="B126" s="137"/>
      <c r="C126" s="26"/>
      <c r="D126" s="26"/>
      <c r="E126" s="138"/>
      <c r="F126" s="138"/>
      <c r="G126" s="27"/>
      <c r="H126" s="28"/>
      <c r="I126" s="32" t="str">
        <f t="shared" si="1"/>
        <v/>
      </c>
      <c r="J126" s="283" t="str">
        <f>Saisie[[#This Row],[DATE
'[JJ/MM/AAAA']]]&amp;Saisie[[#This Row],[HEURE
DÉBUT]]&amp;Saisie[[#This Row],[LIEU]]</f>
        <v/>
      </c>
    </row>
    <row r="127" spans="2:10" ht="21" customHeight="1">
      <c r="B127" s="36"/>
      <c r="C127" s="26"/>
      <c r="D127" s="26"/>
      <c r="E127" s="153"/>
      <c r="F127" s="153"/>
      <c r="G127" s="27"/>
      <c r="H127" s="28"/>
      <c r="I127" s="32" t="str">
        <f t="shared" si="1"/>
        <v/>
      </c>
      <c r="J127" s="283" t="str">
        <f>Saisie[[#This Row],[DATE
'[JJ/MM/AAAA']]]&amp;Saisie[[#This Row],[HEURE
DÉBUT]]&amp;Saisie[[#This Row],[LIEU]]</f>
        <v/>
      </c>
    </row>
    <row r="128" spans="2:10" ht="21" customHeight="1">
      <c r="B128" s="36"/>
      <c r="C128" s="26"/>
      <c r="D128" s="26"/>
      <c r="E128" s="148"/>
      <c r="F128" s="148"/>
      <c r="G128" s="27"/>
      <c r="H128" s="28"/>
      <c r="I128" s="32" t="str">
        <f t="shared" si="1"/>
        <v/>
      </c>
      <c r="J128" s="283" t="str">
        <f>Saisie[[#This Row],[DATE
'[JJ/MM/AAAA']]]&amp;Saisie[[#This Row],[HEURE
DÉBUT]]&amp;Saisie[[#This Row],[LIEU]]</f>
        <v/>
      </c>
    </row>
    <row r="129" spans="2:10" ht="21" customHeight="1">
      <c r="B129" s="36"/>
      <c r="C129" s="26"/>
      <c r="D129" s="26"/>
      <c r="E129" s="151"/>
      <c r="F129" s="151"/>
      <c r="G129" s="27"/>
      <c r="H129" s="28"/>
      <c r="I129" s="32" t="str">
        <f t="shared" si="1"/>
        <v/>
      </c>
      <c r="J129" s="283" t="str">
        <f>Saisie[[#This Row],[DATE
'[JJ/MM/AAAA']]]&amp;Saisie[[#This Row],[HEURE
DÉBUT]]&amp;Saisie[[#This Row],[LIEU]]</f>
        <v/>
      </c>
    </row>
    <row r="130" spans="2:10" ht="21" customHeight="1">
      <c r="B130" s="36"/>
      <c r="C130" s="26"/>
      <c r="D130" s="26"/>
      <c r="E130" s="155"/>
      <c r="F130" s="155"/>
      <c r="G130" s="27"/>
      <c r="H130" s="28"/>
      <c r="I130" s="32" t="str">
        <f t="shared" si="1"/>
        <v/>
      </c>
      <c r="J130" s="283" t="str">
        <f>Saisie[[#This Row],[DATE
'[JJ/MM/AAAA']]]&amp;Saisie[[#This Row],[HEURE
DÉBUT]]&amp;Saisie[[#This Row],[LIEU]]</f>
        <v/>
      </c>
    </row>
    <row r="131" spans="2:10" ht="21" customHeight="1">
      <c r="B131" s="36"/>
      <c r="C131" s="26"/>
      <c r="D131" s="26"/>
      <c r="E131" s="156"/>
      <c r="F131" s="156"/>
      <c r="G131" s="27"/>
      <c r="H131" s="28"/>
      <c r="I131" s="32" t="str">
        <f t="shared" ref="I131:I194" si="2">IF(ISBLANK(H131),"","i")</f>
        <v/>
      </c>
      <c r="J131" s="283" t="str">
        <f>Saisie[[#This Row],[DATE
'[JJ/MM/AAAA']]]&amp;Saisie[[#This Row],[HEURE
DÉBUT]]&amp;Saisie[[#This Row],[LIEU]]</f>
        <v/>
      </c>
    </row>
    <row r="132" spans="2:10" ht="21" customHeight="1">
      <c r="B132" s="36"/>
      <c r="C132" s="26"/>
      <c r="D132" s="26"/>
      <c r="E132" s="159"/>
      <c r="F132" s="159"/>
      <c r="G132" s="27"/>
      <c r="H132" s="28"/>
      <c r="I132" s="32" t="str">
        <f t="shared" si="2"/>
        <v/>
      </c>
      <c r="J132" s="283" t="str">
        <f>Saisie[[#This Row],[DATE
'[JJ/MM/AAAA']]]&amp;Saisie[[#This Row],[HEURE
DÉBUT]]&amp;Saisie[[#This Row],[LIEU]]</f>
        <v/>
      </c>
    </row>
    <row r="133" spans="2:10" ht="21" customHeight="1">
      <c r="B133" s="36"/>
      <c r="C133" s="26"/>
      <c r="D133" s="26"/>
      <c r="E133" s="160"/>
      <c r="F133" s="160"/>
      <c r="G133" s="27"/>
      <c r="H133" s="28"/>
      <c r="I133" s="32" t="str">
        <f t="shared" si="2"/>
        <v/>
      </c>
      <c r="J133" s="283" t="str">
        <f>Saisie[[#This Row],[DATE
'[JJ/MM/AAAA']]]&amp;Saisie[[#This Row],[HEURE
DÉBUT]]&amp;Saisie[[#This Row],[LIEU]]</f>
        <v/>
      </c>
    </row>
    <row r="134" spans="2:10" ht="21" customHeight="1">
      <c r="B134" s="36"/>
      <c r="C134" s="26"/>
      <c r="D134" s="26"/>
      <c r="E134" s="158"/>
      <c r="F134" s="158"/>
      <c r="G134" s="27"/>
      <c r="H134" s="28"/>
      <c r="I134" s="32" t="str">
        <f t="shared" si="2"/>
        <v/>
      </c>
      <c r="J134" s="283" t="str">
        <f>Saisie[[#This Row],[DATE
'[JJ/MM/AAAA']]]&amp;Saisie[[#This Row],[HEURE
DÉBUT]]&amp;Saisie[[#This Row],[LIEU]]</f>
        <v/>
      </c>
    </row>
    <row r="135" spans="2:10" ht="21" customHeight="1">
      <c r="B135" s="36"/>
      <c r="C135" s="26"/>
      <c r="D135" s="26"/>
      <c r="E135" s="66"/>
      <c r="F135" s="66"/>
      <c r="G135" s="27"/>
      <c r="H135" s="28"/>
      <c r="I135" s="32" t="str">
        <f t="shared" si="2"/>
        <v/>
      </c>
      <c r="J135" s="283" t="str">
        <f>Saisie[[#This Row],[DATE
'[JJ/MM/AAAA']]]&amp;Saisie[[#This Row],[HEURE
DÉBUT]]&amp;Saisie[[#This Row],[LIEU]]</f>
        <v/>
      </c>
    </row>
    <row r="136" spans="2:10" ht="21" customHeight="1">
      <c r="B136" s="36"/>
      <c r="C136" s="26"/>
      <c r="D136" s="26"/>
      <c r="E136" s="157"/>
      <c r="F136" s="157"/>
      <c r="G136" s="27"/>
      <c r="H136" s="28"/>
      <c r="I136" s="32" t="str">
        <f t="shared" si="2"/>
        <v/>
      </c>
      <c r="J136" s="283" t="str">
        <f>Saisie[[#This Row],[DATE
'[JJ/MM/AAAA']]]&amp;Saisie[[#This Row],[HEURE
DÉBUT]]&amp;Saisie[[#This Row],[LIEU]]</f>
        <v/>
      </c>
    </row>
    <row r="137" spans="2:10" ht="21" customHeight="1">
      <c r="B137" s="36"/>
      <c r="C137" s="26"/>
      <c r="D137" s="26"/>
      <c r="E137" s="162"/>
      <c r="F137" s="162"/>
      <c r="G137" s="27"/>
      <c r="H137" s="28"/>
      <c r="I137" s="32" t="str">
        <f t="shared" si="2"/>
        <v/>
      </c>
      <c r="J137" s="283" t="str">
        <f>Saisie[[#This Row],[DATE
'[JJ/MM/AAAA']]]&amp;Saisie[[#This Row],[HEURE
DÉBUT]]&amp;Saisie[[#This Row],[LIEU]]</f>
        <v/>
      </c>
    </row>
    <row r="138" spans="2:10" ht="21" customHeight="1">
      <c r="B138" s="36"/>
      <c r="C138" s="26"/>
      <c r="D138" s="26"/>
      <c r="E138" s="167"/>
      <c r="F138" s="167"/>
      <c r="G138" s="27"/>
      <c r="H138" s="168"/>
      <c r="I138" s="32" t="str">
        <f t="shared" si="2"/>
        <v/>
      </c>
      <c r="J138" s="283" t="str">
        <f>Saisie[[#This Row],[DATE
'[JJ/MM/AAAA']]]&amp;Saisie[[#This Row],[HEURE
DÉBUT]]&amp;Saisie[[#This Row],[LIEU]]</f>
        <v/>
      </c>
    </row>
    <row r="139" spans="2:10" ht="21" customHeight="1">
      <c r="B139" s="36"/>
      <c r="C139" s="26"/>
      <c r="D139" s="26"/>
      <c r="E139" s="146"/>
      <c r="F139" s="146"/>
      <c r="G139" s="27"/>
      <c r="H139" s="28"/>
      <c r="I139" s="32" t="str">
        <f t="shared" si="2"/>
        <v/>
      </c>
      <c r="J139" s="283" t="str">
        <f>Saisie[[#This Row],[DATE
'[JJ/MM/AAAA']]]&amp;Saisie[[#This Row],[HEURE
DÉBUT]]&amp;Saisie[[#This Row],[LIEU]]</f>
        <v/>
      </c>
    </row>
    <row r="140" spans="2:10" ht="21" customHeight="1">
      <c r="B140" s="36"/>
      <c r="C140" s="26"/>
      <c r="D140" s="26"/>
      <c r="E140" s="164"/>
      <c r="F140" s="164"/>
      <c r="G140" s="27"/>
      <c r="H140" s="28"/>
      <c r="I140" s="32" t="str">
        <f t="shared" si="2"/>
        <v/>
      </c>
      <c r="J140" s="283" t="str">
        <f>Saisie[[#This Row],[DATE
'[JJ/MM/AAAA']]]&amp;Saisie[[#This Row],[HEURE
DÉBUT]]&amp;Saisie[[#This Row],[LIEU]]</f>
        <v/>
      </c>
    </row>
    <row r="141" spans="2:10" ht="21" customHeight="1">
      <c r="B141" s="36"/>
      <c r="C141" s="26"/>
      <c r="D141" s="26"/>
      <c r="E141" s="170"/>
      <c r="F141" s="169"/>
      <c r="G141" s="27"/>
      <c r="H141" s="28"/>
      <c r="I141" s="32" t="str">
        <f t="shared" si="2"/>
        <v/>
      </c>
      <c r="J141" s="283" t="str">
        <f>Saisie[[#This Row],[DATE
'[JJ/MM/AAAA']]]&amp;Saisie[[#This Row],[HEURE
DÉBUT]]&amp;Saisie[[#This Row],[LIEU]]</f>
        <v/>
      </c>
    </row>
    <row r="142" spans="2:10" ht="21" customHeight="1">
      <c r="B142" s="36"/>
      <c r="C142" s="26"/>
      <c r="D142" s="26"/>
      <c r="E142" s="166"/>
      <c r="F142" s="166"/>
      <c r="G142" s="27"/>
      <c r="H142" s="28"/>
      <c r="I142" s="32" t="str">
        <f t="shared" si="2"/>
        <v/>
      </c>
      <c r="J142" s="283" t="str">
        <f>Saisie[[#This Row],[DATE
'[JJ/MM/AAAA']]]&amp;Saisie[[#This Row],[HEURE
DÉBUT]]&amp;Saisie[[#This Row],[LIEU]]</f>
        <v/>
      </c>
    </row>
    <row r="143" spans="2:10" ht="21" customHeight="1">
      <c r="B143" s="36"/>
      <c r="C143" s="26"/>
      <c r="D143" s="26"/>
      <c r="E143" s="171"/>
      <c r="F143" s="171"/>
      <c r="G143" s="27"/>
      <c r="H143" s="28"/>
      <c r="I143" s="32" t="str">
        <f t="shared" si="2"/>
        <v/>
      </c>
      <c r="J143" s="283" t="str">
        <f>Saisie[[#This Row],[DATE
'[JJ/MM/AAAA']]]&amp;Saisie[[#This Row],[HEURE
DÉBUT]]&amp;Saisie[[#This Row],[LIEU]]</f>
        <v/>
      </c>
    </row>
    <row r="144" spans="2:10" ht="21" customHeight="1">
      <c r="B144" s="36"/>
      <c r="C144" s="26"/>
      <c r="D144" s="26"/>
      <c r="E144" s="174"/>
      <c r="F144" s="174"/>
      <c r="G144" s="27"/>
      <c r="H144" s="28"/>
      <c r="I144" s="32" t="str">
        <f t="shared" si="2"/>
        <v/>
      </c>
      <c r="J144" s="283" t="str">
        <f>Saisie[[#This Row],[DATE
'[JJ/MM/AAAA']]]&amp;Saisie[[#This Row],[HEURE
DÉBUT]]&amp;Saisie[[#This Row],[LIEU]]</f>
        <v/>
      </c>
    </row>
    <row r="145" spans="2:10" ht="21" customHeight="1">
      <c r="B145" s="36"/>
      <c r="C145" s="26"/>
      <c r="D145" s="26"/>
      <c r="E145" s="172"/>
      <c r="F145" s="172"/>
      <c r="G145" s="27"/>
      <c r="H145" s="28"/>
      <c r="I145" s="32" t="str">
        <f t="shared" si="2"/>
        <v/>
      </c>
      <c r="J145" s="283" t="str">
        <f>Saisie[[#This Row],[DATE
'[JJ/MM/AAAA']]]&amp;Saisie[[#This Row],[HEURE
DÉBUT]]&amp;Saisie[[#This Row],[LIEU]]</f>
        <v/>
      </c>
    </row>
    <row r="146" spans="2:10" ht="21" customHeight="1">
      <c r="B146" s="36"/>
      <c r="C146" s="26"/>
      <c r="D146" s="26"/>
      <c r="E146" s="173"/>
      <c r="F146" s="173"/>
      <c r="G146" s="27"/>
      <c r="H146" s="28"/>
      <c r="I146" s="32" t="str">
        <f t="shared" si="2"/>
        <v/>
      </c>
      <c r="J146" s="283" t="str">
        <f>Saisie[[#This Row],[DATE
'[JJ/MM/AAAA']]]&amp;Saisie[[#This Row],[HEURE
DÉBUT]]&amp;Saisie[[#This Row],[LIEU]]</f>
        <v/>
      </c>
    </row>
    <row r="147" spans="2:10" ht="21" customHeight="1">
      <c r="B147" s="36"/>
      <c r="C147" s="26"/>
      <c r="D147" s="26"/>
      <c r="E147" s="178"/>
      <c r="F147" s="178"/>
      <c r="G147" s="27"/>
      <c r="H147" s="28"/>
      <c r="I147" s="32" t="str">
        <f t="shared" si="2"/>
        <v/>
      </c>
      <c r="J147" s="283" t="str">
        <f>Saisie[[#This Row],[DATE
'[JJ/MM/AAAA']]]&amp;Saisie[[#This Row],[HEURE
DÉBUT]]&amp;Saisie[[#This Row],[LIEU]]</f>
        <v/>
      </c>
    </row>
    <row r="148" spans="2:10" ht="21" customHeight="1">
      <c r="B148" s="36"/>
      <c r="C148" s="26"/>
      <c r="D148" s="26"/>
      <c r="E148" s="169"/>
      <c r="F148" s="169"/>
      <c r="G148" s="27"/>
      <c r="H148" s="28"/>
      <c r="I148" s="32" t="str">
        <f t="shared" si="2"/>
        <v/>
      </c>
      <c r="J148" s="283" t="str">
        <f>Saisie[[#This Row],[DATE
'[JJ/MM/AAAA']]]&amp;Saisie[[#This Row],[HEURE
DÉBUT]]&amp;Saisie[[#This Row],[LIEU]]</f>
        <v/>
      </c>
    </row>
    <row r="149" spans="2:10" ht="21" customHeight="1">
      <c r="B149" s="36"/>
      <c r="C149" s="26"/>
      <c r="D149" s="26"/>
      <c r="E149" s="179"/>
      <c r="F149" s="179"/>
      <c r="G149" s="27"/>
      <c r="H149" s="28"/>
      <c r="I149" s="32" t="str">
        <f t="shared" si="2"/>
        <v/>
      </c>
      <c r="J149" s="283" t="str">
        <f>Saisie[[#This Row],[DATE
'[JJ/MM/AAAA']]]&amp;Saisie[[#This Row],[HEURE
DÉBUT]]&amp;Saisie[[#This Row],[LIEU]]</f>
        <v/>
      </c>
    </row>
    <row r="150" spans="2:10" ht="21" customHeight="1">
      <c r="B150" s="36"/>
      <c r="C150" s="26"/>
      <c r="D150" s="26"/>
      <c r="E150" s="165"/>
      <c r="F150" s="165"/>
      <c r="G150" s="27"/>
      <c r="H150" s="28"/>
      <c r="I150" s="32" t="str">
        <f t="shared" si="2"/>
        <v/>
      </c>
      <c r="J150" s="283" t="str">
        <f>Saisie[[#This Row],[DATE
'[JJ/MM/AAAA']]]&amp;Saisie[[#This Row],[HEURE
DÉBUT]]&amp;Saisie[[#This Row],[LIEU]]</f>
        <v/>
      </c>
    </row>
    <row r="151" spans="2:10" ht="21" customHeight="1">
      <c r="B151" s="36"/>
      <c r="C151" s="26"/>
      <c r="D151" s="26"/>
      <c r="E151" s="177"/>
      <c r="F151" s="177"/>
      <c r="G151" s="27"/>
      <c r="H151" s="28"/>
      <c r="I151" s="32" t="str">
        <f t="shared" si="2"/>
        <v/>
      </c>
      <c r="J151" s="283" t="str">
        <f>Saisie[[#This Row],[DATE
'[JJ/MM/AAAA']]]&amp;Saisie[[#This Row],[HEURE
DÉBUT]]&amp;Saisie[[#This Row],[LIEU]]</f>
        <v/>
      </c>
    </row>
    <row r="152" spans="2:10" ht="21" customHeight="1">
      <c r="B152" s="36"/>
      <c r="C152" s="26"/>
      <c r="D152" s="26"/>
      <c r="E152" s="180"/>
      <c r="F152" s="180"/>
      <c r="G152" s="27"/>
      <c r="H152" s="28"/>
      <c r="I152" s="32" t="str">
        <f t="shared" si="2"/>
        <v/>
      </c>
      <c r="J152" s="283" t="str">
        <f>Saisie[[#This Row],[DATE
'[JJ/MM/AAAA']]]&amp;Saisie[[#This Row],[HEURE
DÉBUT]]&amp;Saisie[[#This Row],[LIEU]]</f>
        <v/>
      </c>
    </row>
    <row r="153" spans="2:10" ht="21" customHeight="1">
      <c r="B153" s="36"/>
      <c r="C153" s="26"/>
      <c r="D153" s="26"/>
      <c r="E153" s="146"/>
      <c r="F153" s="146"/>
      <c r="G153" s="27"/>
      <c r="H153" s="28"/>
      <c r="I153" s="32" t="str">
        <f t="shared" si="2"/>
        <v/>
      </c>
      <c r="J153" s="283" t="str">
        <f>Saisie[[#This Row],[DATE
'[JJ/MM/AAAA']]]&amp;Saisie[[#This Row],[HEURE
DÉBUT]]&amp;Saisie[[#This Row],[LIEU]]</f>
        <v/>
      </c>
    </row>
    <row r="154" spans="2:10" ht="21" customHeight="1">
      <c r="B154" s="36"/>
      <c r="C154" s="26"/>
      <c r="D154" s="26"/>
      <c r="E154" s="181"/>
      <c r="F154" s="181"/>
      <c r="G154" s="27"/>
      <c r="H154" s="28"/>
      <c r="I154" s="32" t="str">
        <f t="shared" si="2"/>
        <v/>
      </c>
      <c r="J154" s="283" t="str">
        <f>Saisie[[#This Row],[DATE
'[JJ/MM/AAAA']]]&amp;Saisie[[#This Row],[HEURE
DÉBUT]]&amp;Saisie[[#This Row],[LIEU]]</f>
        <v/>
      </c>
    </row>
    <row r="155" spans="2:10" ht="21" customHeight="1">
      <c r="B155" s="36"/>
      <c r="C155" s="26"/>
      <c r="D155" s="26"/>
      <c r="E155" s="175"/>
      <c r="F155" s="175"/>
      <c r="G155" s="27"/>
      <c r="H155" s="28"/>
      <c r="I155" s="32" t="str">
        <f t="shared" si="2"/>
        <v/>
      </c>
      <c r="J155" s="283" t="str">
        <f>Saisie[[#This Row],[DATE
'[JJ/MM/AAAA']]]&amp;Saisie[[#This Row],[HEURE
DÉBUT]]&amp;Saisie[[#This Row],[LIEU]]</f>
        <v/>
      </c>
    </row>
    <row r="156" spans="2:10" ht="21" customHeight="1">
      <c r="B156" s="36"/>
      <c r="C156" s="26"/>
      <c r="D156" s="26"/>
      <c r="E156" s="188"/>
      <c r="F156" s="188"/>
      <c r="G156" s="27"/>
      <c r="H156" s="28"/>
      <c r="I156" s="32" t="str">
        <f t="shared" si="2"/>
        <v/>
      </c>
      <c r="J156" s="283" t="str">
        <f>Saisie[[#This Row],[DATE
'[JJ/MM/AAAA']]]&amp;Saisie[[#This Row],[HEURE
DÉBUT]]&amp;Saisie[[#This Row],[LIEU]]</f>
        <v/>
      </c>
    </row>
    <row r="157" spans="2:10" ht="21" customHeight="1">
      <c r="B157" s="36"/>
      <c r="C157" s="26"/>
      <c r="D157" s="26"/>
      <c r="E157" s="187"/>
      <c r="F157" s="161"/>
      <c r="G157" s="27"/>
      <c r="H157" s="28"/>
      <c r="I157" s="32" t="str">
        <f t="shared" si="2"/>
        <v/>
      </c>
      <c r="J157" s="283" t="str">
        <f>Saisie[[#This Row],[DATE
'[JJ/MM/AAAA']]]&amp;Saisie[[#This Row],[HEURE
DÉBUT]]&amp;Saisie[[#This Row],[LIEU]]</f>
        <v/>
      </c>
    </row>
    <row r="158" spans="2:10" ht="21" customHeight="1">
      <c r="B158" s="36"/>
      <c r="C158" s="26"/>
      <c r="D158" s="26"/>
      <c r="E158" s="190"/>
      <c r="F158" s="190"/>
      <c r="G158" s="27"/>
      <c r="H158" s="28"/>
      <c r="I158" s="32" t="str">
        <f t="shared" si="2"/>
        <v/>
      </c>
      <c r="J158" s="283" t="str">
        <f>Saisie[[#This Row],[DATE
'[JJ/MM/AAAA']]]&amp;Saisie[[#This Row],[HEURE
DÉBUT]]&amp;Saisie[[#This Row],[LIEU]]</f>
        <v/>
      </c>
    </row>
    <row r="159" spans="2:10" ht="21" customHeight="1">
      <c r="B159" s="36"/>
      <c r="C159" s="26"/>
      <c r="D159" s="26"/>
      <c r="E159" s="66"/>
      <c r="F159" s="66"/>
      <c r="G159" s="27"/>
      <c r="H159" s="28"/>
      <c r="I159" s="32" t="str">
        <f t="shared" si="2"/>
        <v/>
      </c>
      <c r="J159" s="283" t="str">
        <f>Saisie[[#This Row],[DATE
'[JJ/MM/AAAA']]]&amp;Saisie[[#This Row],[HEURE
DÉBUT]]&amp;Saisie[[#This Row],[LIEU]]</f>
        <v/>
      </c>
    </row>
    <row r="160" spans="2:10" ht="21" customHeight="1">
      <c r="B160" s="36"/>
      <c r="C160" s="26"/>
      <c r="D160" s="26"/>
      <c r="E160" s="184"/>
      <c r="F160" s="184"/>
      <c r="G160" s="27"/>
      <c r="H160" s="28"/>
      <c r="I160" s="32" t="str">
        <f t="shared" si="2"/>
        <v/>
      </c>
      <c r="J160" s="283" t="str">
        <f>Saisie[[#This Row],[DATE
'[JJ/MM/AAAA']]]&amp;Saisie[[#This Row],[HEURE
DÉBUT]]&amp;Saisie[[#This Row],[LIEU]]</f>
        <v/>
      </c>
    </row>
    <row r="161" spans="2:10" ht="21" customHeight="1">
      <c r="B161" s="36"/>
      <c r="C161" s="26"/>
      <c r="D161" s="26"/>
      <c r="E161" s="184"/>
      <c r="F161" s="184"/>
      <c r="G161" s="27"/>
      <c r="H161" s="28"/>
      <c r="I161" s="32" t="str">
        <f t="shared" si="2"/>
        <v/>
      </c>
      <c r="J161" s="283" t="str">
        <f>Saisie[[#This Row],[DATE
'[JJ/MM/AAAA']]]&amp;Saisie[[#This Row],[HEURE
DÉBUT]]&amp;Saisie[[#This Row],[LIEU]]</f>
        <v/>
      </c>
    </row>
    <row r="162" spans="2:10" ht="21" customHeight="1">
      <c r="B162" s="36"/>
      <c r="C162" s="26"/>
      <c r="D162" s="26"/>
      <c r="E162" s="185"/>
      <c r="F162" s="184"/>
      <c r="G162" s="27"/>
      <c r="H162" s="28"/>
      <c r="I162" s="32" t="str">
        <f t="shared" si="2"/>
        <v/>
      </c>
      <c r="J162" s="283" t="str">
        <f>Saisie[[#This Row],[DATE
'[JJ/MM/AAAA']]]&amp;Saisie[[#This Row],[HEURE
DÉBUT]]&amp;Saisie[[#This Row],[LIEU]]</f>
        <v/>
      </c>
    </row>
    <row r="163" spans="2:10" ht="21" customHeight="1">
      <c r="B163" s="36"/>
      <c r="C163" s="26"/>
      <c r="D163" s="26"/>
      <c r="E163" s="182"/>
      <c r="F163" s="182"/>
      <c r="G163" s="27"/>
      <c r="H163" s="28"/>
      <c r="I163" s="32" t="str">
        <f t="shared" si="2"/>
        <v/>
      </c>
      <c r="J163" s="283" t="str">
        <f>Saisie[[#This Row],[DATE
'[JJ/MM/AAAA']]]&amp;Saisie[[#This Row],[HEURE
DÉBUT]]&amp;Saisie[[#This Row],[LIEU]]</f>
        <v/>
      </c>
    </row>
    <row r="164" spans="2:10" ht="21" customHeight="1">
      <c r="B164" s="36"/>
      <c r="C164" s="26"/>
      <c r="D164" s="26"/>
      <c r="E164" s="189"/>
      <c r="F164" s="189"/>
      <c r="G164" s="27"/>
      <c r="H164" s="28"/>
      <c r="I164" s="32" t="str">
        <f t="shared" si="2"/>
        <v/>
      </c>
      <c r="J164" s="283" t="str">
        <f>Saisie[[#This Row],[DATE
'[JJ/MM/AAAA']]]&amp;Saisie[[#This Row],[HEURE
DÉBUT]]&amp;Saisie[[#This Row],[LIEU]]</f>
        <v/>
      </c>
    </row>
    <row r="165" spans="2:10" ht="21" customHeight="1">
      <c r="B165" s="36"/>
      <c r="C165" s="26"/>
      <c r="D165" s="26"/>
      <c r="E165" s="183"/>
      <c r="F165" s="183"/>
      <c r="G165" s="27"/>
      <c r="H165" s="28"/>
      <c r="I165" s="32" t="str">
        <f t="shared" si="2"/>
        <v/>
      </c>
      <c r="J165" s="283" t="str">
        <f>Saisie[[#This Row],[DATE
'[JJ/MM/AAAA']]]&amp;Saisie[[#This Row],[HEURE
DÉBUT]]&amp;Saisie[[#This Row],[LIEU]]</f>
        <v/>
      </c>
    </row>
    <row r="166" spans="2:10" ht="21" customHeight="1">
      <c r="B166" s="36"/>
      <c r="C166" s="26"/>
      <c r="D166" s="26"/>
      <c r="E166" s="198"/>
      <c r="F166" s="198"/>
      <c r="G166" s="27"/>
      <c r="H166" s="28"/>
      <c r="I166" s="32" t="str">
        <f t="shared" si="2"/>
        <v/>
      </c>
      <c r="J166" s="283" t="str">
        <f>Saisie[[#This Row],[DATE
'[JJ/MM/AAAA']]]&amp;Saisie[[#This Row],[HEURE
DÉBUT]]&amp;Saisie[[#This Row],[LIEU]]</f>
        <v/>
      </c>
    </row>
    <row r="167" spans="2:10" ht="21" customHeight="1">
      <c r="B167" s="36"/>
      <c r="C167" s="26"/>
      <c r="D167" s="26"/>
      <c r="E167" s="186"/>
      <c r="F167" s="186"/>
      <c r="G167" s="27"/>
      <c r="H167" s="28"/>
      <c r="I167" s="32" t="str">
        <f t="shared" si="2"/>
        <v/>
      </c>
      <c r="J167" s="283" t="str">
        <f>Saisie[[#This Row],[DATE
'[JJ/MM/AAAA']]]&amp;Saisie[[#This Row],[HEURE
DÉBUT]]&amp;Saisie[[#This Row],[LIEU]]</f>
        <v/>
      </c>
    </row>
    <row r="168" spans="2:10" ht="21" customHeight="1">
      <c r="B168" s="36"/>
      <c r="C168" s="26"/>
      <c r="D168" s="26"/>
      <c r="E168" s="193"/>
      <c r="F168" s="193"/>
      <c r="G168" s="27"/>
      <c r="H168" s="28"/>
      <c r="I168" s="32" t="str">
        <f t="shared" si="2"/>
        <v/>
      </c>
      <c r="J168" s="283" t="str">
        <f>Saisie[[#This Row],[DATE
'[JJ/MM/AAAA']]]&amp;Saisie[[#This Row],[HEURE
DÉBUT]]&amp;Saisie[[#This Row],[LIEU]]</f>
        <v/>
      </c>
    </row>
    <row r="169" spans="2:10" ht="21" customHeight="1">
      <c r="B169" s="36"/>
      <c r="C169" s="26"/>
      <c r="D169" s="26"/>
      <c r="E169" s="154"/>
      <c r="F169" s="154"/>
      <c r="G169" s="27"/>
      <c r="H169" s="28"/>
      <c r="I169" s="32" t="str">
        <f t="shared" si="2"/>
        <v/>
      </c>
      <c r="J169" s="283" t="str">
        <f>Saisie[[#This Row],[DATE
'[JJ/MM/AAAA']]]&amp;Saisie[[#This Row],[HEURE
DÉBUT]]&amp;Saisie[[#This Row],[LIEU]]</f>
        <v/>
      </c>
    </row>
    <row r="170" spans="2:10" ht="21" customHeight="1">
      <c r="B170" s="36"/>
      <c r="C170" s="26"/>
      <c r="D170" s="26"/>
      <c r="E170" s="200"/>
      <c r="F170" s="200"/>
      <c r="G170" s="27"/>
      <c r="H170" s="28"/>
      <c r="I170" s="32" t="str">
        <f t="shared" si="2"/>
        <v/>
      </c>
      <c r="J170" s="283" t="str">
        <f>Saisie[[#This Row],[DATE
'[JJ/MM/AAAA']]]&amp;Saisie[[#This Row],[HEURE
DÉBUT]]&amp;Saisie[[#This Row],[LIEU]]</f>
        <v/>
      </c>
    </row>
    <row r="171" spans="2:10" ht="21" customHeight="1">
      <c r="B171" s="36"/>
      <c r="C171" s="26"/>
      <c r="D171" s="26"/>
      <c r="E171" s="191"/>
      <c r="F171" s="191"/>
      <c r="G171" s="27"/>
      <c r="H171" s="28"/>
      <c r="I171" s="32" t="str">
        <f t="shared" si="2"/>
        <v/>
      </c>
      <c r="J171" s="283" t="str">
        <f>Saisie[[#This Row],[DATE
'[JJ/MM/AAAA']]]&amp;Saisie[[#This Row],[HEURE
DÉBUT]]&amp;Saisie[[#This Row],[LIEU]]</f>
        <v/>
      </c>
    </row>
    <row r="172" spans="2:10" ht="21" customHeight="1">
      <c r="B172" s="36"/>
      <c r="C172" s="26"/>
      <c r="D172" s="26"/>
      <c r="E172" s="192"/>
      <c r="F172" s="192"/>
      <c r="G172" s="192"/>
      <c r="H172" s="28"/>
      <c r="I172" s="32" t="str">
        <f t="shared" si="2"/>
        <v/>
      </c>
      <c r="J172" s="283" t="str">
        <f>Saisie[[#This Row],[DATE
'[JJ/MM/AAAA']]]&amp;Saisie[[#This Row],[HEURE
DÉBUT]]&amp;Saisie[[#This Row],[LIEU]]</f>
        <v/>
      </c>
    </row>
    <row r="173" spans="2:10" ht="21" customHeight="1">
      <c r="B173" s="36"/>
      <c r="C173" s="26"/>
      <c r="D173" s="26"/>
      <c r="E173" s="201"/>
      <c r="F173" s="201"/>
      <c r="G173" s="27"/>
      <c r="H173" s="28"/>
      <c r="I173" s="32" t="str">
        <f t="shared" si="2"/>
        <v/>
      </c>
      <c r="J173" s="283" t="str">
        <f>Saisie[[#This Row],[DATE
'[JJ/MM/AAAA']]]&amp;Saisie[[#This Row],[HEURE
DÉBUT]]&amp;Saisie[[#This Row],[LIEU]]</f>
        <v/>
      </c>
    </row>
    <row r="174" spans="2:10" ht="21" customHeight="1">
      <c r="B174" s="36"/>
      <c r="C174" s="26"/>
      <c r="D174" s="26"/>
      <c r="E174" s="66"/>
      <c r="F174" s="66"/>
      <c r="G174" s="27"/>
      <c r="H174" s="28"/>
      <c r="I174" s="32" t="str">
        <f t="shared" si="2"/>
        <v/>
      </c>
      <c r="J174" s="283" t="str">
        <f>Saisie[[#This Row],[DATE
'[JJ/MM/AAAA']]]&amp;Saisie[[#This Row],[HEURE
DÉBUT]]&amp;Saisie[[#This Row],[LIEU]]</f>
        <v/>
      </c>
    </row>
    <row r="175" spans="2:10" ht="21" customHeight="1">
      <c r="B175" s="36"/>
      <c r="C175" s="26"/>
      <c r="D175" s="26"/>
      <c r="E175" s="199"/>
      <c r="F175" s="199"/>
      <c r="G175" s="27"/>
      <c r="H175" s="28"/>
      <c r="I175" s="32" t="str">
        <f t="shared" si="2"/>
        <v/>
      </c>
      <c r="J175" s="283" t="str">
        <f>Saisie[[#This Row],[DATE
'[JJ/MM/AAAA']]]&amp;Saisie[[#This Row],[HEURE
DÉBUT]]&amp;Saisie[[#This Row],[LIEU]]</f>
        <v/>
      </c>
    </row>
    <row r="176" spans="2:10" ht="21" customHeight="1">
      <c r="B176" s="36"/>
      <c r="C176" s="26"/>
      <c r="D176" s="26"/>
      <c r="E176" s="146"/>
      <c r="F176" s="146"/>
      <c r="G176" s="27"/>
      <c r="H176" s="28"/>
      <c r="I176" s="32" t="str">
        <f t="shared" si="2"/>
        <v/>
      </c>
      <c r="J176" s="283" t="str">
        <f>Saisie[[#This Row],[DATE
'[JJ/MM/AAAA']]]&amp;Saisie[[#This Row],[HEURE
DÉBUT]]&amp;Saisie[[#This Row],[LIEU]]</f>
        <v/>
      </c>
    </row>
    <row r="177" spans="2:10" ht="21" customHeight="1">
      <c r="B177" s="36"/>
      <c r="C177" s="26"/>
      <c r="D177" s="26"/>
      <c r="E177" s="196"/>
      <c r="F177" s="197"/>
      <c r="G177" s="27"/>
      <c r="H177" s="28"/>
      <c r="I177" s="32" t="str">
        <f t="shared" si="2"/>
        <v/>
      </c>
      <c r="J177" s="283" t="str">
        <f>Saisie[[#This Row],[DATE
'[JJ/MM/AAAA']]]&amp;Saisie[[#This Row],[HEURE
DÉBUT]]&amp;Saisie[[#This Row],[LIEU]]</f>
        <v/>
      </c>
    </row>
    <row r="178" spans="2:10" ht="21" customHeight="1">
      <c r="B178" s="36"/>
      <c r="C178" s="26"/>
      <c r="D178" s="26"/>
      <c r="E178" s="176"/>
      <c r="F178" s="176"/>
      <c r="G178" s="27"/>
      <c r="H178" s="28"/>
      <c r="I178" s="32" t="str">
        <f t="shared" si="2"/>
        <v/>
      </c>
      <c r="J178" s="283" t="str">
        <f>Saisie[[#This Row],[DATE
'[JJ/MM/AAAA']]]&amp;Saisie[[#This Row],[HEURE
DÉBUT]]&amp;Saisie[[#This Row],[LIEU]]</f>
        <v/>
      </c>
    </row>
    <row r="179" spans="2:10" ht="21" customHeight="1">
      <c r="B179" s="36"/>
      <c r="C179" s="26"/>
      <c r="D179" s="26"/>
      <c r="E179" s="202"/>
      <c r="F179" s="202"/>
      <c r="G179" s="27"/>
      <c r="H179" s="28"/>
      <c r="I179" s="32" t="str">
        <f t="shared" si="2"/>
        <v/>
      </c>
      <c r="J179" s="283" t="str">
        <f>Saisie[[#This Row],[DATE
'[JJ/MM/AAAA']]]&amp;Saisie[[#This Row],[HEURE
DÉBUT]]&amp;Saisie[[#This Row],[LIEU]]</f>
        <v/>
      </c>
    </row>
    <row r="180" spans="2:10" ht="21" customHeight="1">
      <c r="B180" s="36"/>
      <c r="C180" s="26"/>
      <c r="D180" s="26"/>
      <c r="E180" s="205"/>
      <c r="F180" s="205"/>
      <c r="G180" s="27"/>
      <c r="H180" s="28"/>
      <c r="I180" s="32" t="str">
        <f t="shared" si="2"/>
        <v/>
      </c>
      <c r="J180" s="283" t="str">
        <f>Saisie[[#This Row],[DATE
'[JJ/MM/AAAA']]]&amp;Saisie[[#This Row],[HEURE
DÉBUT]]&amp;Saisie[[#This Row],[LIEU]]</f>
        <v/>
      </c>
    </row>
    <row r="181" spans="2:10" ht="21" customHeight="1">
      <c r="B181" s="36"/>
      <c r="C181" s="26"/>
      <c r="D181" s="26"/>
      <c r="E181" s="203"/>
      <c r="F181" s="203"/>
      <c r="G181" s="27"/>
      <c r="H181" s="28"/>
      <c r="I181" s="32" t="str">
        <f t="shared" si="2"/>
        <v/>
      </c>
      <c r="J181" s="283" t="str">
        <f>Saisie[[#This Row],[DATE
'[JJ/MM/AAAA']]]&amp;Saisie[[#This Row],[HEURE
DÉBUT]]&amp;Saisie[[#This Row],[LIEU]]</f>
        <v/>
      </c>
    </row>
    <row r="182" spans="2:10" ht="21" customHeight="1">
      <c r="B182" s="36"/>
      <c r="C182" s="26"/>
      <c r="D182" s="26"/>
      <c r="E182" s="204"/>
      <c r="F182" s="204"/>
      <c r="G182" s="27"/>
      <c r="H182" s="28"/>
      <c r="I182" s="32" t="str">
        <f t="shared" si="2"/>
        <v/>
      </c>
      <c r="J182" s="283" t="str">
        <f>Saisie[[#This Row],[DATE
'[JJ/MM/AAAA']]]&amp;Saisie[[#This Row],[HEURE
DÉBUT]]&amp;Saisie[[#This Row],[LIEU]]</f>
        <v/>
      </c>
    </row>
    <row r="183" spans="2:10" ht="21" customHeight="1">
      <c r="B183" s="36"/>
      <c r="C183" s="26"/>
      <c r="D183" s="26"/>
      <c r="E183" s="66"/>
      <c r="F183" s="66"/>
      <c r="G183" s="27"/>
      <c r="H183" s="28"/>
      <c r="I183" s="32" t="str">
        <f t="shared" si="2"/>
        <v/>
      </c>
      <c r="J183" s="283" t="str">
        <f>Saisie[[#This Row],[DATE
'[JJ/MM/AAAA']]]&amp;Saisie[[#This Row],[HEURE
DÉBUT]]&amp;Saisie[[#This Row],[LIEU]]</f>
        <v/>
      </c>
    </row>
    <row r="184" spans="2:10" ht="21" customHeight="1">
      <c r="B184" s="36"/>
      <c r="C184" s="26"/>
      <c r="D184" s="26"/>
      <c r="E184" s="65"/>
      <c r="F184" s="27"/>
      <c r="G184" s="27"/>
      <c r="H184" s="29"/>
      <c r="I184" s="32" t="str">
        <f t="shared" si="2"/>
        <v/>
      </c>
      <c r="J184" s="283" t="str">
        <f>Saisie[[#This Row],[DATE
'[JJ/MM/AAAA']]]&amp;Saisie[[#This Row],[HEURE
DÉBUT]]&amp;Saisie[[#This Row],[LIEU]]</f>
        <v/>
      </c>
    </row>
    <row r="185" spans="2:10" ht="21" customHeight="1">
      <c r="B185" s="36"/>
      <c r="C185" s="26"/>
      <c r="D185" s="26"/>
      <c r="E185" s="66"/>
      <c r="F185" s="66"/>
      <c r="G185" s="27"/>
      <c r="H185" s="28"/>
      <c r="I185" s="32" t="str">
        <f t="shared" si="2"/>
        <v/>
      </c>
      <c r="J185" s="283" t="str">
        <f>Saisie[[#This Row],[DATE
'[JJ/MM/AAAA']]]&amp;Saisie[[#This Row],[HEURE
DÉBUT]]&amp;Saisie[[#This Row],[LIEU]]</f>
        <v/>
      </c>
    </row>
    <row r="186" spans="2:10" ht="21" customHeight="1">
      <c r="B186" s="36"/>
      <c r="C186" s="26"/>
      <c r="D186" s="26"/>
      <c r="E186" s="93"/>
      <c r="F186" s="93"/>
      <c r="G186" s="27"/>
      <c r="H186" s="28"/>
      <c r="I186" s="32" t="str">
        <f t="shared" si="2"/>
        <v/>
      </c>
      <c r="J186" s="283" t="str">
        <f>Saisie[[#This Row],[DATE
'[JJ/MM/AAAA']]]&amp;Saisie[[#This Row],[HEURE
DÉBUT]]&amp;Saisie[[#This Row],[LIEU]]</f>
        <v/>
      </c>
    </row>
    <row r="187" spans="2:10" ht="21" customHeight="1">
      <c r="B187" s="36"/>
      <c r="C187" s="26"/>
      <c r="D187" s="26"/>
      <c r="E187" s="96"/>
      <c r="F187" s="96"/>
      <c r="G187" s="27"/>
      <c r="H187" s="28"/>
      <c r="I187" s="32" t="str">
        <f t="shared" si="2"/>
        <v/>
      </c>
      <c r="J187" s="283" t="str">
        <f>Saisie[[#This Row],[DATE
'[JJ/MM/AAAA']]]&amp;Saisie[[#This Row],[HEURE
DÉBUT]]&amp;Saisie[[#This Row],[LIEU]]</f>
        <v/>
      </c>
    </row>
    <row r="188" spans="2:10" ht="21" customHeight="1">
      <c r="B188" s="36"/>
      <c r="C188" s="26"/>
      <c r="D188" s="26"/>
      <c r="E188" s="96"/>
      <c r="F188" s="96"/>
      <c r="G188" s="27"/>
      <c r="H188" s="28"/>
      <c r="I188" s="32" t="str">
        <f t="shared" si="2"/>
        <v/>
      </c>
      <c r="J188" s="283" t="str">
        <f>Saisie[[#This Row],[DATE
'[JJ/MM/AAAA']]]&amp;Saisie[[#This Row],[HEURE
DÉBUT]]&amp;Saisie[[#This Row],[LIEU]]</f>
        <v/>
      </c>
    </row>
    <row r="189" spans="2:10" ht="21" customHeight="1">
      <c r="B189" s="36"/>
      <c r="C189" s="26"/>
      <c r="D189" s="26"/>
      <c r="E189" s="96"/>
      <c r="F189" s="96"/>
      <c r="G189" s="27"/>
      <c r="H189" s="28"/>
      <c r="I189" s="32" t="str">
        <f t="shared" si="2"/>
        <v/>
      </c>
      <c r="J189" s="283" t="str">
        <f>Saisie[[#This Row],[DATE
'[JJ/MM/AAAA']]]&amp;Saisie[[#This Row],[HEURE
DÉBUT]]&amp;Saisie[[#This Row],[LIEU]]</f>
        <v/>
      </c>
    </row>
    <row r="190" spans="2:10" ht="21" customHeight="1">
      <c r="B190" s="36"/>
      <c r="C190" s="26"/>
      <c r="D190" s="26"/>
      <c r="E190" s="117"/>
      <c r="F190" s="117"/>
      <c r="G190" s="27"/>
      <c r="H190" s="28"/>
      <c r="I190" s="32" t="str">
        <f t="shared" si="2"/>
        <v/>
      </c>
      <c r="J190" s="283" t="str">
        <f>Saisie[[#This Row],[DATE
'[JJ/MM/AAAA']]]&amp;Saisie[[#This Row],[HEURE
DÉBUT]]&amp;Saisie[[#This Row],[LIEU]]</f>
        <v/>
      </c>
    </row>
    <row r="191" spans="2:10" ht="21" customHeight="1">
      <c r="B191" s="36"/>
      <c r="C191" s="26"/>
      <c r="D191" s="26"/>
      <c r="E191" s="136"/>
      <c r="F191" s="136"/>
      <c r="G191" s="27"/>
      <c r="H191" s="28"/>
      <c r="I191" s="32" t="str">
        <f t="shared" si="2"/>
        <v/>
      </c>
      <c r="J191" s="283" t="str">
        <f>Saisie[[#This Row],[DATE
'[JJ/MM/AAAA']]]&amp;Saisie[[#This Row],[HEURE
DÉBUT]]&amp;Saisie[[#This Row],[LIEU]]</f>
        <v/>
      </c>
    </row>
    <row r="192" spans="2:10" ht="21" customHeight="1">
      <c r="B192" s="36"/>
      <c r="C192" s="26"/>
      <c r="D192" s="26"/>
      <c r="E192" s="146"/>
      <c r="F192" s="146"/>
      <c r="G192" s="27"/>
      <c r="H192" s="28"/>
      <c r="I192" s="32" t="str">
        <f t="shared" si="2"/>
        <v/>
      </c>
      <c r="J192" s="283" t="str">
        <f>Saisie[[#This Row],[DATE
'[JJ/MM/AAAA']]]&amp;Saisie[[#This Row],[HEURE
DÉBUT]]&amp;Saisie[[#This Row],[LIEU]]</f>
        <v/>
      </c>
    </row>
    <row r="193" spans="2:10" ht="21" customHeight="1">
      <c r="B193" s="36"/>
      <c r="C193" s="26"/>
      <c r="D193" s="26"/>
      <c r="E193" s="163"/>
      <c r="F193" s="163"/>
      <c r="G193" s="27"/>
      <c r="H193" s="28"/>
      <c r="I193" s="32" t="str">
        <f t="shared" si="2"/>
        <v/>
      </c>
      <c r="J193" s="283" t="str">
        <f>Saisie[[#This Row],[DATE
'[JJ/MM/AAAA']]]&amp;Saisie[[#This Row],[HEURE
DÉBUT]]&amp;Saisie[[#This Row],[LIEU]]</f>
        <v/>
      </c>
    </row>
    <row r="194" spans="2:10" ht="21" customHeight="1">
      <c r="B194" s="36"/>
      <c r="C194" s="26"/>
      <c r="D194" s="26"/>
      <c r="E194" s="195"/>
      <c r="F194" s="195"/>
      <c r="G194" s="27"/>
      <c r="H194" s="28"/>
      <c r="I194" s="32" t="str">
        <f t="shared" si="2"/>
        <v/>
      </c>
      <c r="J194" s="283" t="str">
        <f>Saisie[[#This Row],[DATE
'[JJ/MM/AAAA']]]&amp;Saisie[[#This Row],[HEURE
DÉBUT]]&amp;Saisie[[#This Row],[LIEU]]</f>
        <v/>
      </c>
    </row>
    <row r="195" spans="2:10" ht="21" customHeight="1">
      <c r="B195" s="36"/>
      <c r="C195" s="26"/>
      <c r="D195" s="26"/>
      <c r="E195" s="211"/>
      <c r="F195" s="211"/>
      <c r="G195" s="27"/>
      <c r="H195" s="212"/>
      <c r="I195" s="32" t="str">
        <f t="shared" ref="I195:I258" si="3">IF(ISBLANK(H195),"","i")</f>
        <v/>
      </c>
      <c r="J195" s="283" t="str">
        <f>Saisie[[#This Row],[DATE
'[JJ/MM/AAAA']]]&amp;Saisie[[#This Row],[HEURE
DÉBUT]]&amp;Saisie[[#This Row],[LIEU]]</f>
        <v/>
      </c>
    </row>
    <row r="196" spans="2:10" ht="21" customHeight="1">
      <c r="B196" s="36"/>
      <c r="C196" s="26"/>
      <c r="D196" s="26"/>
      <c r="E196" s="220"/>
      <c r="F196" s="219"/>
      <c r="G196" s="27"/>
      <c r="H196" s="28"/>
      <c r="I196" s="32" t="str">
        <f t="shared" si="3"/>
        <v/>
      </c>
      <c r="J196" s="283" t="str">
        <f>Saisie[[#This Row],[DATE
'[JJ/MM/AAAA']]]&amp;Saisie[[#This Row],[HEURE
DÉBUT]]&amp;Saisie[[#This Row],[LIEU]]</f>
        <v/>
      </c>
    </row>
    <row r="197" spans="2:10" ht="21" customHeight="1">
      <c r="B197" s="36"/>
      <c r="C197" s="26"/>
      <c r="D197" s="26"/>
      <c r="E197" s="223"/>
      <c r="F197" s="223"/>
      <c r="G197" s="27"/>
      <c r="H197" s="225"/>
      <c r="I197" s="32" t="str">
        <f t="shared" si="3"/>
        <v/>
      </c>
      <c r="J197" s="283" t="str">
        <f>Saisie[[#This Row],[DATE
'[JJ/MM/AAAA']]]&amp;Saisie[[#This Row],[HEURE
DÉBUT]]&amp;Saisie[[#This Row],[LIEU]]</f>
        <v/>
      </c>
    </row>
    <row r="198" spans="2:10" ht="21" customHeight="1">
      <c r="B198" s="36"/>
      <c r="C198" s="26"/>
      <c r="D198" s="26"/>
      <c r="E198" s="27"/>
      <c r="F198" s="27"/>
      <c r="G198" s="27"/>
      <c r="H198" s="28"/>
      <c r="I198" s="32" t="str">
        <f t="shared" si="3"/>
        <v/>
      </c>
      <c r="J198" s="283" t="str">
        <f>Saisie[[#This Row],[DATE
'[JJ/MM/AAAA']]]&amp;Saisie[[#This Row],[HEURE
DÉBUT]]&amp;Saisie[[#This Row],[LIEU]]</f>
        <v/>
      </c>
    </row>
    <row r="199" spans="2:10" ht="21" customHeight="1">
      <c r="B199" s="36"/>
      <c r="C199" s="26"/>
      <c r="D199" s="26"/>
      <c r="E199" s="27"/>
      <c r="F199" s="27"/>
      <c r="G199" s="27"/>
      <c r="H199" s="28"/>
      <c r="I199" s="32" t="str">
        <f t="shared" si="3"/>
        <v/>
      </c>
      <c r="J199" s="283" t="str">
        <f>Saisie[[#This Row],[DATE
'[JJ/MM/AAAA']]]&amp;Saisie[[#This Row],[HEURE
DÉBUT]]&amp;Saisie[[#This Row],[LIEU]]</f>
        <v/>
      </c>
    </row>
    <row r="200" spans="2:10" ht="21" customHeight="1">
      <c r="B200" s="36"/>
      <c r="C200" s="26"/>
      <c r="D200" s="26"/>
      <c r="E200" s="27"/>
      <c r="F200" s="27"/>
      <c r="G200" s="27"/>
      <c r="H200" s="28"/>
      <c r="I200" s="32" t="str">
        <f t="shared" si="3"/>
        <v/>
      </c>
      <c r="J200" s="283" t="str">
        <f>Saisie[[#This Row],[DATE
'[JJ/MM/AAAA']]]&amp;Saisie[[#This Row],[HEURE
DÉBUT]]&amp;Saisie[[#This Row],[LIEU]]</f>
        <v/>
      </c>
    </row>
    <row r="201" spans="2:10" ht="21" customHeight="1">
      <c r="B201" s="36"/>
      <c r="C201" s="26"/>
      <c r="D201" s="26"/>
      <c r="E201" s="27"/>
      <c r="F201" s="27"/>
      <c r="G201" s="27"/>
      <c r="H201" s="28"/>
      <c r="I201" s="32" t="str">
        <f t="shared" si="3"/>
        <v/>
      </c>
      <c r="J201" s="283" t="str">
        <f>Saisie[[#This Row],[DATE
'[JJ/MM/AAAA']]]&amp;Saisie[[#This Row],[HEURE
DÉBUT]]&amp;Saisie[[#This Row],[LIEU]]</f>
        <v/>
      </c>
    </row>
    <row r="202" spans="2:10" ht="21" customHeight="1">
      <c r="B202" s="36"/>
      <c r="C202" s="26"/>
      <c r="D202" s="26"/>
      <c r="E202" s="27"/>
      <c r="F202" s="27"/>
      <c r="G202" s="27"/>
      <c r="H202" s="28"/>
      <c r="I202" s="32" t="str">
        <f t="shared" si="3"/>
        <v/>
      </c>
      <c r="J202" s="283" t="str">
        <f>Saisie[[#This Row],[DATE
'[JJ/MM/AAAA']]]&amp;Saisie[[#This Row],[HEURE
DÉBUT]]&amp;Saisie[[#This Row],[LIEU]]</f>
        <v/>
      </c>
    </row>
    <row r="203" spans="2:10" ht="21" customHeight="1">
      <c r="B203" s="36"/>
      <c r="C203" s="26"/>
      <c r="D203" s="26"/>
      <c r="E203" s="27"/>
      <c r="F203" s="27"/>
      <c r="G203" s="27"/>
      <c r="H203" s="28"/>
      <c r="I203" s="32" t="str">
        <f t="shared" si="3"/>
        <v/>
      </c>
      <c r="J203" s="283" t="str">
        <f>Saisie[[#This Row],[DATE
'[JJ/MM/AAAA']]]&amp;Saisie[[#This Row],[HEURE
DÉBUT]]&amp;Saisie[[#This Row],[LIEU]]</f>
        <v/>
      </c>
    </row>
    <row r="204" spans="2:10" ht="21" customHeight="1">
      <c r="B204" s="36"/>
      <c r="C204" s="26"/>
      <c r="D204" s="26"/>
      <c r="E204" s="27"/>
      <c r="F204" s="27"/>
      <c r="G204" s="27"/>
      <c r="H204" s="28"/>
      <c r="I204" s="32" t="str">
        <f t="shared" si="3"/>
        <v/>
      </c>
      <c r="J204" s="283" t="str">
        <f>Saisie[[#This Row],[DATE
'[JJ/MM/AAAA']]]&amp;Saisie[[#This Row],[HEURE
DÉBUT]]&amp;Saisie[[#This Row],[LIEU]]</f>
        <v/>
      </c>
    </row>
    <row r="205" spans="2:10" ht="21" customHeight="1">
      <c r="B205" s="36"/>
      <c r="C205" s="26"/>
      <c r="D205" s="26"/>
      <c r="E205" s="27"/>
      <c r="F205" s="27"/>
      <c r="G205" s="27"/>
      <c r="H205" s="28"/>
      <c r="I205" s="32" t="str">
        <f t="shared" si="3"/>
        <v/>
      </c>
      <c r="J205" s="283" t="str">
        <f>Saisie[[#This Row],[DATE
'[JJ/MM/AAAA']]]&amp;Saisie[[#This Row],[HEURE
DÉBUT]]&amp;Saisie[[#This Row],[LIEU]]</f>
        <v/>
      </c>
    </row>
    <row r="206" spans="2:10" ht="21" customHeight="1">
      <c r="B206" s="36"/>
      <c r="C206" s="26"/>
      <c r="D206" s="26"/>
      <c r="E206" s="27"/>
      <c r="F206" s="27"/>
      <c r="G206" s="27"/>
      <c r="H206" s="28"/>
      <c r="I206" s="32" t="str">
        <f t="shared" si="3"/>
        <v/>
      </c>
      <c r="J206" s="283" t="str">
        <f>Saisie[[#This Row],[DATE
'[JJ/MM/AAAA']]]&amp;Saisie[[#This Row],[HEURE
DÉBUT]]&amp;Saisie[[#This Row],[LIEU]]</f>
        <v/>
      </c>
    </row>
    <row r="207" spans="2:10" ht="21" customHeight="1">
      <c r="B207" s="36"/>
      <c r="C207" s="26"/>
      <c r="D207" s="26"/>
      <c r="E207" s="27"/>
      <c r="F207" s="27"/>
      <c r="G207" s="27"/>
      <c r="H207" s="28"/>
      <c r="I207" s="32" t="str">
        <f t="shared" si="3"/>
        <v/>
      </c>
      <c r="J207" s="283" t="str">
        <f>Saisie[[#This Row],[DATE
'[JJ/MM/AAAA']]]&amp;Saisie[[#This Row],[HEURE
DÉBUT]]&amp;Saisie[[#This Row],[LIEU]]</f>
        <v/>
      </c>
    </row>
    <row r="208" spans="2:10" ht="21" customHeight="1">
      <c r="B208" s="36"/>
      <c r="C208" s="26"/>
      <c r="D208" s="26"/>
      <c r="E208" s="27"/>
      <c r="F208" s="27"/>
      <c r="G208" s="27"/>
      <c r="H208" s="28"/>
      <c r="I208" s="32" t="str">
        <f t="shared" si="3"/>
        <v/>
      </c>
      <c r="J208" s="283" t="str">
        <f>Saisie[[#This Row],[DATE
'[JJ/MM/AAAA']]]&amp;Saisie[[#This Row],[HEURE
DÉBUT]]&amp;Saisie[[#This Row],[LIEU]]</f>
        <v/>
      </c>
    </row>
    <row r="209" spans="2:10" ht="21" customHeight="1">
      <c r="B209" s="36"/>
      <c r="C209" s="26"/>
      <c r="D209" s="26"/>
      <c r="E209" s="27"/>
      <c r="F209" s="27"/>
      <c r="G209" s="27"/>
      <c r="H209" s="28"/>
      <c r="I209" s="32" t="str">
        <f t="shared" si="3"/>
        <v/>
      </c>
      <c r="J209" s="283" t="str">
        <f>Saisie[[#This Row],[DATE
'[JJ/MM/AAAA']]]&amp;Saisie[[#This Row],[HEURE
DÉBUT]]&amp;Saisie[[#This Row],[LIEU]]</f>
        <v/>
      </c>
    </row>
    <row r="210" spans="2:10" ht="21" customHeight="1">
      <c r="B210" s="36"/>
      <c r="C210" s="26"/>
      <c r="D210" s="26"/>
      <c r="E210" s="27"/>
      <c r="F210" s="27"/>
      <c r="G210" s="27"/>
      <c r="H210" s="28"/>
      <c r="I210" s="32" t="str">
        <f t="shared" si="3"/>
        <v/>
      </c>
      <c r="J210" s="283" t="str">
        <f>Saisie[[#This Row],[DATE
'[JJ/MM/AAAA']]]&amp;Saisie[[#This Row],[HEURE
DÉBUT]]&amp;Saisie[[#This Row],[LIEU]]</f>
        <v/>
      </c>
    </row>
    <row r="211" spans="2:10" ht="21" customHeight="1">
      <c r="B211" s="36"/>
      <c r="C211" s="26"/>
      <c r="D211" s="26"/>
      <c r="E211" s="27"/>
      <c r="F211" s="27"/>
      <c r="G211" s="27"/>
      <c r="H211" s="28"/>
      <c r="I211" s="32" t="str">
        <f t="shared" si="3"/>
        <v/>
      </c>
      <c r="J211" s="283" t="str">
        <f>Saisie[[#This Row],[DATE
'[JJ/MM/AAAA']]]&amp;Saisie[[#This Row],[HEURE
DÉBUT]]&amp;Saisie[[#This Row],[LIEU]]</f>
        <v/>
      </c>
    </row>
    <row r="212" spans="2:10" ht="21" customHeight="1">
      <c r="B212" s="36"/>
      <c r="C212" s="26"/>
      <c r="D212" s="26"/>
      <c r="E212" s="27"/>
      <c r="F212" s="27"/>
      <c r="G212" s="27"/>
      <c r="H212" s="28"/>
      <c r="I212" s="32" t="str">
        <f t="shared" si="3"/>
        <v/>
      </c>
      <c r="J212" s="283" t="str">
        <f>Saisie[[#This Row],[DATE
'[JJ/MM/AAAA']]]&amp;Saisie[[#This Row],[HEURE
DÉBUT]]&amp;Saisie[[#This Row],[LIEU]]</f>
        <v/>
      </c>
    </row>
    <row r="213" spans="2:10" ht="21" customHeight="1">
      <c r="B213" s="36"/>
      <c r="C213" s="26"/>
      <c r="D213" s="26"/>
      <c r="E213" s="27"/>
      <c r="F213" s="27"/>
      <c r="G213" s="27"/>
      <c r="H213" s="28"/>
      <c r="I213" s="32" t="str">
        <f t="shared" si="3"/>
        <v/>
      </c>
      <c r="J213" s="283" t="str">
        <f>Saisie[[#This Row],[DATE
'[JJ/MM/AAAA']]]&amp;Saisie[[#This Row],[HEURE
DÉBUT]]&amp;Saisie[[#This Row],[LIEU]]</f>
        <v/>
      </c>
    </row>
    <row r="214" spans="2:10" ht="21" customHeight="1">
      <c r="B214" s="36"/>
      <c r="C214" s="26"/>
      <c r="D214" s="26"/>
      <c r="E214" s="27"/>
      <c r="F214" s="27"/>
      <c r="G214" s="27"/>
      <c r="H214" s="28"/>
      <c r="I214" s="32" t="str">
        <f t="shared" si="3"/>
        <v/>
      </c>
      <c r="J214" s="283" t="str">
        <f>Saisie[[#This Row],[DATE
'[JJ/MM/AAAA']]]&amp;Saisie[[#This Row],[HEURE
DÉBUT]]&amp;Saisie[[#This Row],[LIEU]]</f>
        <v/>
      </c>
    </row>
    <row r="215" spans="2:10" ht="21" customHeight="1">
      <c r="B215" s="36"/>
      <c r="C215" s="26"/>
      <c r="D215" s="26"/>
      <c r="E215" s="27"/>
      <c r="F215" s="27"/>
      <c r="G215" s="27"/>
      <c r="H215" s="28"/>
      <c r="I215" s="32" t="str">
        <f t="shared" si="3"/>
        <v/>
      </c>
      <c r="J215" s="283" t="str">
        <f>Saisie[[#This Row],[DATE
'[JJ/MM/AAAA']]]&amp;Saisie[[#This Row],[HEURE
DÉBUT]]&amp;Saisie[[#This Row],[LIEU]]</f>
        <v/>
      </c>
    </row>
    <row r="216" spans="2:10" ht="21" customHeight="1">
      <c r="B216" s="36"/>
      <c r="C216" s="26"/>
      <c r="D216" s="26"/>
      <c r="E216" s="27"/>
      <c r="F216" s="27"/>
      <c r="G216" s="27"/>
      <c r="H216" s="28"/>
      <c r="I216" s="32" t="str">
        <f t="shared" si="3"/>
        <v/>
      </c>
      <c r="J216" s="283" t="str">
        <f>Saisie[[#This Row],[DATE
'[JJ/MM/AAAA']]]&amp;Saisie[[#This Row],[HEURE
DÉBUT]]&amp;Saisie[[#This Row],[LIEU]]</f>
        <v/>
      </c>
    </row>
    <row r="217" spans="2:10" ht="21" customHeight="1">
      <c r="B217" s="36"/>
      <c r="C217" s="26"/>
      <c r="D217" s="26"/>
      <c r="E217" s="27"/>
      <c r="F217" s="27"/>
      <c r="G217" s="27"/>
      <c r="H217" s="28"/>
      <c r="I217" s="32" t="str">
        <f t="shared" si="3"/>
        <v/>
      </c>
      <c r="J217" s="283" t="str">
        <f>Saisie[[#This Row],[DATE
'[JJ/MM/AAAA']]]&amp;Saisie[[#This Row],[HEURE
DÉBUT]]&amp;Saisie[[#This Row],[LIEU]]</f>
        <v/>
      </c>
    </row>
    <row r="218" spans="2:10" ht="21" customHeight="1">
      <c r="B218" s="36"/>
      <c r="C218" s="26"/>
      <c r="D218" s="26"/>
      <c r="E218" s="27"/>
      <c r="F218" s="27"/>
      <c r="G218" s="27"/>
      <c r="H218" s="28"/>
      <c r="I218" s="32" t="str">
        <f t="shared" si="3"/>
        <v/>
      </c>
      <c r="J218" s="283" t="str">
        <f>Saisie[[#This Row],[DATE
'[JJ/MM/AAAA']]]&amp;Saisie[[#This Row],[HEURE
DÉBUT]]&amp;Saisie[[#This Row],[LIEU]]</f>
        <v/>
      </c>
    </row>
    <row r="219" spans="2:10" ht="21" customHeight="1">
      <c r="B219" s="36"/>
      <c r="C219" s="26"/>
      <c r="D219" s="26"/>
      <c r="E219" s="27"/>
      <c r="F219" s="27"/>
      <c r="G219" s="27"/>
      <c r="H219" s="28"/>
      <c r="I219" s="32" t="str">
        <f t="shared" si="3"/>
        <v/>
      </c>
      <c r="J219" s="283" t="str">
        <f>Saisie[[#This Row],[DATE
'[JJ/MM/AAAA']]]&amp;Saisie[[#This Row],[HEURE
DÉBUT]]&amp;Saisie[[#This Row],[LIEU]]</f>
        <v/>
      </c>
    </row>
    <row r="220" spans="2:10" ht="21" customHeight="1">
      <c r="B220" s="36"/>
      <c r="C220" s="26"/>
      <c r="D220" s="26"/>
      <c r="E220" s="27"/>
      <c r="F220" s="27"/>
      <c r="G220" s="27"/>
      <c r="H220" s="28"/>
      <c r="I220" s="32" t="str">
        <f t="shared" si="3"/>
        <v/>
      </c>
      <c r="J220" s="283" t="str">
        <f>Saisie[[#This Row],[DATE
'[JJ/MM/AAAA']]]&amp;Saisie[[#This Row],[HEURE
DÉBUT]]&amp;Saisie[[#This Row],[LIEU]]</f>
        <v/>
      </c>
    </row>
    <row r="221" spans="2:10" ht="21" customHeight="1">
      <c r="B221" s="36"/>
      <c r="C221" s="26"/>
      <c r="D221" s="26"/>
      <c r="E221" s="27"/>
      <c r="F221" s="27"/>
      <c r="G221" s="27"/>
      <c r="H221" s="28"/>
      <c r="I221" s="32" t="str">
        <f t="shared" si="3"/>
        <v/>
      </c>
      <c r="J221" s="283" t="str">
        <f>Saisie[[#This Row],[DATE
'[JJ/MM/AAAA']]]&amp;Saisie[[#This Row],[HEURE
DÉBUT]]&amp;Saisie[[#This Row],[LIEU]]</f>
        <v/>
      </c>
    </row>
    <row r="222" spans="2:10" ht="21" customHeight="1">
      <c r="B222" s="36"/>
      <c r="C222" s="26"/>
      <c r="D222" s="26"/>
      <c r="E222" s="27"/>
      <c r="F222" s="27"/>
      <c r="G222" s="27"/>
      <c r="H222" s="28"/>
      <c r="I222" s="32" t="str">
        <f t="shared" si="3"/>
        <v/>
      </c>
      <c r="J222" s="283" t="str">
        <f>Saisie[[#This Row],[DATE
'[JJ/MM/AAAA']]]&amp;Saisie[[#This Row],[HEURE
DÉBUT]]&amp;Saisie[[#This Row],[LIEU]]</f>
        <v/>
      </c>
    </row>
    <row r="223" spans="2:10" ht="21" customHeight="1">
      <c r="B223" s="36"/>
      <c r="C223" s="26"/>
      <c r="D223" s="26"/>
      <c r="E223" s="27"/>
      <c r="F223" s="27"/>
      <c r="G223" s="27"/>
      <c r="H223" s="28"/>
      <c r="I223" s="32" t="str">
        <f t="shared" si="3"/>
        <v/>
      </c>
      <c r="J223" s="283" t="str">
        <f>Saisie[[#This Row],[DATE
'[JJ/MM/AAAA']]]&amp;Saisie[[#This Row],[HEURE
DÉBUT]]&amp;Saisie[[#This Row],[LIEU]]</f>
        <v/>
      </c>
    </row>
    <row r="224" spans="2:10" ht="21" customHeight="1">
      <c r="B224" s="36"/>
      <c r="C224" s="26"/>
      <c r="D224" s="26"/>
      <c r="E224" s="27"/>
      <c r="F224" s="27"/>
      <c r="G224" s="27"/>
      <c r="H224" s="28"/>
      <c r="I224" s="32" t="str">
        <f t="shared" si="3"/>
        <v/>
      </c>
      <c r="J224" s="283" t="str">
        <f>Saisie[[#This Row],[DATE
'[JJ/MM/AAAA']]]&amp;Saisie[[#This Row],[HEURE
DÉBUT]]&amp;Saisie[[#This Row],[LIEU]]</f>
        <v/>
      </c>
    </row>
    <row r="225" spans="2:10" ht="21" customHeight="1">
      <c r="B225" s="36"/>
      <c r="C225" s="26"/>
      <c r="D225" s="26"/>
      <c r="E225" s="27"/>
      <c r="F225" s="27"/>
      <c r="G225" s="27"/>
      <c r="H225" s="28"/>
      <c r="I225" s="32" t="str">
        <f t="shared" si="3"/>
        <v/>
      </c>
      <c r="J225" s="283" t="str">
        <f>Saisie[[#This Row],[DATE
'[JJ/MM/AAAA']]]&amp;Saisie[[#This Row],[HEURE
DÉBUT]]&amp;Saisie[[#This Row],[LIEU]]</f>
        <v/>
      </c>
    </row>
    <row r="226" spans="2:10" ht="21" customHeight="1">
      <c r="B226" s="36"/>
      <c r="C226" s="26"/>
      <c r="D226" s="26"/>
      <c r="E226" s="27"/>
      <c r="F226" s="27"/>
      <c r="G226" s="27"/>
      <c r="H226" s="28"/>
      <c r="I226" s="32" t="str">
        <f t="shared" si="3"/>
        <v/>
      </c>
      <c r="J226" s="283" t="str">
        <f>Saisie[[#This Row],[DATE
'[JJ/MM/AAAA']]]&amp;Saisie[[#This Row],[HEURE
DÉBUT]]&amp;Saisie[[#This Row],[LIEU]]</f>
        <v/>
      </c>
    </row>
    <row r="227" spans="2:10" ht="21" customHeight="1">
      <c r="B227" s="36"/>
      <c r="C227" s="26"/>
      <c r="D227" s="26"/>
      <c r="E227" s="27"/>
      <c r="F227" s="27"/>
      <c r="G227" s="27"/>
      <c r="H227" s="28"/>
      <c r="I227" s="32" t="str">
        <f t="shared" si="3"/>
        <v/>
      </c>
      <c r="J227" s="283" t="str">
        <f>Saisie[[#This Row],[DATE
'[JJ/MM/AAAA']]]&amp;Saisie[[#This Row],[HEURE
DÉBUT]]&amp;Saisie[[#This Row],[LIEU]]</f>
        <v/>
      </c>
    </row>
    <row r="228" spans="2:10" ht="21" customHeight="1">
      <c r="B228" s="36"/>
      <c r="C228" s="26"/>
      <c r="D228" s="26"/>
      <c r="E228" s="27"/>
      <c r="F228" s="27"/>
      <c r="G228" s="27"/>
      <c r="H228" s="28"/>
      <c r="I228" s="32" t="str">
        <f t="shared" si="3"/>
        <v/>
      </c>
      <c r="J228" s="283" t="str">
        <f>Saisie[[#This Row],[DATE
'[JJ/MM/AAAA']]]&amp;Saisie[[#This Row],[HEURE
DÉBUT]]&amp;Saisie[[#This Row],[LIEU]]</f>
        <v/>
      </c>
    </row>
    <row r="229" spans="2:10" ht="21" customHeight="1">
      <c r="B229" s="36"/>
      <c r="C229" s="26"/>
      <c r="D229" s="26"/>
      <c r="E229" s="27"/>
      <c r="F229" s="27"/>
      <c r="G229" s="27"/>
      <c r="H229" s="28"/>
      <c r="I229" s="32" t="str">
        <f t="shared" si="3"/>
        <v/>
      </c>
      <c r="J229" s="283" t="str">
        <f>Saisie[[#This Row],[DATE
'[JJ/MM/AAAA']]]&amp;Saisie[[#This Row],[HEURE
DÉBUT]]&amp;Saisie[[#This Row],[LIEU]]</f>
        <v/>
      </c>
    </row>
    <row r="230" spans="2:10" ht="21" customHeight="1">
      <c r="B230" s="36"/>
      <c r="C230" s="26"/>
      <c r="D230" s="26"/>
      <c r="E230" s="27"/>
      <c r="F230" s="27"/>
      <c r="G230" s="27"/>
      <c r="H230" s="28"/>
      <c r="I230" s="32" t="str">
        <f t="shared" si="3"/>
        <v/>
      </c>
      <c r="J230" s="283" t="str">
        <f>Saisie[[#This Row],[DATE
'[JJ/MM/AAAA']]]&amp;Saisie[[#This Row],[HEURE
DÉBUT]]&amp;Saisie[[#This Row],[LIEU]]</f>
        <v/>
      </c>
    </row>
    <row r="231" spans="2:10" ht="21" customHeight="1">
      <c r="B231" s="36"/>
      <c r="C231" s="26"/>
      <c r="D231" s="26"/>
      <c r="E231" s="27"/>
      <c r="F231" s="27"/>
      <c r="G231" s="27"/>
      <c r="H231" s="28"/>
      <c r="I231" s="32" t="str">
        <f t="shared" si="3"/>
        <v/>
      </c>
      <c r="J231" s="283" t="str">
        <f>Saisie[[#This Row],[DATE
'[JJ/MM/AAAA']]]&amp;Saisie[[#This Row],[HEURE
DÉBUT]]&amp;Saisie[[#This Row],[LIEU]]</f>
        <v/>
      </c>
    </row>
    <row r="232" spans="2:10" ht="21" customHeight="1">
      <c r="B232" s="36"/>
      <c r="C232" s="26"/>
      <c r="D232" s="26"/>
      <c r="E232" s="27"/>
      <c r="F232" s="27"/>
      <c r="G232" s="27"/>
      <c r="H232" s="28"/>
      <c r="I232" s="32" t="str">
        <f t="shared" si="3"/>
        <v/>
      </c>
      <c r="J232" s="283" t="str">
        <f>Saisie[[#This Row],[DATE
'[JJ/MM/AAAA']]]&amp;Saisie[[#This Row],[HEURE
DÉBUT]]&amp;Saisie[[#This Row],[LIEU]]</f>
        <v/>
      </c>
    </row>
    <row r="233" spans="2:10" ht="21" customHeight="1">
      <c r="B233" s="36"/>
      <c r="C233" s="26"/>
      <c r="D233" s="26"/>
      <c r="E233" s="27"/>
      <c r="F233" s="27"/>
      <c r="G233" s="27"/>
      <c r="H233" s="28"/>
      <c r="I233" s="32" t="str">
        <f t="shared" si="3"/>
        <v/>
      </c>
      <c r="J233" s="283" t="str">
        <f>Saisie[[#This Row],[DATE
'[JJ/MM/AAAA']]]&amp;Saisie[[#This Row],[HEURE
DÉBUT]]&amp;Saisie[[#This Row],[LIEU]]</f>
        <v/>
      </c>
    </row>
    <row r="234" spans="2:10" ht="21" customHeight="1">
      <c r="B234" s="36"/>
      <c r="C234" s="26"/>
      <c r="D234" s="26"/>
      <c r="E234" s="27"/>
      <c r="F234" s="27"/>
      <c r="G234" s="27"/>
      <c r="H234" s="28"/>
      <c r="I234" s="32" t="str">
        <f t="shared" si="3"/>
        <v/>
      </c>
      <c r="J234" s="283" t="str">
        <f>Saisie[[#This Row],[DATE
'[JJ/MM/AAAA']]]&amp;Saisie[[#This Row],[HEURE
DÉBUT]]&amp;Saisie[[#This Row],[LIEU]]</f>
        <v/>
      </c>
    </row>
    <row r="235" spans="2:10" ht="21" customHeight="1">
      <c r="B235" s="36"/>
      <c r="C235" s="26"/>
      <c r="D235" s="26"/>
      <c r="E235" s="27"/>
      <c r="F235" s="27"/>
      <c r="G235" s="27"/>
      <c r="H235" s="28"/>
      <c r="I235" s="32" t="str">
        <f t="shared" si="3"/>
        <v/>
      </c>
      <c r="J235" s="283" t="str">
        <f>Saisie[[#This Row],[DATE
'[JJ/MM/AAAA']]]&amp;Saisie[[#This Row],[HEURE
DÉBUT]]&amp;Saisie[[#This Row],[LIEU]]</f>
        <v/>
      </c>
    </row>
    <row r="236" spans="2:10" ht="21" customHeight="1">
      <c r="B236" s="36"/>
      <c r="C236" s="26"/>
      <c r="D236" s="26"/>
      <c r="E236" s="27"/>
      <c r="F236" s="27"/>
      <c r="G236" s="27"/>
      <c r="H236" s="28"/>
      <c r="I236" s="32" t="str">
        <f t="shared" si="3"/>
        <v/>
      </c>
      <c r="J236" s="283" t="str">
        <f>Saisie[[#This Row],[DATE
'[JJ/MM/AAAA']]]&amp;Saisie[[#This Row],[HEURE
DÉBUT]]&amp;Saisie[[#This Row],[LIEU]]</f>
        <v/>
      </c>
    </row>
    <row r="237" spans="2:10" ht="21" customHeight="1">
      <c r="B237" s="36"/>
      <c r="C237" s="26"/>
      <c r="D237" s="26"/>
      <c r="E237" s="27"/>
      <c r="F237" s="27"/>
      <c r="G237" s="27"/>
      <c r="H237" s="28"/>
      <c r="I237" s="32" t="str">
        <f t="shared" si="3"/>
        <v/>
      </c>
      <c r="J237" s="283" t="str">
        <f>Saisie[[#This Row],[DATE
'[JJ/MM/AAAA']]]&amp;Saisie[[#This Row],[HEURE
DÉBUT]]&amp;Saisie[[#This Row],[LIEU]]</f>
        <v/>
      </c>
    </row>
    <row r="238" spans="2:10" ht="21" customHeight="1">
      <c r="B238" s="36"/>
      <c r="C238" s="26"/>
      <c r="D238" s="26"/>
      <c r="E238" s="27"/>
      <c r="F238" s="27"/>
      <c r="G238" s="27"/>
      <c r="H238" s="28"/>
      <c r="I238" s="32" t="str">
        <f t="shared" si="3"/>
        <v/>
      </c>
      <c r="J238" s="283" t="str">
        <f>Saisie[[#This Row],[DATE
'[JJ/MM/AAAA']]]&amp;Saisie[[#This Row],[HEURE
DÉBUT]]&amp;Saisie[[#This Row],[LIEU]]</f>
        <v/>
      </c>
    </row>
    <row r="239" spans="2:10" ht="21" customHeight="1">
      <c r="B239" s="36"/>
      <c r="C239" s="26"/>
      <c r="D239" s="26"/>
      <c r="E239" s="27"/>
      <c r="F239" s="27"/>
      <c r="G239" s="27"/>
      <c r="H239" s="28"/>
      <c r="I239" s="32" t="str">
        <f t="shared" si="3"/>
        <v/>
      </c>
      <c r="J239" s="283" t="str">
        <f>Saisie[[#This Row],[DATE
'[JJ/MM/AAAA']]]&amp;Saisie[[#This Row],[HEURE
DÉBUT]]&amp;Saisie[[#This Row],[LIEU]]</f>
        <v/>
      </c>
    </row>
    <row r="240" spans="2:10" ht="21" customHeight="1">
      <c r="B240" s="36"/>
      <c r="C240" s="26"/>
      <c r="D240" s="26"/>
      <c r="E240" s="27"/>
      <c r="F240" s="27"/>
      <c r="G240" s="27"/>
      <c r="H240" s="28"/>
      <c r="I240" s="32" t="str">
        <f t="shared" si="3"/>
        <v/>
      </c>
      <c r="J240" s="283" t="str">
        <f>Saisie[[#This Row],[DATE
'[JJ/MM/AAAA']]]&amp;Saisie[[#This Row],[HEURE
DÉBUT]]&amp;Saisie[[#This Row],[LIEU]]</f>
        <v/>
      </c>
    </row>
    <row r="241" spans="2:10" ht="21" customHeight="1">
      <c r="B241" s="36"/>
      <c r="C241" s="26"/>
      <c r="D241" s="26"/>
      <c r="E241" s="27"/>
      <c r="F241" s="27"/>
      <c r="G241" s="27"/>
      <c r="H241" s="28"/>
      <c r="I241" s="32" t="str">
        <f t="shared" si="3"/>
        <v/>
      </c>
      <c r="J241" s="283" t="str">
        <f>Saisie[[#This Row],[DATE
'[JJ/MM/AAAA']]]&amp;Saisie[[#This Row],[HEURE
DÉBUT]]&amp;Saisie[[#This Row],[LIEU]]</f>
        <v/>
      </c>
    </row>
    <row r="242" spans="2:10" ht="21" customHeight="1">
      <c r="B242" s="36"/>
      <c r="C242" s="26"/>
      <c r="D242" s="26"/>
      <c r="E242" s="27"/>
      <c r="F242" s="27"/>
      <c r="G242" s="27"/>
      <c r="H242" s="28"/>
      <c r="I242" s="32" t="str">
        <f t="shared" si="3"/>
        <v/>
      </c>
      <c r="J242" s="283" t="str">
        <f>Saisie[[#This Row],[DATE
'[JJ/MM/AAAA']]]&amp;Saisie[[#This Row],[HEURE
DÉBUT]]&amp;Saisie[[#This Row],[LIEU]]</f>
        <v/>
      </c>
    </row>
    <row r="243" spans="2:10" ht="21" customHeight="1">
      <c r="B243" s="36"/>
      <c r="C243" s="26"/>
      <c r="D243" s="26"/>
      <c r="E243" s="27"/>
      <c r="F243" s="27"/>
      <c r="G243" s="27"/>
      <c r="H243" s="28"/>
      <c r="I243" s="32" t="str">
        <f t="shared" si="3"/>
        <v/>
      </c>
      <c r="J243" s="283" t="str">
        <f>Saisie[[#This Row],[DATE
'[JJ/MM/AAAA']]]&amp;Saisie[[#This Row],[HEURE
DÉBUT]]&amp;Saisie[[#This Row],[LIEU]]</f>
        <v/>
      </c>
    </row>
    <row r="244" spans="2:10" ht="21" customHeight="1">
      <c r="B244" s="36"/>
      <c r="C244" s="26"/>
      <c r="D244" s="26"/>
      <c r="E244" s="27"/>
      <c r="F244" s="27"/>
      <c r="G244" s="27"/>
      <c r="H244" s="28"/>
      <c r="I244" s="32" t="str">
        <f t="shared" si="3"/>
        <v/>
      </c>
      <c r="J244" s="283" t="str">
        <f>Saisie[[#This Row],[DATE
'[JJ/MM/AAAA']]]&amp;Saisie[[#This Row],[HEURE
DÉBUT]]&amp;Saisie[[#This Row],[LIEU]]</f>
        <v/>
      </c>
    </row>
    <row r="245" spans="2:10" ht="21" customHeight="1">
      <c r="B245" s="36"/>
      <c r="C245" s="26"/>
      <c r="D245" s="26"/>
      <c r="E245" s="27"/>
      <c r="F245" s="27"/>
      <c r="G245" s="27"/>
      <c r="H245" s="28"/>
      <c r="I245" s="32" t="str">
        <f t="shared" si="3"/>
        <v/>
      </c>
      <c r="J245" s="283" t="str">
        <f>Saisie[[#This Row],[DATE
'[JJ/MM/AAAA']]]&amp;Saisie[[#This Row],[HEURE
DÉBUT]]&amp;Saisie[[#This Row],[LIEU]]</f>
        <v/>
      </c>
    </row>
    <row r="246" spans="2:10" ht="21" customHeight="1">
      <c r="B246" s="36"/>
      <c r="C246" s="26"/>
      <c r="D246" s="26"/>
      <c r="E246" s="27"/>
      <c r="F246" s="27"/>
      <c r="G246" s="27"/>
      <c r="H246" s="28"/>
      <c r="I246" s="32" t="str">
        <f t="shared" si="3"/>
        <v/>
      </c>
      <c r="J246" s="283" t="str">
        <f>Saisie[[#This Row],[DATE
'[JJ/MM/AAAA']]]&amp;Saisie[[#This Row],[HEURE
DÉBUT]]&amp;Saisie[[#This Row],[LIEU]]</f>
        <v/>
      </c>
    </row>
    <row r="247" spans="2:10" ht="21" customHeight="1">
      <c r="B247" s="36"/>
      <c r="C247" s="26"/>
      <c r="D247" s="26"/>
      <c r="E247" s="27"/>
      <c r="F247" s="27"/>
      <c r="G247" s="27"/>
      <c r="H247" s="28"/>
      <c r="I247" s="32" t="str">
        <f t="shared" si="3"/>
        <v/>
      </c>
      <c r="J247" s="283" t="str">
        <f>Saisie[[#This Row],[DATE
'[JJ/MM/AAAA']]]&amp;Saisie[[#This Row],[HEURE
DÉBUT]]&amp;Saisie[[#This Row],[LIEU]]</f>
        <v/>
      </c>
    </row>
    <row r="248" spans="2:10" ht="21" customHeight="1">
      <c r="B248" s="36"/>
      <c r="C248" s="26"/>
      <c r="D248" s="26"/>
      <c r="E248" s="27"/>
      <c r="F248" s="27"/>
      <c r="G248" s="27"/>
      <c r="H248" s="28"/>
      <c r="I248" s="32" t="str">
        <f t="shared" si="3"/>
        <v/>
      </c>
      <c r="J248" s="283" t="str">
        <f>Saisie[[#This Row],[DATE
'[JJ/MM/AAAA']]]&amp;Saisie[[#This Row],[HEURE
DÉBUT]]&amp;Saisie[[#This Row],[LIEU]]</f>
        <v/>
      </c>
    </row>
    <row r="249" spans="2:10" ht="21" customHeight="1">
      <c r="B249" s="36"/>
      <c r="C249" s="26"/>
      <c r="D249" s="26"/>
      <c r="E249" s="27"/>
      <c r="F249" s="27"/>
      <c r="G249" s="27"/>
      <c r="H249" s="28"/>
      <c r="I249" s="32" t="str">
        <f t="shared" si="3"/>
        <v/>
      </c>
      <c r="J249" s="283" t="str">
        <f>Saisie[[#This Row],[DATE
'[JJ/MM/AAAA']]]&amp;Saisie[[#This Row],[HEURE
DÉBUT]]&amp;Saisie[[#This Row],[LIEU]]</f>
        <v/>
      </c>
    </row>
    <row r="250" spans="2:10" ht="21" customHeight="1">
      <c r="B250" s="36"/>
      <c r="C250" s="26"/>
      <c r="D250" s="26"/>
      <c r="E250" s="27"/>
      <c r="F250" s="27"/>
      <c r="G250" s="27"/>
      <c r="H250" s="28"/>
      <c r="I250" s="32" t="str">
        <f t="shared" si="3"/>
        <v/>
      </c>
      <c r="J250" s="283" t="str">
        <f>Saisie[[#This Row],[DATE
'[JJ/MM/AAAA']]]&amp;Saisie[[#This Row],[HEURE
DÉBUT]]&amp;Saisie[[#This Row],[LIEU]]</f>
        <v/>
      </c>
    </row>
    <row r="251" spans="2:10" ht="21" customHeight="1">
      <c r="B251" s="36"/>
      <c r="C251" s="26"/>
      <c r="D251" s="26"/>
      <c r="E251" s="27"/>
      <c r="F251" s="27"/>
      <c r="G251" s="27"/>
      <c r="H251" s="28"/>
      <c r="I251" s="32" t="str">
        <f t="shared" si="3"/>
        <v/>
      </c>
      <c r="J251" s="283" t="str">
        <f>Saisie[[#This Row],[DATE
'[JJ/MM/AAAA']]]&amp;Saisie[[#This Row],[HEURE
DÉBUT]]&amp;Saisie[[#This Row],[LIEU]]</f>
        <v/>
      </c>
    </row>
    <row r="252" spans="2:10" ht="21" customHeight="1">
      <c r="B252" s="36"/>
      <c r="C252" s="26"/>
      <c r="D252" s="26"/>
      <c r="E252" s="27"/>
      <c r="F252" s="27"/>
      <c r="G252" s="27"/>
      <c r="H252" s="28"/>
      <c r="I252" s="32" t="str">
        <f t="shared" si="3"/>
        <v/>
      </c>
      <c r="J252" s="283" t="str">
        <f>Saisie[[#This Row],[DATE
'[JJ/MM/AAAA']]]&amp;Saisie[[#This Row],[HEURE
DÉBUT]]&amp;Saisie[[#This Row],[LIEU]]</f>
        <v/>
      </c>
    </row>
    <row r="253" spans="2:10" ht="21" customHeight="1">
      <c r="B253" s="36"/>
      <c r="C253" s="26"/>
      <c r="D253" s="26"/>
      <c r="E253" s="27"/>
      <c r="F253" s="27"/>
      <c r="G253" s="27"/>
      <c r="H253" s="28"/>
      <c r="I253" s="32" t="str">
        <f t="shared" si="3"/>
        <v/>
      </c>
      <c r="J253" s="283" t="str">
        <f>Saisie[[#This Row],[DATE
'[JJ/MM/AAAA']]]&amp;Saisie[[#This Row],[HEURE
DÉBUT]]&amp;Saisie[[#This Row],[LIEU]]</f>
        <v/>
      </c>
    </row>
    <row r="254" spans="2:10" ht="21" customHeight="1">
      <c r="B254" s="36"/>
      <c r="C254" s="26"/>
      <c r="D254" s="26"/>
      <c r="E254" s="27"/>
      <c r="F254" s="27"/>
      <c r="G254" s="27"/>
      <c r="H254" s="28"/>
      <c r="I254" s="32" t="str">
        <f t="shared" si="3"/>
        <v/>
      </c>
      <c r="J254" s="283" t="str">
        <f>Saisie[[#This Row],[DATE
'[JJ/MM/AAAA']]]&amp;Saisie[[#This Row],[HEURE
DÉBUT]]&amp;Saisie[[#This Row],[LIEU]]</f>
        <v/>
      </c>
    </row>
    <row r="255" spans="2:10" ht="21" customHeight="1">
      <c r="B255" s="36"/>
      <c r="C255" s="26"/>
      <c r="D255" s="26"/>
      <c r="E255" s="27"/>
      <c r="F255" s="27"/>
      <c r="G255" s="27"/>
      <c r="H255" s="28"/>
      <c r="I255" s="32" t="str">
        <f t="shared" si="3"/>
        <v/>
      </c>
      <c r="J255" s="283" t="str">
        <f>Saisie[[#This Row],[DATE
'[JJ/MM/AAAA']]]&amp;Saisie[[#This Row],[HEURE
DÉBUT]]&amp;Saisie[[#This Row],[LIEU]]</f>
        <v/>
      </c>
    </row>
    <row r="256" spans="2:10" ht="21" customHeight="1">
      <c r="B256" s="36"/>
      <c r="C256" s="26"/>
      <c r="D256" s="26"/>
      <c r="E256" s="27"/>
      <c r="F256" s="27"/>
      <c r="G256" s="27"/>
      <c r="H256" s="28"/>
      <c r="I256" s="32" t="str">
        <f t="shared" si="3"/>
        <v/>
      </c>
      <c r="J256" s="283" t="str">
        <f>Saisie[[#This Row],[DATE
'[JJ/MM/AAAA']]]&amp;Saisie[[#This Row],[HEURE
DÉBUT]]&amp;Saisie[[#This Row],[LIEU]]</f>
        <v/>
      </c>
    </row>
    <row r="257" spans="2:10" ht="21" customHeight="1">
      <c r="B257" s="36"/>
      <c r="C257" s="26"/>
      <c r="D257" s="26"/>
      <c r="E257" s="27"/>
      <c r="F257" s="27"/>
      <c r="G257" s="27"/>
      <c r="H257" s="28"/>
      <c r="I257" s="32" t="str">
        <f t="shared" si="3"/>
        <v/>
      </c>
      <c r="J257" s="283" t="str">
        <f>Saisie[[#This Row],[DATE
'[JJ/MM/AAAA']]]&amp;Saisie[[#This Row],[HEURE
DÉBUT]]&amp;Saisie[[#This Row],[LIEU]]</f>
        <v/>
      </c>
    </row>
    <row r="258" spans="2:10" ht="21" customHeight="1">
      <c r="B258" s="36"/>
      <c r="C258" s="26"/>
      <c r="D258" s="26"/>
      <c r="E258" s="27"/>
      <c r="F258" s="27"/>
      <c r="G258" s="27"/>
      <c r="H258" s="28"/>
      <c r="I258" s="32" t="str">
        <f t="shared" si="3"/>
        <v/>
      </c>
      <c r="J258" s="283" t="str">
        <f>Saisie[[#This Row],[DATE
'[JJ/MM/AAAA']]]&amp;Saisie[[#This Row],[HEURE
DÉBUT]]&amp;Saisie[[#This Row],[LIEU]]</f>
        <v/>
      </c>
    </row>
    <row r="259" spans="2:10" ht="21" customHeight="1">
      <c r="B259" s="36"/>
      <c r="C259" s="26"/>
      <c r="D259" s="26"/>
      <c r="E259" s="27"/>
      <c r="F259" s="27"/>
      <c r="G259" s="27"/>
      <c r="H259" s="28"/>
      <c r="I259" s="32" t="str">
        <f t="shared" ref="I259:I322" si="4">IF(ISBLANK(H259),"","i")</f>
        <v/>
      </c>
      <c r="J259" s="283" t="str">
        <f>Saisie[[#This Row],[DATE
'[JJ/MM/AAAA']]]&amp;Saisie[[#This Row],[HEURE
DÉBUT]]&amp;Saisie[[#This Row],[LIEU]]</f>
        <v/>
      </c>
    </row>
    <row r="260" spans="2:10" ht="21" customHeight="1">
      <c r="B260" s="36"/>
      <c r="C260" s="26"/>
      <c r="D260" s="26"/>
      <c r="E260" s="27"/>
      <c r="F260" s="27"/>
      <c r="G260" s="27"/>
      <c r="H260" s="28"/>
      <c r="I260" s="32" t="str">
        <f t="shared" si="4"/>
        <v/>
      </c>
      <c r="J260" s="283" t="str">
        <f>Saisie[[#This Row],[DATE
'[JJ/MM/AAAA']]]&amp;Saisie[[#This Row],[HEURE
DÉBUT]]&amp;Saisie[[#This Row],[LIEU]]</f>
        <v/>
      </c>
    </row>
    <row r="261" spans="2:10" ht="21" customHeight="1">
      <c r="B261" s="36"/>
      <c r="C261" s="26"/>
      <c r="D261" s="26"/>
      <c r="E261" s="27"/>
      <c r="F261" s="27"/>
      <c r="G261" s="27"/>
      <c r="H261" s="28"/>
      <c r="I261" s="32" t="str">
        <f t="shared" si="4"/>
        <v/>
      </c>
      <c r="J261" s="283" t="str">
        <f>Saisie[[#This Row],[DATE
'[JJ/MM/AAAA']]]&amp;Saisie[[#This Row],[HEURE
DÉBUT]]&amp;Saisie[[#This Row],[LIEU]]</f>
        <v/>
      </c>
    </row>
    <row r="262" spans="2:10" ht="21" customHeight="1">
      <c r="B262" s="36"/>
      <c r="C262" s="26"/>
      <c r="D262" s="26"/>
      <c r="E262" s="27"/>
      <c r="F262" s="27"/>
      <c r="G262" s="27"/>
      <c r="H262" s="28"/>
      <c r="I262" s="32" t="str">
        <f t="shared" si="4"/>
        <v/>
      </c>
      <c r="J262" s="283" t="str">
        <f>Saisie[[#This Row],[DATE
'[JJ/MM/AAAA']]]&amp;Saisie[[#This Row],[HEURE
DÉBUT]]&amp;Saisie[[#This Row],[LIEU]]</f>
        <v/>
      </c>
    </row>
    <row r="263" spans="2:10" ht="21" customHeight="1">
      <c r="B263" s="36"/>
      <c r="C263" s="26"/>
      <c r="D263" s="26"/>
      <c r="E263" s="27"/>
      <c r="F263" s="27"/>
      <c r="G263" s="27"/>
      <c r="H263" s="28"/>
      <c r="I263" s="32" t="str">
        <f t="shared" si="4"/>
        <v/>
      </c>
      <c r="J263" s="283" t="str">
        <f>Saisie[[#This Row],[DATE
'[JJ/MM/AAAA']]]&amp;Saisie[[#This Row],[HEURE
DÉBUT]]&amp;Saisie[[#This Row],[LIEU]]</f>
        <v/>
      </c>
    </row>
    <row r="264" spans="2:10" ht="21" customHeight="1">
      <c r="B264" s="36"/>
      <c r="C264" s="26"/>
      <c r="D264" s="26"/>
      <c r="E264" s="27"/>
      <c r="F264" s="27"/>
      <c r="G264" s="27"/>
      <c r="H264" s="28"/>
      <c r="I264" s="32" t="str">
        <f t="shared" si="4"/>
        <v/>
      </c>
      <c r="J264" s="283" t="str">
        <f>Saisie[[#This Row],[DATE
'[JJ/MM/AAAA']]]&amp;Saisie[[#This Row],[HEURE
DÉBUT]]&amp;Saisie[[#This Row],[LIEU]]</f>
        <v/>
      </c>
    </row>
    <row r="265" spans="2:10" ht="21" customHeight="1">
      <c r="B265" s="36"/>
      <c r="C265" s="26"/>
      <c r="D265" s="26"/>
      <c r="E265" s="27"/>
      <c r="F265" s="27"/>
      <c r="G265" s="27"/>
      <c r="H265" s="28"/>
      <c r="I265" s="32" t="str">
        <f t="shared" si="4"/>
        <v/>
      </c>
      <c r="J265" s="283" t="str">
        <f>Saisie[[#This Row],[DATE
'[JJ/MM/AAAA']]]&amp;Saisie[[#This Row],[HEURE
DÉBUT]]&amp;Saisie[[#This Row],[LIEU]]</f>
        <v/>
      </c>
    </row>
    <row r="266" spans="2:10" ht="21" customHeight="1">
      <c r="B266" s="36"/>
      <c r="C266" s="26"/>
      <c r="D266" s="26"/>
      <c r="E266" s="27"/>
      <c r="F266" s="27"/>
      <c r="G266" s="27"/>
      <c r="H266" s="28"/>
      <c r="I266" s="32" t="str">
        <f t="shared" si="4"/>
        <v/>
      </c>
      <c r="J266" s="283" t="str">
        <f>Saisie[[#This Row],[DATE
'[JJ/MM/AAAA']]]&amp;Saisie[[#This Row],[HEURE
DÉBUT]]&amp;Saisie[[#This Row],[LIEU]]</f>
        <v/>
      </c>
    </row>
    <row r="267" spans="2:10" ht="21" customHeight="1">
      <c r="B267" s="36"/>
      <c r="C267" s="26"/>
      <c r="D267" s="26"/>
      <c r="E267" s="27"/>
      <c r="F267" s="27"/>
      <c r="G267" s="27"/>
      <c r="H267" s="28"/>
      <c r="I267" s="32" t="str">
        <f t="shared" si="4"/>
        <v/>
      </c>
      <c r="J267" s="283" t="str">
        <f>Saisie[[#This Row],[DATE
'[JJ/MM/AAAA']]]&amp;Saisie[[#This Row],[HEURE
DÉBUT]]&amp;Saisie[[#This Row],[LIEU]]</f>
        <v/>
      </c>
    </row>
    <row r="268" spans="2:10" ht="21" customHeight="1">
      <c r="B268" s="36"/>
      <c r="C268" s="26"/>
      <c r="D268" s="26"/>
      <c r="E268" s="27"/>
      <c r="F268" s="27"/>
      <c r="G268" s="27"/>
      <c r="H268" s="28"/>
      <c r="I268" s="32" t="str">
        <f t="shared" si="4"/>
        <v/>
      </c>
      <c r="J268" s="283" t="str">
        <f>Saisie[[#This Row],[DATE
'[JJ/MM/AAAA']]]&amp;Saisie[[#This Row],[HEURE
DÉBUT]]&amp;Saisie[[#This Row],[LIEU]]</f>
        <v/>
      </c>
    </row>
    <row r="269" spans="2:10" ht="21" customHeight="1">
      <c r="B269" s="36"/>
      <c r="C269" s="26"/>
      <c r="D269" s="26"/>
      <c r="E269" s="27"/>
      <c r="F269" s="27"/>
      <c r="G269" s="27"/>
      <c r="H269" s="28"/>
      <c r="I269" s="32" t="str">
        <f t="shared" si="4"/>
        <v/>
      </c>
      <c r="J269" s="283" t="str">
        <f>Saisie[[#This Row],[DATE
'[JJ/MM/AAAA']]]&amp;Saisie[[#This Row],[HEURE
DÉBUT]]&amp;Saisie[[#This Row],[LIEU]]</f>
        <v/>
      </c>
    </row>
    <row r="270" spans="2:10" ht="21" customHeight="1">
      <c r="B270" s="36"/>
      <c r="C270" s="26"/>
      <c r="D270" s="26"/>
      <c r="E270" s="27"/>
      <c r="F270" s="27"/>
      <c r="G270" s="27"/>
      <c r="H270" s="28"/>
      <c r="I270" s="32" t="str">
        <f t="shared" si="4"/>
        <v/>
      </c>
      <c r="J270" s="283" t="str">
        <f>Saisie[[#This Row],[DATE
'[JJ/MM/AAAA']]]&amp;Saisie[[#This Row],[HEURE
DÉBUT]]&amp;Saisie[[#This Row],[LIEU]]</f>
        <v/>
      </c>
    </row>
    <row r="271" spans="2:10" ht="21" customHeight="1">
      <c r="B271" s="36"/>
      <c r="C271" s="26"/>
      <c r="D271" s="26"/>
      <c r="E271" s="27"/>
      <c r="F271" s="27"/>
      <c r="G271" s="27"/>
      <c r="H271" s="28"/>
      <c r="I271" s="32" t="str">
        <f t="shared" si="4"/>
        <v/>
      </c>
      <c r="J271" s="283" t="str">
        <f>Saisie[[#This Row],[DATE
'[JJ/MM/AAAA']]]&amp;Saisie[[#This Row],[HEURE
DÉBUT]]&amp;Saisie[[#This Row],[LIEU]]</f>
        <v/>
      </c>
    </row>
    <row r="272" spans="2:10" ht="21" customHeight="1">
      <c r="B272" s="36"/>
      <c r="C272" s="26"/>
      <c r="D272" s="26"/>
      <c r="E272" s="27"/>
      <c r="F272" s="27"/>
      <c r="G272" s="27"/>
      <c r="H272" s="28"/>
      <c r="I272" s="32" t="str">
        <f t="shared" si="4"/>
        <v/>
      </c>
      <c r="J272" s="283" t="str">
        <f>Saisie[[#This Row],[DATE
'[JJ/MM/AAAA']]]&amp;Saisie[[#This Row],[HEURE
DÉBUT]]&amp;Saisie[[#This Row],[LIEU]]</f>
        <v/>
      </c>
    </row>
    <row r="273" spans="2:10" ht="21" customHeight="1">
      <c r="B273" s="36"/>
      <c r="C273" s="26"/>
      <c r="D273" s="26"/>
      <c r="E273" s="27"/>
      <c r="F273" s="27"/>
      <c r="G273" s="27"/>
      <c r="H273" s="28"/>
      <c r="I273" s="32" t="str">
        <f t="shared" si="4"/>
        <v/>
      </c>
      <c r="J273" s="283" t="str">
        <f>Saisie[[#This Row],[DATE
'[JJ/MM/AAAA']]]&amp;Saisie[[#This Row],[HEURE
DÉBUT]]&amp;Saisie[[#This Row],[LIEU]]</f>
        <v/>
      </c>
    </row>
    <row r="274" spans="2:10" ht="21" customHeight="1">
      <c r="B274" s="36"/>
      <c r="C274" s="26"/>
      <c r="D274" s="26"/>
      <c r="E274" s="27"/>
      <c r="F274" s="27"/>
      <c r="G274" s="27"/>
      <c r="H274" s="28"/>
      <c r="I274" s="32" t="str">
        <f t="shared" si="4"/>
        <v/>
      </c>
      <c r="J274" s="283" t="str">
        <f>Saisie[[#This Row],[DATE
'[JJ/MM/AAAA']]]&amp;Saisie[[#This Row],[HEURE
DÉBUT]]&amp;Saisie[[#This Row],[LIEU]]</f>
        <v/>
      </c>
    </row>
    <row r="275" spans="2:10" ht="21" customHeight="1">
      <c r="B275" s="36"/>
      <c r="C275" s="26"/>
      <c r="D275" s="26"/>
      <c r="E275" s="27"/>
      <c r="F275" s="27"/>
      <c r="G275" s="27"/>
      <c r="H275" s="28"/>
      <c r="I275" s="32" t="str">
        <f t="shared" si="4"/>
        <v/>
      </c>
      <c r="J275" s="283" t="str">
        <f>Saisie[[#This Row],[DATE
'[JJ/MM/AAAA']]]&amp;Saisie[[#This Row],[HEURE
DÉBUT]]&amp;Saisie[[#This Row],[LIEU]]</f>
        <v/>
      </c>
    </row>
    <row r="276" spans="2:10" ht="21" customHeight="1">
      <c r="B276" s="36"/>
      <c r="C276" s="26"/>
      <c r="D276" s="26"/>
      <c r="E276" s="27"/>
      <c r="F276" s="27"/>
      <c r="G276" s="27"/>
      <c r="H276" s="28"/>
      <c r="I276" s="32" t="str">
        <f t="shared" si="4"/>
        <v/>
      </c>
      <c r="J276" s="283" t="str">
        <f>Saisie[[#This Row],[DATE
'[JJ/MM/AAAA']]]&amp;Saisie[[#This Row],[HEURE
DÉBUT]]&amp;Saisie[[#This Row],[LIEU]]</f>
        <v/>
      </c>
    </row>
    <row r="277" spans="2:10" ht="21" customHeight="1">
      <c r="B277" s="36"/>
      <c r="C277" s="26"/>
      <c r="D277" s="26"/>
      <c r="E277" s="27"/>
      <c r="F277" s="27"/>
      <c r="G277" s="27"/>
      <c r="H277" s="28"/>
      <c r="I277" s="32" t="str">
        <f t="shared" si="4"/>
        <v/>
      </c>
      <c r="J277" s="283" t="str">
        <f>Saisie[[#This Row],[DATE
'[JJ/MM/AAAA']]]&amp;Saisie[[#This Row],[HEURE
DÉBUT]]&amp;Saisie[[#This Row],[LIEU]]</f>
        <v/>
      </c>
    </row>
    <row r="278" spans="2:10" ht="21" customHeight="1">
      <c r="B278" s="36"/>
      <c r="C278" s="26"/>
      <c r="D278" s="26"/>
      <c r="E278" s="27"/>
      <c r="F278" s="27"/>
      <c r="G278" s="27"/>
      <c r="H278" s="28"/>
      <c r="I278" s="32" t="str">
        <f t="shared" si="4"/>
        <v/>
      </c>
      <c r="J278" s="283" t="str">
        <f>Saisie[[#This Row],[DATE
'[JJ/MM/AAAA']]]&amp;Saisie[[#This Row],[HEURE
DÉBUT]]&amp;Saisie[[#This Row],[LIEU]]</f>
        <v/>
      </c>
    </row>
    <row r="279" spans="2:10" ht="21" customHeight="1">
      <c r="B279" s="36"/>
      <c r="C279" s="26"/>
      <c r="D279" s="26"/>
      <c r="E279" s="27"/>
      <c r="F279" s="27"/>
      <c r="G279" s="27"/>
      <c r="H279" s="28"/>
      <c r="I279" s="32" t="str">
        <f t="shared" si="4"/>
        <v/>
      </c>
      <c r="J279" s="283" t="str">
        <f>Saisie[[#This Row],[DATE
'[JJ/MM/AAAA']]]&amp;Saisie[[#This Row],[HEURE
DÉBUT]]&amp;Saisie[[#This Row],[LIEU]]</f>
        <v/>
      </c>
    </row>
    <row r="280" spans="2:10" ht="21" customHeight="1">
      <c r="B280" s="36"/>
      <c r="C280" s="26"/>
      <c r="D280" s="26"/>
      <c r="E280" s="27"/>
      <c r="F280" s="27"/>
      <c r="G280" s="27"/>
      <c r="H280" s="28"/>
      <c r="I280" s="32" t="str">
        <f t="shared" si="4"/>
        <v/>
      </c>
      <c r="J280" s="283" t="str">
        <f>Saisie[[#This Row],[DATE
'[JJ/MM/AAAA']]]&amp;Saisie[[#This Row],[HEURE
DÉBUT]]&amp;Saisie[[#This Row],[LIEU]]</f>
        <v/>
      </c>
    </row>
    <row r="281" spans="2:10" ht="21" customHeight="1">
      <c r="B281" s="36"/>
      <c r="C281" s="26"/>
      <c r="D281" s="26"/>
      <c r="E281" s="27"/>
      <c r="F281" s="27"/>
      <c r="G281" s="27"/>
      <c r="H281" s="28"/>
      <c r="I281" s="32" t="str">
        <f t="shared" si="4"/>
        <v/>
      </c>
      <c r="J281" s="283" t="str">
        <f>Saisie[[#This Row],[DATE
'[JJ/MM/AAAA']]]&amp;Saisie[[#This Row],[HEURE
DÉBUT]]&amp;Saisie[[#This Row],[LIEU]]</f>
        <v/>
      </c>
    </row>
    <row r="282" spans="2:10" ht="21" customHeight="1">
      <c r="B282" s="36"/>
      <c r="C282" s="26"/>
      <c r="D282" s="26"/>
      <c r="E282" s="27"/>
      <c r="F282" s="27"/>
      <c r="G282" s="27"/>
      <c r="H282" s="28"/>
      <c r="I282" s="32" t="str">
        <f t="shared" si="4"/>
        <v/>
      </c>
      <c r="J282" s="283" t="str">
        <f>Saisie[[#This Row],[DATE
'[JJ/MM/AAAA']]]&amp;Saisie[[#This Row],[HEURE
DÉBUT]]&amp;Saisie[[#This Row],[LIEU]]</f>
        <v/>
      </c>
    </row>
    <row r="283" spans="2:10" ht="21" customHeight="1">
      <c r="B283" s="36"/>
      <c r="C283" s="26"/>
      <c r="D283" s="26"/>
      <c r="E283" s="27"/>
      <c r="F283" s="27"/>
      <c r="G283" s="27"/>
      <c r="H283" s="28"/>
      <c r="I283" s="32" t="str">
        <f t="shared" si="4"/>
        <v/>
      </c>
      <c r="J283" s="283" t="str">
        <f>Saisie[[#This Row],[DATE
'[JJ/MM/AAAA']]]&amp;Saisie[[#This Row],[HEURE
DÉBUT]]&amp;Saisie[[#This Row],[LIEU]]</f>
        <v/>
      </c>
    </row>
    <row r="284" spans="2:10" ht="21" customHeight="1">
      <c r="B284" s="36"/>
      <c r="C284" s="26"/>
      <c r="D284" s="26"/>
      <c r="E284" s="27"/>
      <c r="F284" s="27"/>
      <c r="G284" s="27"/>
      <c r="H284" s="28"/>
      <c r="I284" s="32" t="str">
        <f t="shared" si="4"/>
        <v/>
      </c>
      <c r="J284" s="283" t="str">
        <f>Saisie[[#This Row],[DATE
'[JJ/MM/AAAA']]]&amp;Saisie[[#This Row],[HEURE
DÉBUT]]&amp;Saisie[[#This Row],[LIEU]]</f>
        <v/>
      </c>
    </row>
    <row r="285" spans="2:10" ht="21" customHeight="1">
      <c r="B285" s="36"/>
      <c r="C285" s="26"/>
      <c r="D285" s="26"/>
      <c r="E285" s="27"/>
      <c r="F285" s="27"/>
      <c r="G285" s="27"/>
      <c r="H285" s="28"/>
      <c r="I285" s="32" t="str">
        <f t="shared" si="4"/>
        <v/>
      </c>
      <c r="J285" s="283" t="str">
        <f>Saisie[[#This Row],[DATE
'[JJ/MM/AAAA']]]&amp;Saisie[[#This Row],[HEURE
DÉBUT]]&amp;Saisie[[#This Row],[LIEU]]</f>
        <v/>
      </c>
    </row>
    <row r="286" spans="2:10" ht="21" customHeight="1">
      <c r="B286" s="36"/>
      <c r="C286" s="26"/>
      <c r="D286" s="26"/>
      <c r="E286" s="27"/>
      <c r="F286" s="27"/>
      <c r="G286" s="27"/>
      <c r="H286" s="28"/>
      <c r="I286" s="32" t="str">
        <f t="shared" si="4"/>
        <v/>
      </c>
      <c r="J286" s="283" t="str">
        <f>Saisie[[#This Row],[DATE
'[JJ/MM/AAAA']]]&amp;Saisie[[#This Row],[HEURE
DÉBUT]]&amp;Saisie[[#This Row],[LIEU]]</f>
        <v/>
      </c>
    </row>
    <row r="287" spans="2:10" ht="21" customHeight="1">
      <c r="B287" s="36"/>
      <c r="C287" s="26"/>
      <c r="D287" s="26"/>
      <c r="E287" s="27"/>
      <c r="F287" s="27"/>
      <c r="G287" s="27"/>
      <c r="H287" s="28"/>
      <c r="I287" s="32" t="str">
        <f t="shared" si="4"/>
        <v/>
      </c>
      <c r="J287" s="283" t="str">
        <f>Saisie[[#This Row],[DATE
'[JJ/MM/AAAA']]]&amp;Saisie[[#This Row],[HEURE
DÉBUT]]&amp;Saisie[[#This Row],[LIEU]]</f>
        <v/>
      </c>
    </row>
    <row r="288" spans="2:10" ht="21" customHeight="1">
      <c r="B288" s="36"/>
      <c r="C288" s="26"/>
      <c r="D288" s="26"/>
      <c r="E288" s="27"/>
      <c r="F288" s="27"/>
      <c r="G288" s="27"/>
      <c r="H288" s="28"/>
      <c r="I288" s="32" t="str">
        <f t="shared" si="4"/>
        <v/>
      </c>
      <c r="J288" s="283" t="str">
        <f>Saisie[[#This Row],[DATE
'[JJ/MM/AAAA']]]&amp;Saisie[[#This Row],[HEURE
DÉBUT]]&amp;Saisie[[#This Row],[LIEU]]</f>
        <v/>
      </c>
    </row>
    <row r="289" spans="2:10" ht="21" customHeight="1">
      <c r="B289" s="36"/>
      <c r="C289" s="26"/>
      <c r="D289" s="26"/>
      <c r="E289" s="27"/>
      <c r="F289" s="27"/>
      <c r="G289" s="27"/>
      <c r="H289" s="28"/>
      <c r="I289" s="32" t="str">
        <f t="shared" si="4"/>
        <v/>
      </c>
      <c r="J289" s="283" t="str">
        <f>Saisie[[#This Row],[DATE
'[JJ/MM/AAAA']]]&amp;Saisie[[#This Row],[HEURE
DÉBUT]]&amp;Saisie[[#This Row],[LIEU]]</f>
        <v/>
      </c>
    </row>
    <row r="290" spans="2:10" ht="21" customHeight="1">
      <c r="B290" s="36"/>
      <c r="C290" s="26"/>
      <c r="D290" s="26"/>
      <c r="E290" s="27"/>
      <c r="F290" s="27"/>
      <c r="G290" s="27"/>
      <c r="H290" s="28"/>
      <c r="I290" s="32" t="str">
        <f t="shared" si="4"/>
        <v/>
      </c>
      <c r="J290" s="283" t="str">
        <f>Saisie[[#This Row],[DATE
'[JJ/MM/AAAA']]]&amp;Saisie[[#This Row],[HEURE
DÉBUT]]&amp;Saisie[[#This Row],[LIEU]]</f>
        <v/>
      </c>
    </row>
    <row r="291" spans="2:10" ht="21" customHeight="1">
      <c r="B291" s="36"/>
      <c r="C291" s="26"/>
      <c r="D291" s="26"/>
      <c r="E291" s="27"/>
      <c r="F291" s="27"/>
      <c r="G291" s="27"/>
      <c r="H291" s="28"/>
      <c r="I291" s="32" t="str">
        <f t="shared" si="4"/>
        <v/>
      </c>
      <c r="J291" s="283" t="str">
        <f>Saisie[[#This Row],[DATE
'[JJ/MM/AAAA']]]&amp;Saisie[[#This Row],[HEURE
DÉBUT]]&amp;Saisie[[#This Row],[LIEU]]</f>
        <v/>
      </c>
    </row>
    <row r="292" spans="2:10" ht="21" customHeight="1">
      <c r="B292" s="36"/>
      <c r="C292" s="26"/>
      <c r="D292" s="26"/>
      <c r="E292" s="27"/>
      <c r="F292" s="27"/>
      <c r="G292" s="27"/>
      <c r="H292" s="28"/>
      <c r="I292" s="32" t="str">
        <f t="shared" si="4"/>
        <v/>
      </c>
      <c r="J292" s="283" t="str">
        <f>Saisie[[#This Row],[DATE
'[JJ/MM/AAAA']]]&amp;Saisie[[#This Row],[HEURE
DÉBUT]]&amp;Saisie[[#This Row],[LIEU]]</f>
        <v/>
      </c>
    </row>
    <row r="293" spans="2:10" ht="21" customHeight="1">
      <c r="B293" s="36"/>
      <c r="C293" s="26"/>
      <c r="D293" s="26"/>
      <c r="E293" s="27"/>
      <c r="F293" s="27"/>
      <c r="G293" s="27"/>
      <c r="H293" s="28"/>
      <c r="I293" s="32" t="str">
        <f t="shared" si="4"/>
        <v/>
      </c>
      <c r="J293" s="283" t="str">
        <f>Saisie[[#This Row],[DATE
'[JJ/MM/AAAA']]]&amp;Saisie[[#This Row],[HEURE
DÉBUT]]&amp;Saisie[[#This Row],[LIEU]]</f>
        <v/>
      </c>
    </row>
    <row r="294" spans="2:10" ht="21" customHeight="1">
      <c r="B294" s="36"/>
      <c r="C294" s="26"/>
      <c r="D294" s="26"/>
      <c r="E294" s="27"/>
      <c r="F294" s="27"/>
      <c r="G294" s="27"/>
      <c r="H294" s="28"/>
      <c r="I294" s="32" t="str">
        <f t="shared" si="4"/>
        <v/>
      </c>
      <c r="J294" s="283" t="str">
        <f>Saisie[[#This Row],[DATE
'[JJ/MM/AAAA']]]&amp;Saisie[[#This Row],[HEURE
DÉBUT]]&amp;Saisie[[#This Row],[LIEU]]</f>
        <v/>
      </c>
    </row>
    <row r="295" spans="2:10" ht="21" customHeight="1">
      <c r="B295" s="36"/>
      <c r="C295" s="26"/>
      <c r="D295" s="26"/>
      <c r="E295" s="27"/>
      <c r="F295" s="27"/>
      <c r="G295" s="27"/>
      <c r="H295" s="28"/>
      <c r="I295" s="32" t="str">
        <f t="shared" si="4"/>
        <v/>
      </c>
      <c r="J295" s="283" t="str">
        <f>Saisie[[#This Row],[DATE
'[JJ/MM/AAAA']]]&amp;Saisie[[#This Row],[HEURE
DÉBUT]]&amp;Saisie[[#This Row],[LIEU]]</f>
        <v/>
      </c>
    </row>
    <row r="296" spans="2:10" ht="21" customHeight="1">
      <c r="B296" s="36"/>
      <c r="C296" s="26"/>
      <c r="D296" s="26"/>
      <c r="E296" s="27"/>
      <c r="F296" s="27"/>
      <c r="G296" s="27"/>
      <c r="H296" s="28"/>
      <c r="I296" s="32" t="str">
        <f t="shared" si="4"/>
        <v/>
      </c>
      <c r="J296" s="283" t="str">
        <f>Saisie[[#This Row],[DATE
'[JJ/MM/AAAA']]]&amp;Saisie[[#This Row],[HEURE
DÉBUT]]&amp;Saisie[[#This Row],[LIEU]]</f>
        <v/>
      </c>
    </row>
    <row r="297" spans="2:10" ht="21" customHeight="1">
      <c r="B297" s="36"/>
      <c r="C297" s="26"/>
      <c r="D297" s="26"/>
      <c r="E297" s="27"/>
      <c r="F297" s="27"/>
      <c r="G297" s="27"/>
      <c r="H297" s="28"/>
      <c r="I297" s="32" t="str">
        <f t="shared" si="4"/>
        <v/>
      </c>
      <c r="J297" s="283" t="str">
        <f>Saisie[[#This Row],[DATE
'[JJ/MM/AAAA']]]&amp;Saisie[[#This Row],[HEURE
DÉBUT]]&amp;Saisie[[#This Row],[LIEU]]</f>
        <v/>
      </c>
    </row>
    <row r="298" spans="2:10" ht="21" customHeight="1">
      <c r="B298" s="36"/>
      <c r="C298" s="26"/>
      <c r="D298" s="26"/>
      <c r="E298" s="27"/>
      <c r="F298" s="27"/>
      <c r="G298" s="27"/>
      <c r="H298" s="28"/>
      <c r="I298" s="32" t="str">
        <f t="shared" si="4"/>
        <v/>
      </c>
      <c r="J298" s="283" t="str">
        <f>Saisie[[#This Row],[DATE
'[JJ/MM/AAAA']]]&amp;Saisie[[#This Row],[HEURE
DÉBUT]]&amp;Saisie[[#This Row],[LIEU]]</f>
        <v/>
      </c>
    </row>
    <row r="299" spans="2:10" ht="21" customHeight="1">
      <c r="B299" s="36"/>
      <c r="C299" s="26"/>
      <c r="D299" s="26"/>
      <c r="E299" s="27"/>
      <c r="F299" s="27"/>
      <c r="G299" s="27"/>
      <c r="H299" s="28"/>
      <c r="I299" s="32" t="str">
        <f t="shared" si="4"/>
        <v/>
      </c>
      <c r="J299" s="283" t="str">
        <f>Saisie[[#This Row],[DATE
'[JJ/MM/AAAA']]]&amp;Saisie[[#This Row],[HEURE
DÉBUT]]&amp;Saisie[[#This Row],[LIEU]]</f>
        <v/>
      </c>
    </row>
    <row r="300" spans="2:10" ht="21" customHeight="1">
      <c r="B300" s="36"/>
      <c r="C300" s="26"/>
      <c r="D300" s="26"/>
      <c r="E300" s="27"/>
      <c r="F300" s="27"/>
      <c r="G300" s="27"/>
      <c r="H300" s="28"/>
      <c r="I300" s="32" t="str">
        <f t="shared" si="4"/>
        <v/>
      </c>
      <c r="J300" s="283" t="str">
        <f>Saisie[[#This Row],[DATE
'[JJ/MM/AAAA']]]&amp;Saisie[[#This Row],[HEURE
DÉBUT]]&amp;Saisie[[#This Row],[LIEU]]</f>
        <v/>
      </c>
    </row>
    <row r="301" spans="2:10" ht="21" customHeight="1">
      <c r="B301" s="36"/>
      <c r="C301" s="26"/>
      <c r="D301" s="26"/>
      <c r="E301" s="27"/>
      <c r="F301" s="27"/>
      <c r="G301" s="27"/>
      <c r="H301" s="28"/>
      <c r="I301" s="32" t="str">
        <f t="shared" si="4"/>
        <v/>
      </c>
      <c r="J301" s="283" t="str">
        <f>Saisie[[#This Row],[DATE
'[JJ/MM/AAAA']]]&amp;Saisie[[#This Row],[HEURE
DÉBUT]]&amp;Saisie[[#This Row],[LIEU]]</f>
        <v/>
      </c>
    </row>
    <row r="302" spans="2:10" ht="21" customHeight="1">
      <c r="B302" s="36"/>
      <c r="C302" s="26"/>
      <c r="D302" s="26"/>
      <c r="E302" s="27"/>
      <c r="F302" s="27"/>
      <c r="G302" s="27"/>
      <c r="H302" s="28"/>
      <c r="I302" s="32" t="str">
        <f t="shared" si="4"/>
        <v/>
      </c>
      <c r="J302" s="283" t="str">
        <f>Saisie[[#This Row],[DATE
'[JJ/MM/AAAA']]]&amp;Saisie[[#This Row],[HEURE
DÉBUT]]&amp;Saisie[[#This Row],[LIEU]]</f>
        <v/>
      </c>
    </row>
    <row r="303" spans="2:10" ht="21" customHeight="1">
      <c r="B303" s="36"/>
      <c r="C303" s="26"/>
      <c r="D303" s="26"/>
      <c r="E303" s="27"/>
      <c r="F303" s="27"/>
      <c r="G303" s="27"/>
      <c r="H303" s="28"/>
      <c r="I303" s="32" t="str">
        <f t="shared" si="4"/>
        <v/>
      </c>
      <c r="J303" s="283" t="str">
        <f>Saisie[[#This Row],[DATE
'[JJ/MM/AAAA']]]&amp;Saisie[[#This Row],[HEURE
DÉBUT]]&amp;Saisie[[#This Row],[LIEU]]</f>
        <v/>
      </c>
    </row>
    <row r="304" spans="2:10" ht="21" customHeight="1">
      <c r="B304" s="36"/>
      <c r="C304" s="26"/>
      <c r="D304" s="26"/>
      <c r="E304" s="27"/>
      <c r="F304" s="27"/>
      <c r="G304" s="27"/>
      <c r="H304" s="28"/>
      <c r="I304" s="32" t="str">
        <f t="shared" si="4"/>
        <v/>
      </c>
      <c r="J304" s="283" t="str">
        <f>Saisie[[#This Row],[DATE
'[JJ/MM/AAAA']]]&amp;Saisie[[#This Row],[HEURE
DÉBUT]]&amp;Saisie[[#This Row],[LIEU]]</f>
        <v/>
      </c>
    </row>
    <row r="305" spans="2:10" ht="21" customHeight="1">
      <c r="B305" s="36"/>
      <c r="C305" s="26"/>
      <c r="D305" s="26"/>
      <c r="E305" s="27"/>
      <c r="F305" s="27"/>
      <c r="G305" s="27"/>
      <c r="H305" s="28"/>
      <c r="I305" s="32" t="str">
        <f t="shared" si="4"/>
        <v/>
      </c>
      <c r="J305" s="283" t="str">
        <f>Saisie[[#This Row],[DATE
'[JJ/MM/AAAA']]]&amp;Saisie[[#This Row],[HEURE
DÉBUT]]&amp;Saisie[[#This Row],[LIEU]]</f>
        <v/>
      </c>
    </row>
    <row r="306" spans="2:10" ht="21" customHeight="1">
      <c r="B306" s="36"/>
      <c r="C306" s="26"/>
      <c r="D306" s="26"/>
      <c r="E306" s="27"/>
      <c r="F306" s="27"/>
      <c r="G306" s="27"/>
      <c r="H306" s="28"/>
      <c r="I306" s="32" t="str">
        <f t="shared" si="4"/>
        <v/>
      </c>
      <c r="J306" s="283" t="str">
        <f>Saisie[[#This Row],[DATE
'[JJ/MM/AAAA']]]&amp;Saisie[[#This Row],[HEURE
DÉBUT]]&amp;Saisie[[#This Row],[LIEU]]</f>
        <v/>
      </c>
    </row>
    <row r="307" spans="2:10" ht="21" customHeight="1">
      <c r="B307" s="36"/>
      <c r="C307" s="26"/>
      <c r="D307" s="26"/>
      <c r="E307" s="27"/>
      <c r="F307" s="27"/>
      <c r="G307" s="27"/>
      <c r="H307" s="28"/>
      <c r="I307" s="32" t="str">
        <f t="shared" si="4"/>
        <v/>
      </c>
      <c r="J307" s="283" t="str">
        <f>Saisie[[#This Row],[DATE
'[JJ/MM/AAAA']]]&amp;Saisie[[#This Row],[HEURE
DÉBUT]]&amp;Saisie[[#This Row],[LIEU]]</f>
        <v/>
      </c>
    </row>
    <row r="308" spans="2:10" ht="21" customHeight="1">
      <c r="B308" s="36"/>
      <c r="C308" s="26"/>
      <c r="D308" s="26"/>
      <c r="E308" s="27"/>
      <c r="F308" s="27"/>
      <c r="G308" s="27"/>
      <c r="H308" s="28"/>
      <c r="I308" s="32" t="str">
        <f t="shared" si="4"/>
        <v/>
      </c>
      <c r="J308" s="283" t="str">
        <f>Saisie[[#This Row],[DATE
'[JJ/MM/AAAA']]]&amp;Saisie[[#This Row],[HEURE
DÉBUT]]&amp;Saisie[[#This Row],[LIEU]]</f>
        <v/>
      </c>
    </row>
    <row r="309" spans="2:10" ht="21" customHeight="1">
      <c r="B309" s="36"/>
      <c r="C309" s="26"/>
      <c r="D309" s="26"/>
      <c r="E309" s="27"/>
      <c r="F309" s="27"/>
      <c r="G309" s="27"/>
      <c r="H309" s="28"/>
      <c r="I309" s="32" t="str">
        <f t="shared" si="4"/>
        <v/>
      </c>
      <c r="J309" s="283" t="str">
        <f>Saisie[[#This Row],[DATE
'[JJ/MM/AAAA']]]&amp;Saisie[[#This Row],[HEURE
DÉBUT]]&amp;Saisie[[#This Row],[LIEU]]</f>
        <v/>
      </c>
    </row>
    <row r="310" spans="2:10" ht="21" customHeight="1">
      <c r="B310" s="36"/>
      <c r="C310" s="26"/>
      <c r="D310" s="26"/>
      <c r="E310" s="27"/>
      <c r="F310" s="27"/>
      <c r="G310" s="27"/>
      <c r="H310" s="28"/>
      <c r="I310" s="32" t="str">
        <f t="shared" si="4"/>
        <v/>
      </c>
      <c r="J310" s="283" t="str">
        <f>Saisie[[#This Row],[DATE
'[JJ/MM/AAAA']]]&amp;Saisie[[#This Row],[HEURE
DÉBUT]]&amp;Saisie[[#This Row],[LIEU]]</f>
        <v/>
      </c>
    </row>
    <row r="311" spans="2:10" ht="21" customHeight="1">
      <c r="B311" s="36"/>
      <c r="C311" s="26"/>
      <c r="D311" s="26"/>
      <c r="E311" s="27"/>
      <c r="F311" s="27"/>
      <c r="G311" s="27"/>
      <c r="H311" s="28"/>
      <c r="I311" s="32" t="str">
        <f t="shared" si="4"/>
        <v/>
      </c>
      <c r="J311" s="283" t="str">
        <f>Saisie[[#This Row],[DATE
'[JJ/MM/AAAA']]]&amp;Saisie[[#This Row],[HEURE
DÉBUT]]&amp;Saisie[[#This Row],[LIEU]]</f>
        <v/>
      </c>
    </row>
    <row r="312" spans="2:10" ht="21" customHeight="1">
      <c r="B312" s="36"/>
      <c r="C312" s="26"/>
      <c r="D312" s="26"/>
      <c r="E312" s="27"/>
      <c r="F312" s="27"/>
      <c r="G312" s="27"/>
      <c r="H312" s="28"/>
      <c r="I312" s="32" t="str">
        <f t="shared" si="4"/>
        <v/>
      </c>
      <c r="J312" s="283" t="str">
        <f>Saisie[[#This Row],[DATE
'[JJ/MM/AAAA']]]&amp;Saisie[[#This Row],[HEURE
DÉBUT]]&amp;Saisie[[#This Row],[LIEU]]</f>
        <v/>
      </c>
    </row>
    <row r="313" spans="2:10" ht="21" customHeight="1">
      <c r="B313" s="36"/>
      <c r="C313" s="26"/>
      <c r="D313" s="26"/>
      <c r="E313" s="27"/>
      <c r="F313" s="27"/>
      <c r="G313" s="27"/>
      <c r="H313" s="28"/>
      <c r="I313" s="32" t="str">
        <f t="shared" si="4"/>
        <v/>
      </c>
      <c r="J313" s="283" t="str">
        <f>Saisie[[#This Row],[DATE
'[JJ/MM/AAAA']]]&amp;Saisie[[#This Row],[HEURE
DÉBUT]]&amp;Saisie[[#This Row],[LIEU]]</f>
        <v/>
      </c>
    </row>
    <row r="314" spans="2:10" ht="21" customHeight="1">
      <c r="B314" s="36"/>
      <c r="C314" s="26"/>
      <c r="D314" s="26"/>
      <c r="E314" s="27"/>
      <c r="F314" s="27"/>
      <c r="G314" s="27"/>
      <c r="H314" s="28"/>
      <c r="I314" s="32" t="str">
        <f t="shared" si="4"/>
        <v/>
      </c>
      <c r="J314" s="283" t="str">
        <f>Saisie[[#This Row],[DATE
'[JJ/MM/AAAA']]]&amp;Saisie[[#This Row],[HEURE
DÉBUT]]&amp;Saisie[[#This Row],[LIEU]]</f>
        <v/>
      </c>
    </row>
    <row r="315" spans="2:10" ht="21" customHeight="1">
      <c r="B315" s="36"/>
      <c r="C315" s="26"/>
      <c r="D315" s="26"/>
      <c r="E315" s="27"/>
      <c r="F315" s="27"/>
      <c r="G315" s="27"/>
      <c r="H315" s="28"/>
      <c r="I315" s="32" t="str">
        <f t="shared" si="4"/>
        <v/>
      </c>
      <c r="J315" s="283" t="str">
        <f>Saisie[[#This Row],[DATE
'[JJ/MM/AAAA']]]&amp;Saisie[[#This Row],[HEURE
DÉBUT]]&amp;Saisie[[#This Row],[LIEU]]</f>
        <v/>
      </c>
    </row>
    <row r="316" spans="2:10" ht="21" customHeight="1">
      <c r="B316" s="36"/>
      <c r="C316" s="26"/>
      <c r="D316" s="26"/>
      <c r="E316" s="27"/>
      <c r="F316" s="27"/>
      <c r="G316" s="27"/>
      <c r="H316" s="28"/>
      <c r="I316" s="32" t="str">
        <f t="shared" si="4"/>
        <v/>
      </c>
      <c r="J316" s="283" t="str">
        <f>Saisie[[#This Row],[DATE
'[JJ/MM/AAAA']]]&amp;Saisie[[#This Row],[HEURE
DÉBUT]]&amp;Saisie[[#This Row],[LIEU]]</f>
        <v/>
      </c>
    </row>
    <row r="317" spans="2:10" ht="21" customHeight="1">
      <c r="B317" s="36"/>
      <c r="C317" s="26"/>
      <c r="D317" s="26"/>
      <c r="E317" s="27"/>
      <c r="F317" s="27"/>
      <c r="G317" s="27"/>
      <c r="H317" s="28"/>
      <c r="I317" s="32" t="str">
        <f t="shared" si="4"/>
        <v/>
      </c>
      <c r="J317" s="283" t="str">
        <f>Saisie[[#This Row],[DATE
'[JJ/MM/AAAA']]]&amp;Saisie[[#This Row],[HEURE
DÉBUT]]&amp;Saisie[[#This Row],[LIEU]]</f>
        <v/>
      </c>
    </row>
    <row r="318" spans="2:10" ht="21" customHeight="1">
      <c r="B318" s="36"/>
      <c r="C318" s="26"/>
      <c r="D318" s="26"/>
      <c r="E318" s="27"/>
      <c r="F318" s="27"/>
      <c r="G318" s="27"/>
      <c r="H318" s="28"/>
      <c r="I318" s="32" t="str">
        <f t="shared" si="4"/>
        <v/>
      </c>
      <c r="J318" s="283" t="str">
        <f>Saisie[[#This Row],[DATE
'[JJ/MM/AAAA']]]&amp;Saisie[[#This Row],[HEURE
DÉBUT]]&amp;Saisie[[#This Row],[LIEU]]</f>
        <v/>
      </c>
    </row>
    <row r="319" spans="2:10" ht="21" customHeight="1">
      <c r="B319" s="36"/>
      <c r="C319" s="26"/>
      <c r="D319" s="26"/>
      <c r="E319" s="27"/>
      <c r="F319" s="27"/>
      <c r="G319" s="27"/>
      <c r="H319" s="28"/>
      <c r="I319" s="32" t="str">
        <f t="shared" si="4"/>
        <v/>
      </c>
      <c r="J319" s="283" t="str">
        <f>Saisie[[#This Row],[DATE
'[JJ/MM/AAAA']]]&amp;Saisie[[#This Row],[HEURE
DÉBUT]]&amp;Saisie[[#This Row],[LIEU]]</f>
        <v/>
      </c>
    </row>
    <row r="320" spans="2:10" ht="21" customHeight="1">
      <c r="B320" s="36"/>
      <c r="C320" s="26"/>
      <c r="D320" s="26"/>
      <c r="E320" s="27"/>
      <c r="F320" s="27"/>
      <c r="G320" s="27"/>
      <c r="H320" s="28"/>
      <c r="I320" s="32" t="str">
        <f t="shared" si="4"/>
        <v/>
      </c>
      <c r="J320" s="283" t="str">
        <f>Saisie[[#This Row],[DATE
'[JJ/MM/AAAA']]]&amp;Saisie[[#This Row],[HEURE
DÉBUT]]&amp;Saisie[[#This Row],[LIEU]]</f>
        <v/>
      </c>
    </row>
    <row r="321" spans="2:10" ht="21" customHeight="1">
      <c r="B321" s="36"/>
      <c r="C321" s="26"/>
      <c r="D321" s="26"/>
      <c r="E321" s="27"/>
      <c r="F321" s="27"/>
      <c r="G321" s="27"/>
      <c r="H321" s="28"/>
      <c r="I321" s="32" t="str">
        <f t="shared" si="4"/>
        <v/>
      </c>
      <c r="J321" s="283" t="str">
        <f>Saisie[[#This Row],[DATE
'[JJ/MM/AAAA']]]&amp;Saisie[[#This Row],[HEURE
DÉBUT]]&amp;Saisie[[#This Row],[LIEU]]</f>
        <v/>
      </c>
    </row>
    <row r="322" spans="2:10" ht="21" customHeight="1">
      <c r="B322" s="36"/>
      <c r="C322" s="26"/>
      <c r="D322" s="26"/>
      <c r="E322" s="27"/>
      <c r="F322" s="27"/>
      <c r="G322" s="27"/>
      <c r="H322" s="28"/>
      <c r="I322" s="32" t="str">
        <f t="shared" si="4"/>
        <v/>
      </c>
      <c r="J322" s="283" t="str">
        <f>Saisie[[#This Row],[DATE
'[JJ/MM/AAAA']]]&amp;Saisie[[#This Row],[HEURE
DÉBUT]]&amp;Saisie[[#This Row],[LIEU]]</f>
        <v/>
      </c>
    </row>
    <row r="323" spans="2:10" ht="21" customHeight="1">
      <c r="B323" s="36"/>
      <c r="C323" s="26"/>
      <c r="D323" s="26"/>
      <c r="E323" s="27"/>
      <c r="F323" s="27"/>
      <c r="G323" s="27"/>
      <c r="H323" s="28"/>
      <c r="I323" s="32" t="str">
        <f t="shared" ref="I323:I386" si="5">IF(ISBLANK(H323),"","i")</f>
        <v/>
      </c>
      <c r="J323" s="283" t="str">
        <f>Saisie[[#This Row],[DATE
'[JJ/MM/AAAA']]]&amp;Saisie[[#This Row],[HEURE
DÉBUT]]&amp;Saisie[[#This Row],[LIEU]]</f>
        <v/>
      </c>
    </row>
    <row r="324" spans="2:10" ht="21" customHeight="1">
      <c r="B324" s="36"/>
      <c r="C324" s="26"/>
      <c r="D324" s="26"/>
      <c r="E324" s="27"/>
      <c r="F324" s="27"/>
      <c r="G324" s="27"/>
      <c r="H324" s="28"/>
      <c r="I324" s="32" t="str">
        <f t="shared" si="5"/>
        <v/>
      </c>
      <c r="J324" s="283" t="str">
        <f>Saisie[[#This Row],[DATE
'[JJ/MM/AAAA']]]&amp;Saisie[[#This Row],[HEURE
DÉBUT]]&amp;Saisie[[#This Row],[LIEU]]</f>
        <v/>
      </c>
    </row>
    <row r="325" spans="2:10" ht="21" customHeight="1">
      <c r="B325" s="36"/>
      <c r="C325" s="26"/>
      <c r="D325" s="26"/>
      <c r="E325" s="27"/>
      <c r="F325" s="27"/>
      <c r="G325" s="27"/>
      <c r="H325" s="28"/>
      <c r="I325" s="32" t="str">
        <f t="shared" si="5"/>
        <v/>
      </c>
      <c r="J325" s="283" t="str">
        <f>Saisie[[#This Row],[DATE
'[JJ/MM/AAAA']]]&amp;Saisie[[#This Row],[HEURE
DÉBUT]]&amp;Saisie[[#This Row],[LIEU]]</f>
        <v/>
      </c>
    </row>
    <row r="326" spans="2:10" ht="21" customHeight="1">
      <c r="B326" s="36"/>
      <c r="C326" s="26"/>
      <c r="D326" s="26"/>
      <c r="E326" s="27"/>
      <c r="F326" s="27"/>
      <c r="G326" s="27"/>
      <c r="H326" s="28"/>
      <c r="I326" s="32" t="str">
        <f t="shared" si="5"/>
        <v/>
      </c>
      <c r="J326" s="283" t="str">
        <f>Saisie[[#This Row],[DATE
'[JJ/MM/AAAA']]]&amp;Saisie[[#This Row],[HEURE
DÉBUT]]&amp;Saisie[[#This Row],[LIEU]]</f>
        <v/>
      </c>
    </row>
    <row r="327" spans="2:10" ht="21" customHeight="1">
      <c r="B327" s="36"/>
      <c r="C327" s="26"/>
      <c r="D327" s="26"/>
      <c r="E327" s="27"/>
      <c r="F327" s="27"/>
      <c r="G327" s="27"/>
      <c r="H327" s="28"/>
      <c r="I327" s="32" t="str">
        <f t="shared" si="5"/>
        <v/>
      </c>
      <c r="J327" s="283" t="str">
        <f>Saisie[[#This Row],[DATE
'[JJ/MM/AAAA']]]&amp;Saisie[[#This Row],[HEURE
DÉBUT]]&amp;Saisie[[#This Row],[LIEU]]</f>
        <v/>
      </c>
    </row>
    <row r="328" spans="2:10" ht="21" customHeight="1">
      <c r="B328" s="36"/>
      <c r="C328" s="26"/>
      <c r="D328" s="26"/>
      <c r="E328" s="27"/>
      <c r="F328" s="27"/>
      <c r="G328" s="27"/>
      <c r="H328" s="28"/>
      <c r="I328" s="32" t="str">
        <f t="shared" si="5"/>
        <v/>
      </c>
      <c r="J328" s="283" t="str">
        <f>Saisie[[#This Row],[DATE
'[JJ/MM/AAAA']]]&amp;Saisie[[#This Row],[HEURE
DÉBUT]]&amp;Saisie[[#This Row],[LIEU]]</f>
        <v/>
      </c>
    </row>
    <row r="329" spans="2:10" ht="21" customHeight="1">
      <c r="B329" s="36"/>
      <c r="C329" s="26"/>
      <c r="D329" s="26"/>
      <c r="E329" s="27"/>
      <c r="F329" s="27"/>
      <c r="G329" s="27"/>
      <c r="H329" s="28"/>
      <c r="I329" s="32" t="str">
        <f t="shared" si="5"/>
        <v/>
      </c>
      <c r="J329" s="283" t="str">
        <f>Saisie[[#This Row],[DATE
'[JJ/MM/AAAA']]]&amp;Saisie[[#This Row],[HEURE
DÉBUT]]&amp;Saisie[[#This Row],[LIEU]]</f>
        <v/>
      </c>
    </row>
    <row r="330" spans="2:10" ht="21" customHeight="1">
      <c r="B330" s="36"/>
      <c r="C330" s="26"/>
      <c r="D330" s="26"/>
      <c r="E330" s="27"/>
      <c r="F330" s="27"/>
      <c r="G330" s="27"/>
      <c r="H330" s="28"/>
      <c r="I330" s="32" t="str">
        <f t="shared" si="5"/>
        <v/>
      </c>
      <c r="J330" s="283" t="str">
        <f>Saisie[[#This Row],[DATE
'[JJ/MM/AAAA']]]&amp;Saisie[[#This Row],[HEURE
DÉBUT]]&amp;Saisie[[#This Row],[LIEU]]</f>
        <v/>
      </c>
    </row>
    <row r="331" spans="2:10" ht="21" customHeight="1">
      <c r="B331" s="36"/>
      <c r="C331" s="26"/>
      <c r="D331" s="26"/>
      <c r="E331" s="27"/>
      <c r="F331" s="27"/>
      <c r="G331" s="27"/>
      <c r="H331" s="28"/>
      <c r="I331" s="32" t="str">
        <f t="shared" si="5"/>
        <v/>
      </c>
      <c r="J331" s="283" t="str">
        <f>Saisie[[#This Row],[DATE
'[JJ/MM/AAAA']]]&amp;Saisie[[#This Row],[HEURE
DÉBUT]]&amp;Saisie[[#This Row],[LIEU]]</f>
        <v/>
      </c>
    </row>
    <row r="332" spans="2:10" ht="21" customHeight="1">
      <c r="B332" s="36"/>
      <c r="C332" s="26"/>
      <c r="D332" s="26"/>
      <c r="E332" s="27"/>
      <c r="F332" s="27"/>
      <c r="G332" s="27"/>
      <c r="H332" s="28"/>
      <c r="I332" s="32" t="str">
        <f t="shared" si="5"/>
        <v/>
      </c>
      <c r="J332" s="283" t="str">
        <f>Saisie[[#This Row],[DATE
'[JJ/MM/AAAA']]]&amp;Saisie[[#This Row],[HEURE
DÉBUT]]&amp;Saisie[[#This Row],[LIEU]]</f>
        <v/>
      </c>
    </row>
    <row r="333" spans="2:10" ht="21" customHeight="1">
      <c r="B333" s="36"/>
      <c r="C333" s="26"/>
      <c r="D333" s="26"/>
      <c r="E333" s="27"/>
      <c r="F333" s="27"/>
      <c r="G333" s="27"/>
      <c r="H333" s="28"/>
      <c r="I333" s="32" t="str">
        <f t="shared" si="5"/>
        <v/>
      </c>
      <c r="J333" s="283" t="str">
        <f>Saisie[[#This Row],[DATE
'[JJ/MM/AAAA']]]&amp;Saisie[[#This Row],[HEURE
DÉBUT]]&amp;Saisie[[#This Row],[LIEU]]</f>
        <v/>
      </c>
    </row>
    <row r="334" spans="2:10" ht="21" customHeight="1">
      <c r="B334" s="36"/>
      <c r="C334" s="26"/>
      <c r="D334" s="26"/>
      <c r="E334" s="27"/>
      <c r="F334" s="27"/>
      <c r="G334" s="27"/>
      <c r="H334" s="28"/>
      <c r="I334" s="32" t="str">
        <f t="shared" si="5"/>
        <v/>
      </c>
      <c r="J334" s="283" t="str">
        <f>Saisie[[#This Row],[DATE
'[JJ/MM/AAAA']]]&amp;Saisie[[#This Row],[HEURE
DÉBUT]]&amp;Saisie[[#This Row],[LIEU]]</f>
        <v/>
      </c>
    </row>
    <row r="335" spans="2:10" ht="21" customHeight="1">
      <c r="B335" s="36"/>
      <c r="C335" s="26"/>
      <c r="D335" s="26"/>
      <c r="E335" s="27"/>
      <c r="F335" s="27"/>
      <c r="G335" s="27"/>
      <c r="H335" s="28"/>
      <c r="I335" s="32" t="str">
        <f t="shared" si="5"/>
        <v/>
      </c>
      <c r="J335" s="283" t="str">
        <f>Saisie[[#This Row],[DATE
'[JJ/MM/AAAA']]]&amp;Saisie[[#This Row],[HEURE
DÉBUT]]&amp;Saisie[[#This Row],[LIEU]]</f>
        <v/>
      </c>
    </row>
    <row r="336" spans="2:10" ht="21" customHeight="1">
      <c r="B336" s="36"/>
      <c r="C336" s="26"/>
      <c r="D336" s="26"/>
      <c r="E336" s="27"/>
      <c r="F336" s="27"/>
      <c r="G336" s="27"/>
      <c r="H336" s="28"/>
      <c r="I336" s="32" t="str">
        <f t="shared" si="5"/>
        <v/>
      </c>
      <c r="J336" s="283" t="str">
        <f>Saisie[[#This Row],[DATE
'[JJ/MM/AAAA']]]&amp;Saisie[[#This Row],[HEURE
DÉBUT]]&amp;Saisie[[#This Row],[LIEU]]</f>
        <v/>
      </c>
    </row>
    <row r="337" spans="2:10" ht="21" customHeight="1">
      <c r="B337" s="36"/>
      <c r="C337" s="26"/>
      <c r="D337" s="26"/>
      <c r="E337" s="27"/>
      <c r="F337" s="27"/>
      <c r="G337" s="27"/>
      <c r="H337" s="28"/>
      <c r="I337" s="32" t="str">
        <f t="shared" si="5"/>
        <v/>
      </c>
      <c r="J337" s="283" t="str">
        <f>Saisie[[#This Row],[DATE
'[JJ/MM/AAAA']]]&amp;Saisie[[#This Row],[HEURE
DÉBUT]]&amp;Saisie[[#This Row],[LIEU]]</f>
        <v/>
      </c>
    </row>
    <row r="338" spans="2:10" ht="21" customHeight="1">
      <c r="B338" s="36"/>
      <c r="C338" s="26"/>
      <c r="D338" s="26"/>
      <c r="E338" s="27"/>
      <c r="F338" s="27"/>
      <c r="G338" s="27"/>
      <c r="H338" s="28"/>
      <c r="I338" s="32" t="str">
        <f t="shared" si="5"/>
        <v/>
      </c>
      <c r="J338" s="283" t="str">
        <f>Saisie[[#This Row],[DATE
'[JJ/MM/AAAA']]]&amp;Saisie[[#This Row],[HEURE
DÉBUT]]&amp;Saisie[[#This Row],[LIEU]]</f>
        <v/>
      </c>
    </row>
    <row r="339" spans="2:10" ht="21" customHeight="1">
      <c r="B339" s="36"/>
      <c r="C339" s="26"/>
      <c r="D339" s="26"/>
      <c r="E339" s="27"/>
      <c r="F339" s="27"/>
      <c r="G339" s="27"/>
      <c r="H339" s="28"/>
      <c r="I339" s="32" t="str">
        <f t="shared" si="5"/>
        <v/>
      </c>
      <c r="J339" s="283" t="str">
        <f>Saisie[[#This Row],[DATE
'[JJ/MM/AAAA']]]&amp;Saisie[[#This Row],[HEURE
DÉBUT]]&amp;Saisie[[#This Row],[LIEU]]</f>
        <v/>
      </c>
    </row>
    <row r="340" spans="2:10" ht="21" customHeight="1">
      <c r="B340" s="36"/>
      <c r="C340" s="26"/>
      <c r="D340" s="26"/>
      <c r="E340" s="27"/>
      <c r="F340" s="27"/>
      <c r="G340" s="27"/>
      <c r="H340" s="28"/>
      <c r="I340" s="32" t="str">
        <f t="shared" si="5"/>
        <v/>
      </c>
      <c r="J340" s="283" t="str">
        <f>Saisie[[#This Row],[DATE
'[JJ/MM/AAAA']]]&amp;Saisie[[#This Row],[HEURE
DÉBUT]]&amp;Saisie[[#This Row],[LIEU]]</f>
        <v/>
      </c>
    </row>
    <row r="341" spans="2:10" ht="21" customHeight="1">
      <c r="B341" s="36"/>
      <c r="C341" s="26"/>
      <c r="D341" s="26"/>
      <c r="E341" s="27"/>
      <c r="F341" s="27"/>
      <c r="G341" s="27"/>
      <c r="H341" s="28"/>
      <c r="I341" s="32" t="str">
        <f t="shared" si="5"/>
        <v/>
      </c>
      <c r="J341" s="283" t="str">
        <f>Saisie[[#This Row],[DATE
'[JJ/MM/AAAA']]]&amp;Saisie[[#This Row],[HEURE
DÉBUT]]&amp;Saisie[[#This Row],[LIEU]]</f>
        <v/>
      </c>
    </row>
    <row r="342" spans="2:10" ht="21" customHeight="1">
      <c r="B342" s="36"/>
      <c r="C342" s="26"/>
      <c r="D342" s="26"/>
      <c r="E342" s="27"/>
      <c r="F342" s="27"/>
      <c r="G342" s="27"/>
      <c r="H342" s="28"/>
      <c r="I342" s="32" t="str">
        <f t="shared" si="5"/>
        <v/>
      </c>
      <c r="J342" s="283" t="str">
        <f>Saisie[[#This Row],[DATE
'[JJ/MM/AAAA']]]&amp;Saisie[[#This Row],[HEURE
DÉBUT]]&amp;Saisie[[#This Row],[LIEU]]</f>
        <v/>
      </c>
    </row>
    <row r="343" spans="2:10" ht="21" customHeight="1">
      <c r="B343" s="36"/>
      <c r="C343" s="26"/>
      <c r="D343" s="26"/>
      <c r="E343" s="27"/>
      <c r="F343" s="27"/>
      <c r="G343" s="27"/>
      <c r="H343" s="28"/>
      <c r="I343" s="32" t="str">
        <f t="shared" si="5"/>
        <v/>
      </c>
      <c r="J343" s="283" t="str">
        <f>Saisie[[#This Row],[DATE
'[JJ/MM/AAAA']]]&amp;Saisie[[#This Row],[HEURE
DÉBUT]]&amp;Saisie[[#This Row],[LIEU]]</f>
        <v/>
      </c>
    </row>
    <row r="344" spans="2:10" ht="21" customHeight="1">
      <c r="B344" s="36"/>
      <c r="C344" s="26"/>
      <c r="D344" s="26"/>
      <c r="E344" s="27"/>
      <c r="F344" s="27"/>
      <c r="G344" s="27"/>
      <c r="H344" s="28"/>
      <c r="I344" s="32" t="str">
        <f t="shared" si="5"/>
        <v/>
      </c>
      <c r="J344" s="283" t="str">
        <f>Saisie[[#This Row],[DATE
'[JJ/MM/AAAA']]]&amp;Saisie[[#This Row],[HEURE
DÉBUT]]&amp;Saisie[[#This Row],[LIEU]]</f>
        <v/>
      </c>
    </row>
    <row r="345" spans="2:10" ht="21" customHeight="1">
      <c r="B345" s="36"/>
      <c r="C345" s="26"/>
      <c r="D345" s="26"/>
      <c r="E345" s="27"/>
      <c r="F345" s="27"/>
      <c r="G345" s="27"/>
      <c r="H345" s="28"/>
      <c r="I345" s="32" t="str">
        <f t="shared" si="5"/>
        <v/>
      </c>
      <c r="J345" s="283" t="str">
        <f>Saisie[[#This Row],[DATE
'[JJ/MM/AAAA']]]&amp;Saisie[[#This Row],[HEURE
DÉBUT]]&amp;Saisie[[#This Row],[LIEU]]</f>
        <v/>
      </c>
    </row>
    <row r="346" spans="2:10" ht="21" customHeight="1">
      <c r="B346" s="36"/>
      <c r="C346" s="26"/>
      <c r="D346" s="26"/>
      <c r="E346" s="27"/>
      <c r="F346" s="27"/>
      <c r="G346" s="27"/>
      <c r="H346" s="28"/>
      <c r="I346" s="32" t="str">
        <f t="shared" si="5"/>
        <v/>
      </c>
      <c r="J346" s="283" t="str">
        <f>Saisie[[#This Row],[DATE
'[JJ/MM/AAAA']]]&amp;Saisie[[#This Row],[HEURE
DÉBUT]]&amp;Saisie[[#This Row],[LIEU]]</f>
        <v/>
      </c>
    </row>
    <row r="347" spans="2:10" ht="21" customHeight="1">
      <c r="B347" s="36"/>
      <c r="C347" s="26"/>
      <c r="D347" s="26"/>
      <c r="E347" s="27"/>
      <c r="F347" s="27"/>
      <c r="G347" s="27"/>
      <c r="H347" s="28"/>
      <c r="I347" s="32" t="str">
        <f t="shared" si="5"/>
        <v/>
      </c>
      <c r="J347" s="283" t="str">
        <f>Saisie[[#This Row],[DATE
'[JJ/MM/AAAA']]]&amp;Saisie[[#This Row],[HEURE
DÉBUT]]&amp;Saisie[[#This Row],[LIEU]]</f>
        <v/>
      </c>
    </row>
    <row r="348" spans="2:10" ht="21" customHeight="1">
      <c r="B348" s="36"/>
      <c r="C348" s="26"/>
      <c r="D348" s="26"/>
      <c r="E348" s="27"/>
      <c r="F348" s="27"/>
      <c r="G348" s="27"/>
      <c r="H348" s="28"/>
      <c r="I348" s="32" t="str">
        <f t="shared" si="5"/>
        <v/>
      </c>
      <c r="J348" s="283" t="str">
        <f>Saisie[[#This Row],[DATE
'[JJ/MM/AAAA']]]&amp;Saisie[[#This Row],[HEURE
DÉBUT]]&amp;Saisie[[#This Row],[LIEU]]</f>
        <v/>
      </c>
    </row>
    <row r="349" spans="2:10" ht="21" customHeight="1">
      <c r="B349" s="36"/>
      <c r="C349" s="26"/>
      <c r="D349" s="26"/>
      <c r="E349" s="27"/>
      <c r="F349" s="27"/>
      <c r="G349" s="27"/>
      <c r="H349" s="28"/>
      <c r="I349" s="32" t="str">
        <f t="shared" si="5"/>
        <v/>
      </c>
      <c r="J349" s="283" t="str">
        <f>Saisie[[#This Row],[DATE
'[JJ/MM/AAAA']]]&amp;Saisie[[#This Row],[HEURE
DÉBUT]]&amp;Saisie[[#This Row],[LIEU]]</f>
        <v/>
      </c>
    </row>
    <row r="350" spans="2:10" ht="21" customHeight="1">
      <c r="B350" s="36"/>
      <c r="C350" s="26"/>
      <c r="D350" s="26"/>
      <c r="E350" s="27"/>
      <c r="F350" s="27"/>
      <c r="G350" s="27"/>
      <c r="H350" s="28"/>
      <c r="I350" s="32" t="str">
        <f t="shared" si="5"/>
        <v/>
      </c>
      <c r="J350" s="283" t="str">
        <f>Saisie[[#This Row],[DATE
'[JJ/MM/AAAA']]]&amp;Saisie[[#This Row],[HEURE
DÉBUT]]&amp;Saisie[[#This Row],[LIEU]]</f>
        <v/>
      </c>
    </row>
    <row r="351" spans="2:10" ht="21" customHeight="1">
      <c r="B351" s="36"/>
      <c r="C351" s="26"/>
      <c r="D351" s="26"/>
      <c r="E351" s="27"/>
      <c r="F351" s="27"/>
      <c r="G351" s="27"/>
      <c r="H351" s="28"/>
      <c r="I351" s="32" t="str">
        <f t="shared" si="5"/>
        <v/>
      </c>
      <c r="J351" s="283" t="str">
        <f>Saisie[[#This Row],[DATE
'[JJ/MM/AAAA']]]&amp;Saisie[[#This Row],[HEURE
DÉBUT]]&amp;Saisie[[#This Row],[LIEU]]</f>
        <v/>
      </c>
    </row>
    <row r="352" spans="2:10" ht="21" customHeight="1">
      <c r="B352" s="36"/>
      <c r="C352" s="26"/>
      <c r="D352" s="26"/>
      <c r="E352" s="27"/>
      <c r="F352" s="27"/>
      <c r="G352" s="27"/>
      <c r="H352" s="28"/>
      <c r="I352" s="32" t="str">
        <f t="shared" si="5"/>
        <v/>
      </c>
      <c r="J352" s="283" t="str">
        <f>Saisie[[#This Row],[DATE
'[JJ/MM/AAAA']]]&amp;Saisie[[#This Row],[HEURE
DÉBUT]]&amp;Saisie[[#This Row],[LIEU]]</f>
        <v/>
      </c>
    </row>
    <row r="353" spans="2:10" ht="21" customHeight="1">
      <c r="B353" s="36"/>
      <c r="C353" s="26"/>
      <c r="D353" s="26"/>
      <c r="E353" s="27"/>
      <c r="F353" s="27"/>
      <c r="G353" s="27"/>
      <c r="H353" s="28"/>
      <c r="I353" s="32" t="str">
        <f t="shared" si="5"/>
        <v/>
      </c>
      <c r="J353" s="283" t="str">
        <f>Saisie[[#This Row],[DATE
'[JJ/MM/AAAA']]]&amp;Saisie[[#This Row],[HEURE
DÉBUT]]&amp;Saisie[[#This Row],[LIEU]]</f>
        <v/>
      </c>
    </row>
    <row r="354" spans="2:10" ht="21" customHeight="1">
      <c r="B354" s="36"/>
      <c r="C354" s="26"/>
      <c r="D354" s="26"/>
      <c r="E354" s="27"/>
      <c r="F354" s="27"/>
      <c r="G354" s="27"/>
      <c r="H354" s="28"/>
      <c r="I354" s="32" t="str">
        <f t="shared" si="5"/>
        <v/>
      </c>
      <c r="J354" s="283" t="str">
        <f>Saisie[[#This Row],[DATE
'[JJ/MM/AAAA']]]&amp;Saisie[[#This Row],[HEURE
DÉBUT]]&amp;Saisie[[#This Row],[LIEU]]</f>
        <v/>
      </c>
    </row>
    <row r="355" spans="2:10" ht="21" customHeight="1">
      <c r="B355" s="36"/>
      <c r="C355" s="26"/>
      <c r="D355" s="26"/>
      <c r="E355" s="27"/>
      <c r="F355" s="27"/>
      <c r="G355" s="27"/>
      <c r="H355" s="28"/>
      <c r="I355" s="32" t="str">
        <f t="shared" si="5"/>
        <v/>
      </c>
      <c r="J355" s="283" t="str">
        <f>Saisie[[#This Row],[DATE
'[JJ/MM/AAAA']]]&amp;Saisie[[#This Row],[HEURE
DÉBUT]]&amp;Saisie[[#This Row],[LIEU]]</f>
        <v/>
      </c>
    </row>
    <row r="356" spans="2:10" ht="21" customHeight="1">
      <c r="B356" s="36"/>
      <c r="C356" s="26"/>
      <c r="D356" s="26"/>
      <c r="E356" s="27"/>
      <c r="F356" s="27"/>
      <c r="G356" s="27"/>
      <c r="H356" s="28"/>
      <c r="I356" s="32" t="str">
        <f t="shared" si="5"/>
        <v/>
      </c>
      <c r="J356" s="283" t="str">
        <f>Saisie[[#This Row],[DATE
'[JJ/MM/AAAA']]]&amp;Saisie[[#This Row],[HEURE
DÉBUT]]&amp;Saisie[[#This Row],[LIEU]]</f>
        <v/>
      </c>
    </row>
    <row r="357" spans="2:10" ht="21" customHeight="1">
      <c r="B357" s="36"/>
      <c r="C357" s="26"/>
      <c r="D357" s="26"/>
      <c r="E357" s="27"/>
      <c r="F357" s="27"/>
      <c r="G357" s="27"/>
      <c r="H357" s="28"/>
      <c r="I357" s="32" t="str">
        <f t="shared" si="5"/>
        <v/>
      </c>
      <c r="J357" s="283" t="str">
        <f>Saisie[[#This Row],[DATE
'[JJ/MM/AAAA']]]&amp;Saisie[[#This Row],[HEURE
DÉBUT]]&amp;Saisie[[#This Row],[LIEU]]</f>
        <v/>
      </c>
    </row>
    <row r="358" spans="2:10" ht="21" customHeight="1">
      <c r="B358" s="36"/>
      <c r="C358" s="26"/>
      <c r="D358" s="26"/>
      <c r="E358" s="27"/>
      <c r="F358" s="27"/>
      <c r="G358" s="27"/>
      <c r="H358" s="28"/>
      <c r="I358" s="32" t="str">
        <f t="shared" si="5"/>
        <v/>
      </c>
      <c r="J358" s="283" t="str">
        <f>Saisie[[#This Row],[DATE
'[JJ/MM/AAAA']]]&amp;Saisie[[#This Row],[HEURE
DÉBUT]]&amp;Saisie[[#This Row],[LIEU]]</f>
        <v/>
      </c>
    </row>
    <row r="359" spans="2:10" ht="21" customHeight="1">
      <c r="B359" s="36"/>
      <c r="C359" s="26"/>
      <c r="D359" s="26"/>
      <c r="E359" s="27"/>
      <c r="F359" s="27"/>
      <c r="G359" s="27"/>
      <c r="H359" s="28"/>
      <c r="I359" s="32" t="str">
        <f t="shared" si="5"/>
        <v/>
      </c>
      <c r="J359" s="283" t="str">
        <f>Saisie[[#This Row],[DATE
'[JJ/MM/AAAA']]]&amp;Saisie[[#This Row],[HEURE
DÉBUT]]&amp;Saisie[[#This Row],[LIEU]]</f>
        <v/>
      </c>
    </row>
    <row r="360" spans="2:10" ht="21" customHeight="1">
      <c r="B360" s="36"/>
      <c r="C360" s="26"/>
      <c r="D360" s="26"/>
      <c r="E360" s="27"/>
      <c r="F360" s="27"/>
      <c r="G360" s="27"/>
      <c r="H360" s="28"/>
      <c r="I360" s="32" t="str">
        <f t="shared" si="5"/>
        <v/>
      </c>
      <c r="J360" s="283" t="str">
        <f>Saisie[[#This Row],[DATE
'[JJ/MM/AAAA']]]&amp;Saisie[[#This Row],[HEURE
DÉBUT]]&amp;Saisie[[#This Row],[LIEU]]</f>
        <v/>
      </c>
    </row>
    <row r="361" spans="2:10" ht="21" customHeight="1">
      <c r="B361" s="36"/>
      <c r="C361" s="26"/>
      <c r="D361" s="26"/>
      <c r="E361" s="27"/>
      <c r="F361" s="27"/>
      <c r="G361" s="27"/>
      <c r="H361" s="28"/>
      <c r="I361" s="32" t="str">
        <f t="shared" si="5"/>
        <v/>
      </c>
      <c r="J361" s="283" t="str">
        <f>Saisie[[#This Row],[DATE
'[JJ/MM/AAAA']]]&amp;Saisie[[#This Row],[HEURE
DÉBUT]]&amp;Saisie[[#This Row],[LIEU]]</f>
        <v/>
      </c>
    </row>
    <row r="362" spans="2:10" ht="21" customHeight="1">
      <c r="B362" s="36"/>
      <c r="C362" s="26"/>
      <c r="D362" s="26"/>
      <c r="E362" s="27"/>
      <c r="F362" s="27"/>
      <c r="G362" s="27"/>
      <c r="H362" s="28"/>
      <c r="I362" s="32" t="str">
        <f t="shared" si="5"/>
        <v/>
      </c>
      <c r="J362" s="283" t="str">
        <f>Saisie[[#This Row],[DATE
'[JJ/MM/AAAA']]]&amp;Saisie[[#This Row],[HEURE
DÉBUT]]&amp;Saisie[[#This Row],[LIEU]]</f>
        <v/>
      </c>
    </row>
    <row r="363" spans="2:10" ht="21" customHeight="1">
      <c r="B363" s="36"/>
      <c r="C363" s="26"/>
      <c r="D363" s="26"/>
      <c r="E363" s="27"/>
      <c r="F363" s="27"/>
      <c r="G363" s="27"/>
      <c r="H363" s="28"/>
      <c r="I363" s="32" t="str">
        <f t="shared" si="5"/>
        <v/>
      </c>
      <c r="J363" s="283" t="str">
        <f>Saisie[[#This Row],[DATE
'[JJ/MM/AAAA']]]&amp;Saisie[[#This Row],[HEURE
DÉBUT]]&amp;Saisie[[#This Row],[LIEU]]</f>
        <v/>
      </c>
    </row>
    <row r="364" spans="2:10" ht="21" customHeight="1">
      <c r="B364" s="36"/>
      <c r="C364" s="26"/>
      <c r="D364" s="26"/>
      <c r="E364" s="27"/>
      <c r="F364" s="27"/>
      <c r="G364" s="27"/>
      <c r="H364" s="28"/>
      <c r="I364" s="32" t="str">
        <f t="shared" si="5"/>
        <v/>
      </c>
      <c r="J364" s="283" t="str">
        <f>Saisie[[#This Row],[DATE
'[JJ/MM/AAAA']]]&amp;Saisie[[#This Row],[HEURE
DÉBUT]]&amp;Saisie[[#This Row],[LIEU]]</f>
        <v/>
      </c>
    </row>
    <row r="365" spans="2:10" ht="21" customHeight="1">
      <c r="B365" s="36"/>
      <c r="C365" s="26"/>
      <c r="D365" s="26"/>
      <c r="E365" s="27"/>
      <c r="F365" s="27"/>
      <c r="G365" s="27"/>
      <c r="H365" s="28"/>
      <c r="I365" s="32" t="str">
        <f t="shared" si="5"/>
        <v/>
      </c>
      <c r="J365" s="283" t="str">
        <f>Saisie[[#This Row],[DATE
'[JJ/MM/AAAA']]]&amp;Saisie[[#This Row],[HEURE
DÉBUT]]&amp;Saisie[[#This Row],[LIEU]]</f>
        <v/>
      </c>
    </row>
    <row r="366" spans="2:10" ht="21" customHeight="1">
      <c r="B366" s="36"/>
      <c r="C366" s="26"/>
      <c r="D366" s="26"/>
      <c r="E366" s="27"/>
      <c r="F366" s="27"/>
      <c r="G366" s="27"/>
      <c r="H366" s="28"/>
      <c r="I366" s="32" t="str">
        <f t="shared" si="5"/>
        <v/>
      </c>
      <c r="J366" s="283" t="str">
        <f>Saisie[[#This Row],[DATE
'[JJ/MM/AAAA']]]&amp;Saisie[[#This Row],[HEURE
DÉBUT]]&amp;Saisie[[#This Row],[LIEU]]</f>
        <v/>
      </c>
    </row>
    <row r="367" spans="2:10" ht="21" customHeight="1">
      <c r="B367" s="36"/>
      <c r="C367" s="26"/>
      <c r="D367" s="26"/>
      <c r="E367" s="27"/>
      <c r="F367" s="27"/>
      <c r="G367" s="27"/>
      <c r="H367" s="28"/>
      <c r="I367" s="32" t="str">
        <f t="shared" si="5"/>
        <v/>
      </c>
      <c r="J367" s="283" t="str">
        <f>Saisie[[#This Row],[DATE
'[JJ/MM/AAAA']]]&amp;Saisie[[#This Row],[HEURE
DÉBUT]]&amp;Saisie[[#This Row],[LIEU]]</f>
        <v/>
      </c>
    </row>
    <row r="368" spans="2:10" ht="21" customHeight="1">
      <c r="B368" s="36"/>
      <c r="C368" s="26"/>
      <c r="D368" s="26"/>
      <c r="E368" s="27"/>
      <c r="F368" s="27"/>
      <c r="G368" s="27"/>
      <c r="H368" s="28"/>
      <c r="I368" s="32" t="str">
        <f t="shared" si="5"/>
        <v/>
      </c>
      <c r="J368" s="283" t="str">
        <f>Saisie[[#This Row],[DATE
'[JJ/MM/AAAA']]]&amp;Saisie[[#This Row],[HEURE
DÉBUT]]&amp;Saisie[[#This Row],[LIEU]]</f>
        <v/>
      </c>
    </row>
    <row r="369" spans="2:10" ht="21" customHeight="1">
      <c r="B369" s="36"/>
      <c r="C369" s="26"/>
      <c r="D369" s="26"/>
      <c r="E369" s="27"/>
      <c r="F369" s="27"/>
      <c r="G369" s="27"/>
      <c r="H369" s="28"/>
      <c r="I369" s="32" t="str">
        <f t="shared" si="5"/>
        <v/>
      </c>
      <c r="J369" s="283" t="str">
        <f>Saisie[[#This Row],[DATE
'[JJ/MM/AAAA']]]&amp;Saisie[[#This Row],[HEURE
DÉBUT]]&amp;Saisie[[#This Row],[LIEU]]</f>
        <v/>
      </c>
    </row>
    <row r="370" spans="2:10" ht="21" customHeight="1">
      <c r="B370" s="36"/>
      <c r="C370" s="26"/>
      <c r="D370" s="26"/>
      <c r="E370" s="27"/>
      <c r="F370" s="27"/>
      <c r="G370" s="27"/>
      <c r="H370" s="28"/>
      <c r="I370" s="32" t="str">
        <f t="shared" si="5"/>
        <v/>
      </c>
      <c r="J370" s="283" t="str">
        <f>Saisie[[#This Row],[DATE
'[JJ/MM/AAAA']]]&amp;Saisie[[#This Row],[HEURE
DÉBUT]]&amp;Saisie[[#This Row],[LIEU]]</f>
        <v/>
      </c>
    </row>
    <row r="371" spans="2:10" ht="21" customHeight="1">
      <c r="B371" s="36"/>
      <c r="C371" s="26"/>
      <c r="D371" s="26"/>
      <c r="E371" s="27"/>
      <c r="F371" s="27"/>
      <c r="G371" s="27"/>
      <c r="H371" s="28"/>
      <c r="I371" s="32" t="str">
        <f t="shared" si="5"/>
        <v/>
      </c>
      <c r="J371" s="283" t="str">
        <f>Saisie[[#This Row],[DATE
'[JJ/MM/AAAA']]]&amp;Saisie[[#This Row],[HEURE
DÉBUT]]&amp;Saisie[[#This Row],[LIEU]]</f>
        <v/>
      </c>
    </row>
    <row r="372" spans="2:10" ht="21" customHeight="1">
      <c r="B372" s="36"/>
      <c r="C372" s="26"/>
      <c r="D372" s="26"/>
      <c r="E372" s="27"/>
      <c r="F372" s="27"/>
      <c r="G372" s="27"/>
      <c r="H372" s="28"/>
      <c r="I372" s="32" t="str">
        <f t="shared" si="5"/>
        <v/>
      </c>
      <c r="J372" s="283" t="str">
        <f>Saisie[[#This Row],[DATE
'[JJ/MM/AAAA']]]&amp;Saisie[[#This Row],[HEURE
DÉBUT]]&amp;Saisie[[#This Row],[LIEU]]</f>
        <v/>
      </c>
    </row>
    <row r="373" spans="2:10" ht="21" customHeight="1">
      <c r="B373" s="36"/>
      <c r="C373" s="26"/>
      <c r="D373" s="26"/>
      <c r="E373" s="27"/>
      <c r="F373" s="27"/>
      <c r="G373" s="27"/>
      <c r="H373" s="28"/>
      <c r="I373" s="32" t="str">
        <f t="shared" si="5"/>
        <v/>
      </c>
      <c r="J373" s="283" t="str">
        <f>Saisie[[#This Row],[DATE
'[JJ/MM/AAAA']]]&amp;Saisie[[#This Row],[HEURE
DÉBUT]]&amp;Saisie[[#This Row],[LIEU]]</f>
        <v/>
      </c>
    </row>
    <row r="374" spans="2:10" ht="21" customHeight="1">
      <c r="B374" s="36"/>
      <c r="C374" s="26"/>
      <c r="D374" s="26"/>
      <c r="E374" s="27"/>
      <c r="F374" s="27"/>
      <c r="G374" s="27"/>
      <c r="H374" s="28"/>
      <c r="I374" s="32" t="str">
        <f t="shared" si="5"/>
        <v/>
      </c>
      <c r="J374" s="283" t="str">
        <f>Saisie[[#This Row],[DATE
'[JJ/MM/AAAA']]]&amp;Saisie[[#This Row],[HEURE
DÉBUT]]&amp;Saisie[[#This Row],[LIEU]]</f>
        <v/>
      </c>
    </row>
    <row r="375" spans="2:10" ht="21" customHeight="1">
      <c r="B375" s="36"/>
      <c r="C375" s="26"/>
      <c r="D375" s="26"/>
      <c r="E375" s="27"/>
      <c r="F375" s="27"/>
      <c r="G375" s="27"/>
      <c r="H375" s="28"/>
      <c r="I375" s="32" t="str">
        <f t="shared" si="5"/>
        <v/>
      </c>
      <c r="J375" s="283" t="str">
        <f>Saisie[[#This Row],[DATE
'[JJ/MM/AAAA']]]&amp;Saisie[[#This Row],[HEURE
DÉBUT]]&amp;Saisie[[#This Row],[LIEU]]</f>
        <v/>
      </c>
    </row>
    <row r="376" spans="2:10" ht="21" customHeight="1">
      <c r="B376" s="36"/>
      <c r="C376" s="26"/>
      <c r="D376" s="26"/>
      <c r="E376" s="27"/>
      <c r="F376" s="27"/>
      <c r="G376" s="27"/>
      <c r="H376" s="28"/>
      <c r="I376" s="32" t="str">
        <f t="shared" si="5"/>
        <v/>
      </c>
      <c r="J376" s="283" t="str">
        <f>Saisie[[#This Row],[DATE
'[JJ/MM/AAAA']]]&amp;Saisie[[#This Row],[HEURE
DÉBUT]]&amp;Saisie[[#This Row],[LIEU]]</f>
        <v/>
      </c>
    </row>
    <row r="377" spans="2:10" ht="21" customHeight="1">
      <c r="B377" s="36"/>
      <c r="C377" s="26"/>
      <c r="D377" s="26"/>
      <c r="E377" s="27"/>
      <c r="F377" s="27"/>
      <c r="G377" s="27"/>
      <c r="H377" s="28"/>
      <c r="I377" s="32" t="str">
        <f t="shared" si="5"/>
        <v/>
      </c>
      <c r="J377" s="283" t="str">
        <f>Saisie[[#This Row],[DATE
'[JJ/MM/AAAA']]]&amp;Saisie[[#This Row],[HEURE
DÉBUT]]&amp;Saisie[[#This Row],[LIEU]]</f>
        <v/>
      </c>
    </row>
    <row r="378" spans="2:10" ht="21" customHeight="1">
      <c r="B378" s="36"/>
      <c r="C378" s="26"/>
      <c r="D378" s="26"/>
      <c r="E378" s="27"/>
      <c r="F378" s="27"/>
      <c r="G378" s="27"/>
      <c r="H378" s="28"/>
      <c r="I378" s="32" t="str">
        <f t="shared" si="5"/>
        <v/>
      </c>
      <c r="J378" s="283" t="str">
        <f>Saisie[[#This Row],[DATE
'[JJ/MM/AAAA']]]&amp;Saisie[[#This Row],[HEURE
DÉBUT]]&amp;Saisie[[#This Row],[LIEU]]</f>
        <v/>
      </c>
    </row>
    <row r="379" spans="2:10" ht="21" customHeight="1">
      <c r="B379" s="36"/>
      <c r="C379" s="26"/>
      <c r="D379" s="26"/>
      <c r="E379" s="27"/>
      <c r="F379" s="27"/>
      <c r="G379" s="27"/>
      <c r="H379" s="28"/>
      <c r="I379" s="32" t="str">
        <f t="shared" si="5"/>
        <v/>
      </c>
      <c r="J379" s="283" t="str">
        <f>Saisie[[#This Row],[DATE
'[JJ/MM/AAAA']]]&amp;Saisie[[#This Row],[HEURE
DÉBUT]]&amp;Saisie[[#This Row],[LIEU]]</f>
        <v/>
      </c>
    </row>
    <row r="380" spans="2:10" ht="21" customHeight="1">
      <c r="B380" s="36"/>
      <c r="C380" s="26"/>
      <c r="D380" s="26"/>
      <c r="E380" s="27"/>
      <c r="F380" s="27"/>
      <c r="G380" s="27"/>
      <c r="H380" s="28"/>
      <c r="I380" s="32" t="str">
        <f t="shared" si="5"/>
        <v/>
      </c>
      <c r="J380" s="283" t="str">
        <f>Saisie[[#This Row],[DATE
'[JJ/MM/AAAA']]]&amp;Saisie[[#This Row],[HEURE
DÉBUT]]&amp;Saisie[[#This Row],[LIEU]]</f>
        <v/>
      </c>
    </row>
    <row r="381" spans="2:10" ht="21" customHeight="1">
      <c r="B381" s="36"/>
      <c r="C381" s="26"/>
      <c r="D381" s="26"/>
      <c r="E381" s="27"/>
      <c r="F381" s="27"/>
      <c r="G381" s="27"/>
      <c r="H381" s="28"/>
      <c r="I381" s="32" t="str">
        <f t="shared" si="5"/>
        <v/>
      </c>
      <c r="J381" s="283" t="str">
        <f>Saisie[[#This Row],[DATE
'[JJ/MM/AAAA']]]&amp;Saisie[[#This Row],[HEURE
DÉBUT]]&amp;Saisie[[#This Row],[LIEU]]</f>
        <v/>
      </c>
    </row>
    <row r="382" spans="2:10" ht="21" customHeight="1">
      <c r="B382" s="36"/>
      <c r="C382" s="26"/>
      <c r="D382" s="26"/>
      <c r="E382" s="27"/>
      <c r="F382" s="27"/>
      <c r="G382" s="27"/>
      <c r="H382" s="28"/>
      <c r="I382" s="32" t="str">
        <f t="shared" si="5"/>
        <v/>
      </c>
      <c r="J382" s="283" t="str">
        <f>Saisie[[#This Row],[DATE
'[JJ/MM/AAAA']]]&amp;Saisie[[#This Row],[HEURE
DÉBUT]]&amp;Saisie[[#This Row],[LIEU]]</f>
        <v/>
      </c>
    </row>
    <row r="383" spans="2:10" ht="21" customHeight="1">
      <c r="B383" s="36"/>
      <c r="C383" s="26"/>
      <c r="D383" s="26"/>
      <c r="E383" s="27"/>
      <c r="F383" s="27"/>
      <c r="G383" s="27"/>
      <c r="H383" s="28"/>
      <c r="I383" s="32" t="str">
        <f t="shared" si="5"/>
        <v/>
      </c>
      <c r="J383" s="283" t="str">
        <f>Saisie[[#This Row],[DATE
'[JJ/MM/AAAA']]]&amp;Saisie[[#This Row],[HEURE
DÉBUT]]&amp;Saisie[[#This Row],[LIEU]]</f>
        <v/>
      </c>
    </row>
    <row r="384" spans="2:10" ht="21" customHeight="1">
      <c r="B384" s="36"/>
      <c r="C384" s="26"/>
      <c r="D384" s="26"/>
      <c r="E384" s="27"/>
      <c r="F384" s="27"/>
      <c r="G384" s="27"/>
      <c r="H384" s="28"/>
      <c r="I384" s="32" t="str">
        <f t="shared" si="5"/>
        <v/>
      </c>
      <c r="J384" s="283" t="str">
        <f>Saisie[[#This Row],[DATE
'[JJ/MM/AAAA']]]&amp;Saisie[[#This Row],[HEURE
DÉBUT]]&amp;Saisie[[#This Row],[LIEU]]</f>
        <v/>
      </c>
    </row>
    <row r="385" spans="2:10" ht="21" customHeight="1">
      <c r="B385" s="36"/>
      <c r="C385" s="26"/>
      <c r="D385" s="26"/>
      <c r="E385" s="27"/>
      <c r="F385" s="27"/>
      <c r="G385" s="27"/>
      <c r="H385" s="28"/>
      <c r="I385" s="32" t="str">
        <f t="shared" si="5"/>
        <v/>
      </c>
      <c r="J385" s="283" t="str">
        <f>Saisie[[#This Row],[DATE
'[JJ/MM/AAAA']]]&amp;Saisie[[#This Row],[HEURE
DÉBUT]]&amp;Saisie[[#This Row],[LIEU]]</f>
        <v/>
      </c>
    </row>
    <row r="386" spans="2:10" ht="21" customHeight="1">
      <c r="B386" s="36"/>
      <c r="C386" s="26"/>
      <c r="D386" s="26"/>
      <c r="E386" s="27"/>
      <c r="F386" s="27"/>
      <c r="G386" s="27"/>
      <c r="H386" s="28"/>
      <c r="I386" s="32" t="str">
        <f t="shared" si="5"/>
        <v/>
      </c>
      <c r="J386" s="283" t="str">
        <f>Saisie[[#This Row],[DATE
'[JJ/MM/AAAA']]]&amp;Saisie[[#This Row],[HEURE
DÉBUT]]&amp;Saisie[[#This Row],[LIEU]]</f>
        <v/>
      </c>
    </row>
    <row r="387" spans="2:10" ht="21" customHeight="1">
      <c r="B387" s="36"/>
      <c r="C387" s="26"/>
      <c r="D387" s="26"/>
      <c r="E387" s="27"/>
      <c r="F387" s="27"/>
      <c r="G387" s="27"/>
      <c r="H387" s="28"/>
      <c r="I387" s="32" t="str">
        <f t="shared" ref="I387:I450" si="6">IF(ISBLANK(H387),"","i")</f>
        <v/>
      </c>
      <c r="J387" s="283" t="str">
        <f>Saisie[[#This Row],[DATE
'[JJ/MM/AAAA']]]&amp;Saisie[[#This Row],[HEURE
DÉBUT]]&amp;Saisie[[#This Row],[LIEU]]</f>
        <v/>
      </c>
    </row>
    <row r="388" spans="2:10" ht="21" customHeight="1">
      <c r="B388" s="36"/>
      <c r="C388" s="26"/>
      <c r="D388" s="26"/>
      <c r="E388" s="27"/>
      <c r="F388" s="27"/>
      <c r="G388" s="27"/>
      <c r="H388" s="28"/>
      <c r="I388" s="32" t="str">
        <f t="shared" si="6"/>
        <v/>
      </c>
      <c r="J388" s="283" t="str">
        <f>Saisie[[#This Row],[DATE
'[JJ/MM/AAAA']]]&amp;Saisie[[#This Row],[HEURE
DÉBUT]]&amp;Saisie[[#This Row],[LIEU]]</f>
        <v/>
      </c>
    </row>
    <row r="389" spans="2:10" ht="21" customHeight="1">
      <c r="B389" s="36"/>
      <c r="C389" s="26"/>
      <c r="D389" s="26"/>
      <c r="E389" s="27"/>
      <c r="F389" s="27"/>
      <c r="G389" s="27"/>
      <c r="H389" s="28"/>
      <c r="I389" s="32" t="str">
        <f t="shared" si="6"/>
        <v/>
      </c>
      <c r="J389" s="283" t="str">
        <f>Saisie[[#This Row],[DATE
'[JJ/MM/AAAA']]]&amp;Saisie[[#This Row],[HEURE
DÉBUT]]&amp;Saisie[[#This Row],[LIEU]]</f>
        <v/>
      </c>
    </row>
    <row r="390" spans="2:10" ht="21" customHeight="1">
      <c r="B390" s="36"/>
      <c r="C390" s="26"/>
      <c r="D390" s="26"/>
      <c r="E390" s="27"/>
      <c r="F390" s="27"/>
      <c r="G390" s="27"/>
      <c r="H390" s="28"/>
      <c r="I390" s="32" t="str">
        <f t="shared" si="6"/>
        <v/>
      </c>
      <c r="J390" s="283" t="str">
        <f>Saisie[[#This Row],[DATE
'[JJ/MM/AAAA']]]&amp;Saisie[[#This Row],[HEURE
DÉBUT]]&amp;Saisie[[#This Row],[LIEU]]</f>
        <v/>
      </c>
    </row>
    <row r="391" spans="2:10" ht="21" customHeight="1">
      <c r="B391" s="36"/>
      <c r="C391" s="26"/>
      <c r="D391" s="26"/>
      <c r="E391" s="27"/>
      <c r="F391" s="27"/>
      <c r="G391" s="27"/>
      <c r="H391" s="28"/>
      <c r="I391" s="32" t="str">
        <f t="shared" si="6"/>
        <v/>
      </c>
      <c r="J391" s="283" t="str">
        <f>Saisie[[#This Row],[DATE
'[JJ/MM/AAAA']]]&amp;Saisie[[#This Row],[HEURE
DÉBUT]]&amp;Saisie[[#This Row],[LIEU]]</f>
        <v/>
      </c>
    </row>
    <row r="392" spans="2:10" ht="21" customHeight="1">
      <c r="B392" s="36"/>
      <c r="C392" s="26"/>
      <c r="D392" s="26"/>
      <c r="E392" s="27"/>
      <c r="F392" s="27"/>
      <c r="G392" s="27"/>
      <c r="H392" s="28"/>
      <c r="I392" s="32" t="str">
        <f t="shared" si="6"/>
        <v/>
      </c>
      <c r="J392" s="283" t="str">
        <f>Saisie[[#This Row],[DATE
'[JJ/MM/AAAA']]]&amp;Saisie[[#This Row],[HEURE
DÉBUT]]&amp;Saisie[[#This Row],[LIEU]]</f>
        <v/>
      </c>
    </row>
    <row r="393" spans="2:10" ht="21" customHeight="1">
      <c r="B393" s="36"/>
      <c r="C393" s="26"/>
      <c r="D393" s="26"/>
      <c r="E393" s="27"/>
      <c r="F393" s="27"/>
      <c r="G393" s="27"/>
      <c r="H393" s="28"/>
      <c r="I393" s="32" t="str">
        <f t="shared" si="6"/>
        <v/>
      </c>
      <c r="J393" s="283" t="str">
        <f>Saisie[[#This Row],[DATE
'[JJ/MM/AAAA']]]&amp;Saisie[[#This Row],[HEURE
DÉBUT]]&amp;Saisie[[#This Row],[LIEU]]</f>
        <v/>
      </c>
    </row>
    <row r="394" spans="2:10" ht="21" customHeight="1">
      <c r="B394" s="36"/>
      <c r="C394" s="26"/>
      <c r="D394" s="26"/>
      <c r="E394" s="27"/>
      <c r="F394" s="27"/>
      <c r="G394" s="27"/>
      <c r="H394" s="28"/>
      <c r="I394" s="32" t="str">
        <f t="shared" si="6"/>
        <v/>
      </c>
      <c r="J394" s="283" t="str">
        <f>Saisie[[#This Row],[DATE
'[JJ/MM/AAAA']]]&amp;Saisie[[#This Row],[HEURE
DÉBUT]]&amp;Saisie[[#This Row],[LIEU]]</f>
        <v/>
      </c>
    </row>
    <row r="395" spans="2:10" ht="21" customHeight="1">
      <c r="B395" s="36"/>
      <c r="C395" s="26"/>
      <c r="D395" s="26"/>
      <c r="E395" s="27"/>
      <c r="F395" s="27"/>
      <c r="G395" s="27"/>
      <c r="H395" s="28"/>
      <c r="I395" s="32" t="str">
        <f t="shared" si="6"/>
        <v/>
      </c>
      <c r="J395" s="283" t="str">
        <f>Saisie[[#This Row],[DATE
'[JJ/MM/AAAA']]]&amp;Saisie[[#This Row],[HEURE
DÉBUT]]&amp;Saisie[[#This Row],[LIEU]]</f>
        <v/>
      </c>
    </row>
    <row r="396" spans="2:10" ht="21" customHeight="1">
      <c r="B396" s="36"/>
      <c r="C396" s="26"/>
      <c r="D396" s="26"/>
      <c r="E396" s="27"/>
      <c r="F396" s="27"/>
      <c r="G396" s="27"/>
      <c r="H396" s="28"/>
      <c r="I396" s="32" t="str">
        <f t="shared" si="6"/>
        <v/>
      </c>
      <c r="J396" s="283" t="str">
        <f>Saisie[[#This Row],[DATE
'[JJ/MM/AAAA']]]&amp;Saisie[[#This Row],[HEURE
DÉBUT]]&amp;Saisie[[#This Row],[LIEU]]</f>
        <v/>
      </c>
    </row>
    <row r="397" spans="2:10" ht="21" customHeight="1">
      <c r="B397" s="36"/>
      <c r="C397" s="26"/>
      <c r="D397" s="26"/>
      <c r="E397" s="27"/>
      <c r="F397" s="27"/>
      <c r="G397" s="27"/>
      <c r="H397" s="28"/>
      <c r="I397" s="32" t="str">
        <f t="shared" si="6"/>
        <v/>
      </c>
      <c r="J397" s="283" t="str">
        <f>Saisie[[#This Row],[DATE
'[JJ/MM/AAAA']]]&amp;Saisie[[#This Row],[HEURE
DÉBUT]]&amp;Saisie[[#This Row],[LIEU]]</f>
        <v/>
      </c>
    </row>
    <row r="398" spans="2:10" ht="21" customHeight="1">
      <c r="B398" s="36"/>
      <c r="C398" s="26"/>
      <c r="D398" s="26"/>
      <c r="E398" s="27"/>
      <c r="F398" s="27"/>
      <c r="G398" s="27"/>
      <c r="H398" s="28"/>
      <c r="I398" s="32" t="str">
        <f t="shared" si="6"/>
        <v/>
      </c>
      <c r="J398" s="283" t="str">
        <f>Saisie[[#This Row],[DATE
'[JJ/MM/AAAA']]]&amp;Saisie[[#This Row],[HEURE
DÉBUT]]&amp;Saisie[[#This Row],[LIEU]]</f>
        <v/>
      </c>
    </row>
    <row r="399" spans="2:10" ht="21" customHeight="1">
      <c r="B399" s="36"/>
      <c r="C399" s="26"/>
      <c r="D399" s="26"/>
      <c r="E399" s="27"/>
      <c r="F399" s="27"/>
      <c r="G399" s="27"/>
      <c r="H399" s="28"/>
      <c r="I399" s="32" t="str">
        <f t="shared" si="6"/>
        <v/>
      </c>
      <c r="J399" s="283" t="str">
        <f>Saisie[[#This Row],[DATE
'[JJ/MM/AAAA']]]&amp;Saisie[[#This Row],[HEURE
DÉBUT]]&amp;Saisie[[#This Row],[LIEU]]</f>
        <v/>
      </c>
    </row>
    <row r="400" spans="2:10" ht="21" customHeight="1">
      <c r="B400" s="36"/>
      <c r="C400" s="26"/>
      <c r="D400" s="26"/>
      <c r="E400" s="27"/>
      <c r="F400" s="27"/>
      <c r="G400" s="27"/>
      <c r="H400" s="28"/>
      <c r="I400" s="32" t="str">
        <f t="shared" si="6"/>
        <v/>
      </c>
      <c r="J400" s="283" t="str">
        <f>Saisie[[#This Row],[DATE
'[JJ/MM/AAAA']]]&amp;Saisie[[#This Row],[HEURE
DÉBUT]]&amp;Saisie[[#This Row],[LIEU]]</f>
        <v/>
      </c>
    </row>
    <row r="401" spans="2:10" ht="21" customHeight="1">
      <c r="B401" s="36"/>
      <c r="C401" s="26"/>
      <c r="D401" s="26"/>
      <c r="E401" s="27"/>
      <c r="F401" s="27"/>
      <c r="G401" s="27"/>
      <c r="H401" s="28"/>
      <c r="I401" s="32" t="str">
        <f t="shared" si="6"/>
        <v/>
      </c>
      <c r="J401" s="283" t="str">
        <f>Saisie[[#This Row],[DATE
'[JJ/MM/AAAA']]]&amp;Saisie[[#This Row],[HEURE
DÉBUT]]&amp;Saisie[[#This Row],[LIEU]]</f>
        <v/>
      </c>
    </row>
    <row r="402" spans="2:10" ht="21" customHeight="1">
      <c r="B402" s="36"/>
      <c r="C402" s="26"/>
      <c r="D402" s="26"/>
      <c r="E402" s="27"/>
      <c r="F402" s="27"/>
      <c r="G402" s="27"/>
      <c r="H402" s="28"/>
      <c r="I402" s="32" t="str">
        <f t="shared" si="6"/>
        <v/>
      </c>
      <c r="J402" s="283" t="str">
        <f>Saisie[[#This Row],[DATE
'[JJ/MM/AAAA']]]&amp;Saisie[[#This Row],[HEURE
DÉBUT]]&amp;Saisie[[#This Row],[LIEU]]</f>
        <v/>
      </c>
    </row>
    <row r="403" spans="2:10" ht="21" customHeight="1">
      <c r="B403" s="36"/>
      <c r="C403" s="26"/>
      <c r="D403" s="26"/>
      <c r="E403" s="27"/>
      <c r="F403" s="27"/>
      <c r="G403" s="27"/>
      <c r="H403" s="28"/>
      <c r="I403" s="32" t="str">
        <f t="shared" si="6"/>
        <v/>
      </c>
      <c r="J403" s="283" t="str">
        <f>Saisie[[#This Row],[DATE
'[JJ/MM/AAAA']]]&amp;Saisie[[#This Row],[HEURE
DÉBUT]]&amp;Saisie[[#This Row],[LIEU]]</f>
        <v/>
      </c>
    </row>
    <row r="404" spans="2:10" ht="21" customHeight="1">
      <c r="B404" s="36"/>
      <c r="C404" s="26"/>
      <c r="D404" s="26"/>
      <c r="E404" s="27"/>
      <c r="F404" s="27"/>
      <c r="G404" s="27"/>
      <c r="H404" s="28"/>
      <c r="I404" s="32" t="str">
        <f t="shared" si="6"/>
        <v/>
      </c>
      <c r="J404" s="283" t="str">
        <f>Saisie[[#This Row],[DATE
'[JJ/MM/AAAA']]]&amp;Saisie[[#This Row],[HEURE
DÉBUT]]&amp;Saisie[[#This Row],[LIEU]]</f>
        <v/>
      </c>
    </row>
    <row r="405" spans="2:10" ht="21" customHeight="1">
      <c r="B405" s="36"/>
      <c r="C405" s="26"/>
      <c r="D405" s="26"/>
      <c r="E405" s="27"/>
      <c r="F405" s="27"/>
      <c r="G405" s="27"/>
      <c r="H405" s="28"/>
      <c r="I405" s="32" t="str">
        <f t="shared" si="6"/>
        <v/>
      </c>
      <c r="J405" s="283" t="str">
        <f>Saisie[[#This Row],[DATE
'[JJ/MM/AAAA']]]&amp;Saisie[[#This Row],[HEURE
DÉBUT]]&amp;Saisie[[#This Row],[LIEU]]</f>
        <v/>
      </c>
    </row>
    <row r="406" spans="2:10" ht="21" customHeight="1">
      <c r="B406" s="36"/>
      <c r="C406" s="26"/>
      <c r="D406" s="26"/>
      <c r="E406" s="27"/>
      <c r="F406" s="27"/>
      <c r="G406" s="27"/>
      <c r="H406" s="28"/>
      <c r="I406" s="32" t="str">
        <f t="shared" si="6"/>
        <v/>
      </c>
      <c r="J406" s="283" t="str">
        <f>Saisie[[#This Row],[DATE
'[JJ/MM/AAAA']]]&amp;Saisie[[#This Row],[HEURE
DÉBUT]]&amp;Saisie[[#This Row],[LIEU]]</f>
        <v/>
      </c>
    </row>
    <row r="407" spans="2:10" ht="21" customHeight="1">
      <c r="B407" s="36"/>
      <c r="C407" s="26"/>
      <c r="D407" s="26"/>
      <c r="E407" s="27"/>
      <c r="F407" s="27"/>
      <c r="G407" s="27"/>
      <c r="H407" s="28"/>
      <c r="I407" s="32" t="str">
        <f t="shared" si="6"/>
        <v/>
      </c>
      <c r="J407" s="283" t="str">
        <f>Saisie[[#This Row],[DATE
'[JJ/MM/AAAA']]]&amp;Saisie[[#This Row],[HEURE
DÉBUT]]&amp;Saisie[[#This Row],[LIEU]]</f>
        <v/>
      </c>
    </row>
    <row r="408" spans="2:10" ht="21" customHeight="1">
      <c r="B408" s="36"/>
      <c r="C408" s="26"/>
      <c r="D408" s="26"/>
      <c r="E408" s="27"/>
      <c r="F408" s="27"/>
      <c r="G408" s="27"/>
      <c r="H408" s="28"/>
      <c r="I408" s="32" t="str">
        <f t="shared" si="6"/>
        <v/>
      </c>
      <c r="J408" s="283" t="str">
        <f>Saisie[[#This Row],[DATE
'[JJ/MM/AAAA']]]&amp;Saisie[[#This Row],[HEURE
DÉBUT]]&amp;Saisie[[#This Row],[LIEU]]</f>
        <v/>
      </c>
    </row>
    <row r="409" spans="2:10" ht="21" customHeight="1">
      <c r="B409" s="36"/>
      <c r="C409" s="26"/>
      <c r="D409" s="26"/>
      <c r="E409" s="27"/>
      <c r="F409" s="27"/>
      <c r="G409" s="27"/>
      <c r="H409" s="28"/>
      <c r="I409" s="32" t="str">
        <f t="shared" si="6"/>
        <v/>
      </c>
      <c r="J409" s="283" t="str">
        <f>Saisie[[#This Row],[DATE
'[JJ/MM/AAAA']]]&amp;Saisie[[#This Row],[HEURE
DÉBUT]]&amp;Saisie[[#This Row],[LIEU]]</f>
        <v/>
      </c>
    </row>
    <row r="410" spans="2:10" ht="21" customHeight="1">
      <c r="B410" s="36"/>
      <c r="C410" s="26"/>
      <c r="D410" s="26"/>
      <c r="E410" s="27"/>
      <c r="F410" s="27"/>
      <c r="G410" s="27"/>
      <c r="H410" s="28"/>
      <c r="I410" s="32" t="str">
        <f t="shared" si="6"/>
        <v/>
      </c>
      <c r="J410" s="283" t="str">
        <f>Saisie[[#This Row],[DATE
'[JJ/MM/AAAA']]]&amp;Saisie[[#This Row],[HEURE
DÉBUT]]&amp;Saisie[[#This Row],[LIEU]]</f>
        <v/>
      </c>
    </row>
    <row r="411" spans="2:10" ht="21" customHeight="1">
      <c r="B411" s="36"/>
      <c r="C411" s="26"/>
      <c r="D411" s="26"/>
      <c r="E411" s="27"/>
      <c r="F411" s="27"/>
      <c r="G411" s="27"/>
      <c r="H411" s="28"/>
      <c r="I411" s="32" t="str">
        <f t="shared" si="6"/>
        <v/>
      </c>
      <c r="J411" s="283" t="str">
        <f>Saisie[[#This Row],[DATE
'[JJ/MM/AAAA']]]&amp;Saisie[[#This Row],[HEURE
DÉBUT]]&amp;Saisie[[#This Row],[LIEU]]</f>
        <v/>
      </c>
    </row>
    <row r="412" spans="2:10" ht="21" customHeight="1">
      <c r="B412" s="36"/>
      <c r="C412" s="26"/>
      <c r="D412" s="26"/>
      <c r="E412" s="27"/>
      <c r="F412" s="27"/>
      <c r="G412" s="27"/>
      <c r="H412" s="28"/>
      <c r="I412" s="32" t="str">
        <f t="shared" si="6"/>
        <v/>
      </c>
      <c r="J412" s="283" t="str">
        <f>Saisie[[#This Row],[DATE
'[JJ/MM/AAAA']]]&amp;Saisie[[#This Row],[HEURE
DÉBUT]]&amp;Saisie[[#This Row],[LIEU]]</f>
        <v/>
      </c>
    </row>
    <row r="413" spans="2:10" ht="21" customHeight="1">
      <c r="B413" s="36"/>
      <c r="C413" s="26"/>
      <c r="D413" s="26"/>
      <c r="E413" s="27"/>
      <c r="F413" s="27"/>
      <c r="G413" s="27"/>
      <c r="H413" s="28"/>
      <c r="I413" s="32" t="str">
        <f t="shared" si="6"/>
        <v/>
      </c>
      <c r="J413" s="283" t="str">
        <f>Saisie[[#This Row],[DATE
'[JJ/MM/AAAA']]]&amp;Saisie[[#This Row],[HEURE
DÉBUT]]&amp;Saisie[[#This Row],[LIEU]]</f>
        <v/>
      </c>
    </row>
    <row r="414" spans="2:10" ht="21" customHeight="1">
      <c r="B414" s="36"/>
      <c r="C414" s="26"/>
      <c r="D414" s="26"/>
      <c r="E414" s="27"/>
      <c r="F414" s="27"/>
      <c r="G414" s="27"/>
      <c r="H414" s="28"/>
      <c r="I414" s="32" t="str">
        <f t="shared" si="6"/>
        <v/>
      </c>
      <c r="J414" s="283" t="str">
        <f>Saisie[[#This Row],[DATE
'[JJ/MM/AAAA']]]&amp;Saisie[[#This Row],[HEURE
DÉBUT]]&amp;Saisie[[#This Row],[LIEU]]</f>
        <v/>
      </c>
    </row>
    <row r="415" spans="2:10" ht="21" customHeight="1">
      <c r="B415" s="36"/>
      <c r="C415" s="26"/>
      <c r="D415" s="26"/>
      <c r="E415" s="27"/>
      <c r="F415" s="27"/>
      <c r="G415" s="27"/>
      <c r="H415" s="28"/>
      <c r="I415" s="32" t="str">
        <f t="shared" si="6"/>
        <v/>
      </c>
      <c r="J415" s="283" t="str">
        <f>Saisie[[#This Row],[DATE
'[JJ/MM/AAAA']]]&amp;Saisie[[#This Row],[HEURE
DÉBUT]]&amp;Saisie[[#This Row],[LIEU]]</f>
        <v/>
      </c>
    </row>
    <row r="416" spans="2:10" ht="21" customHeight="1">
      <c r="B416" s="36"/>
      <c r="C416" s="26"/>
      <c r="D416" s="26"/>
      <c r="E416" s="27"/>
      <c r="F416" s="27"/>
      <c r="G416" s="27"/>
      <c r="H416" s="28"/>
      <c r="I416" s="32" t="str">
        <f t="shared" si="6"/>
        <v/>
      </c>
      <c r="J416" s="283" t="str">
        <f>Saisie[[#This Row],[DATE
'[JJ/MM/AAAA']]]&amp;Saisie[[#This Row],[HEURE
DÉBUT]]&amp;Saisie[[#This Row],[LIEU]]</f>
        <v/>
      </c>
    </row>
    <row r="417" spans="2:10" ht="21" customHeight="1">
      <c r="B417" s="36"/>
      <c r="C417" s="26"/>
      <c r="D417" s="26"/>
      <c r="E417" s="27"/>
      <c r="F417" s="27"/>
      <c r="G417" s="27"/>
      <c r="H417" s="28"/>
      <c r="I417" s="32" t="str">
        <f t="shared" si="6"/>
        <v/>
      </c>
      <c r="J417" s="283" t="str">
        <f>Saisie[[#This Row],[DATE
'[JJ/MM/AAAA']]]&amp;Saisie[[#This Row],[HEURE
DÉBUT]]&amp;Saisie[[#This Row],[LIEU]]</f>
        <v/>
      </c>
    </row>
    <row r="418" spans="2:10" ht="21" customHeight="1">
      <c r="B418" s="36"/>
      <c r="C418" s="26"/>
      <c r="D418" s="26"/>
      <c r="E418" s="27"/>
      <c r="F418" s="27"/>
      <c r="G418" s="27"/>
      <c r="H418" s="28"/>
      <c r="I418" s="32" t="str">
        <f t="shared" si="6"/>
        <v/>
      </c>
      <c r="J418" s="283" t="str">
        <f>Saisie[[#This Row],[DATE
'[JJ/MM/AAAA']]]&amp;Saisie[[#This Row],[HEURE
DÉBUT]]&amp;Saisie[[#This Row],[LIEU]]</f>
        <v/>
      </c>
    </row>
    <row r="419" spans="2:10" ht="21" customHeight="1">
      <c r="B419" s="36"/>
      <c r="C419" s="26"/>
      <c r="D419" s="26"/>
      <c r="E419" s="27"/>
      <c r="F419" s="27"/>
      <c r="G419" s="27"/>
      <c r="H419" s="28"/>
      <c r="I419" s="32" t="str">
        <f t="shared" si="6"/>
        <v/>
      </c>
      <c r="J419" s="283" t="str">
        <f>Saisie[[#This Row],[DATE
'[JJ/MM/AAAA']]]&amp;Saisie[[#This Row],[HEURE
DÉBUT]]&amp;Saisie[[#This Row],[LIEU]]</f>
        <v/>
      </c>
    </row>
    <row r="420" spans="2:10" ht="21" customHeight="1">
      <c r="B420" s="36"/>
      <c r="C420" s="26"/>
      <c r="D420" s="26"/>
      <c r="E420" s="27"/>
      <c r="F420" s="27"/>
      <c r="G420" s="27"/>
      <c r="H420" s="28"/>
      <c r="I420" s="32" t="str">
        <f t="shared" si="6"/>
        <v/>
      </c>
      <c r="J420" s="283" t="str">
        <f>Saisie[[#This Row],[DATE
'[JJ/MM/AAAA']]]&amp;Saisie[[#This Row],[HEURE
DÉBUT]]&amp;Saisie[[#This Row],[LIEU]]</f>
        <v/>
      </c>
    </row>
    <row r="421" spans="2:10" ht="21" customHeight="1">
      <c r="B421" s="36"/>
      <c r="C421" s="26"/>
      <c r="D421" s="26"/>
      <c r="E421" s="27"/>
      <c r="F421" s="27"/>
      <c r="G421" s="27"/>
      <c r="H421" s="28"/>
      <c r="I421" s="32" t="str">
        <f t="shared" si="6"/>
        <v/>
      </c>
      <c r="J421" s="283" t="str">
        <f>Saisie[[#This Row],[DATE
'[JJ/MM/AAAA']]]&amp;Saisie[[#This Row],[HEURE
DÉBUT]]&amp;Saisie[[#This Row],[LIEU]]</f>
        <v/>
      </c>
    </row>
    <row r="422" spans="2:10" ht="21" customHeight="1">
      <c r="B422" s="36"/>
      <c r="C422" s="26"/>
      <c r="D422" s="26"/>
      <c r="E422" s="27"/>
      <c r="F422" s="27"/>
      <c r="G422" s="27"/>
      <c r="H422" s="28"/>
      <c r="I422" s="32" t="str">
        <f t="shared" si="6"/>
        <v/>
      </c>
      <c r="J422" s="283" t="str">
        <f>Saisie[[#This Row],[DATE
'[JJ/MM/AAAA']]]&amp;Saisie[[#This Row],[HEURE
DÉBUT]]&amp;Saisie[[#This Row],[LIEU]]</f>
        <v/>
      </c>
    </row>
    <row r="423" spans="2:10" ht="21" customHeight="1">
      <c r="B423" s="36"/>
      <c r="C423" s="26"/>
      <c r="D423" s="26"/>
      <c r="E423" s="27"/>
      <c r="F423" s="27"/>
      <c r="G423" s="27"/>
      <c r="H423" s="28"/>
      <c r="I423" s="32" t="str">
        <f t="shared" si="6"/>
        <v/>
      </c>
      <c r="J423" s="283" t="str">
        <f>Saisie[[#This Row],[DATE
'[JJ/MM/AAAA']]]&amp;Saisie[[#This Row],[HEURE
DÉBUT]]&amp;Saisie[[#This Row],[LIEU]]</f>
        <v/>
      </c>
    </row>
    <row r="424" spans="2:10" ht="21" customHeight="1">
      <c r="B424" s="36"/>
      <c r="C424" s="26"/>
      <c r="D424" s="26"/>
      <c r="E424" s="27"/>
      <c r="F424" s="27"/>
      <c r="G424" s="27"/>
      <c r="H424" s="28"/>
      <c r="I424" s="32" t="str">
        <f t="shared" si="6"/>
        <v/>
      </c>
      <c r="J424" s="283" t="str">
        <f>Saisie[[#This Row],[DATE
'[JJ/MM/AAAA']]]&amp;Saisie[[#This Row],[HEURE
DÉBUT]]&amp;Saisie[[#This Row],[LIEU]]</f>
        <v/>
      </c>
    </row>
    <row r="425" spans="2:10" ht="21" customHeight="1">
      <c r="B425" s="36"/>
      <c r="C425" s="26"/>
      <c r="D425" s="26"/>
      <c r="E425" s="27"/>
      <c r="F425" s="27"/>
      <c r="G425" s="27"/>
      <c r="H425" s="28"/>
      <c r="I425" s="32" t="str">
        <f t="shared" si="6"/>
        <v/>
      </c>
      <c r="J425" s="283" t="str">
        <f>Saisie[[#This Row],[DATE
'[JJ/MM/AAAA']]]&amp;Saisie[[#This Row],[HEURE
DÉBUT]]&amp;Saisie[[#This Row],[LIEU]]</f>
        <v/>
      </c>
    </row>
    <row r="426" spans="2:10" ht="21" customHeight="1">
      <c r="B426" s="36"/>
      <c r="C426" s="26"/>
      <c r="D426" s="26"/>
      <c r="E426" s="27"/>
      <c r="F426" s="27"/>
      <c r="G426" s="27"/>
      <c r="H426" s="28"/>
      <c r="I426" s="32" t="str">
        <f t="shared" si="6"/>
        <v/>
      </c>
      <c r="J426" s="283" t="str">
        <f>Saisie[[#This Row],[DATE
'[JJ/MM/AAAA']]]&amp;Saisie[[#This Row],[HEURE
DÉBUT]]&amp;Saisie[[#This Row],[LIEU]]</f>
        <v/>
      </c>
    </row>
    <row r="427" spans="2:10" ht="21" customHeight="1">
      <c r="B427" s="36"/>
      <c r="C427" s="26"/>
      <c r="D427" s="26"/>
      <c r="E427" s="27"/>
      <c r="F427" s="27"/>
      <c r="G427" s="27"/>
      <c r="H427" s="28"/>
      <c r="I427" s="32" t="str">
        <f t="shared" si="6"/>
        <v/>
      </c>
      <c r="J427" s="283" t="str">
        <f>Saisie[[#This Row],[DATE
'[JJ/MM/AAAA']]]&amp;Saisie[[#This Row],[HEURE
DÉBUT]]&amp;Saisie[[#This Row],[LIEU]]</f>
        <v/>
      </c>
    </row>
    <row r="428" spans="2:10" ht="21" customHeight="1">
      <c r="B428" s="36"/>
      <c r="C428" s="26"/>
      <c r="D428" s="26"/>
      <c r="E428" s="27"/>
      <c r="F428" s="27"/>
      <c r="G428" s="27"/>
      <c r="H428" s="28"/>
      <c r="I428" s="32" t="str">
        <f t="shared" si="6"/>
        <v/>
      </c>
      <c r="J428" s="283" t="str">
        <f>Saisie[[#This Row],[DATE
'[JJ/MM/AAAA']]]&amp;Saisie[[#This Row],[HEURE
DÉBUT]]&amp;Saisie[[#This Row],[LIEU]]</f>
        <v/>
      </c>
    </row>
    <row r="429" spans="2:10" ht="21" customHeight="1">
      <c r="B429" s="36"/>
      <c r="C429" s="26"/>
      <c r="D429" s="26"/>
      <c r="E429" s="27"/>
      <c r="F429" s="27"/>
      <c r="G429" s="27"/>
      <c r="H429" s="28"/>
      <c r="I429" s="32" t="str">
        <f t="shared" si="6"/>
        <v/>
      </c>
      <c r="J429" s="283" t="str">
        <f>Saisie[[#This Row],[DATE
'[JJ/MM/AAAA']]]&amp;Saisie[[#This Row],[HEURE
DÉBUT]]&amp;Saisie[[#This Row],[LIEU]]</f>
        <v/>
      </c>
    </row>
    <row r="430" spans="2:10" ht="21" customHeight="1">
      <c r="B430" s="36"/>
      <c r="C430" s="26"/>
      <c r="D430" s="26"/>
      <c r="E430" s="27"/>
      <c r="F430" s="27"/>
      <c r="G430" s="27"/>
      <c r="H430" s="28"/>
      <c r="I430" s="32" t="str">
        <f t="shared" si="6"/>
        <v/>
      </c>
      <c r="J430" s="283" t="str">
        <f>Saisie[[#This Row],[DATE
'[JJ/MM/AAAA']]]&amp;Saisie[[#This Row],[HEURE
DÉBUT]]&amp;Saisie[[#This Row],[LIEU]]</f>
        <v/>
      </c>
    </row>
    <row r="431" spans="2:10" ht="21" customHeight="1">
      <c r="B431" s="36"/>
      <c r="C431" s="26"/>
      <c r="D431" s="26"/>
      <c r="E431" s="27"/>
      <c r="F431" s="27"/>
      <c r="G431" s="27"/>
      <c r="H431" s="28"/>
      <c r="I431" s="32" t="str">
        <f t="shared" si="6"/>
        <v/>
      </c>
      <c r="J431" s="283" t="str">
        <f>Saisie[[#This Row],[DATE
'[JJ/MM/AAAA']]]&amp;Saisie[[#This Row],[HEURE
DÉBUT]]&amp;Saisie[[#This Row],[LIEU]]</f>
        <v/>
      </c>
    </row>
    <row r="432" spans="2:10" ht="21" customHeight="1">
      <c r="B432" s="36"/>
      <c r="C432" s="26"/>
      <c r="D432" s="26"/>
      <c r="E432" s="27"/>
      <c r="F432" s="27"/>
      <c r="G432" s="27"/>
      <c r="H432" s="28"/>
      <c r="I432" s="32" t="str">
        <f t="shared" si="6"/>
        <v/>
      </c>
      <c r="J432" s="283" t="str">
        <f>Saisie[[#This Row],[DATE
'[JJ/MM/AAAA']]]&amp;Saisie[[#This Row],[HEURE
DÉBUT]]&amp;Saisie[[#This Row],[LIEU]]</f>
        <v/>
      </c>
    </row>
    <row r="433" spans="2:10" ht="21" customHeight="1">
      <c r="B433" s="36"/>
      <c r="C433" s="26"/>
      <c r="D433" s="26"/>
      <c r="E433" s="27"/>
      <c r="F433" s="27"/>
      <c r="G433" s="27"/>
      <c r="H433" s="28"/>
      <c r="I433" s="32" t="str">
        <f t="shared" si="6"/>
        <v/>
      </c>
      <c r="J433" s="283" t="str">
        <f>Saisie[[#This Row],[DATE
'[JJ/MM/AAAA']]]&amp;Saisie[[#This Row],[HEURE
DÉBUT]]&amp;Saisie[[#This Row],[LIEU]]</f>
        <v/>
      </c>
    </row>
    <row r="434" spans="2:10" ht="21" customHeight="1">
      <c r="B434" s="36"/>
      <c r="C434" s="26"/>
      <c r="D434" s="26"/>
      <c r="E434" s="27"/>
      <c r="F434" s="27"/>
      <c r="G434" s="27"/>
      <c r="H434" s="28"/>
      <c r="I434" s="32" t="str">
        <f t="shared" si="6"/>
        <v/>
      </c>
      <c r="J434" s="283" t="str">
        <f>Saisie[[#This Row],[DATE
'[JJ/MM/AAAA']]]&amp;Saisie[[#This Row],[HEURE
DÉBUT]]&amp;Saisie[[#This Row],[LIEU]]</f>
        <v/>
      </c>
    </row>
    <row r="435" spans="2:10" ht="21" customHeight="1">
      <c r="B435" s="36"/>
      <c r="C435" s="26"/>
      <c r="D435" s="26"/>
      <c r="E435" s="27"/>
      <c r="F435" s="27"/>
      <c r="G435" s="27"/>
      <c r="H435" s="28"/>
      <c r="I435" s="32" t="str">
        <f t="shared" si="6"/>
        <v/>
      </c>
      <c r="J435" s="283" t="str">
        <f>Saisie[[#This Row],[DATE
'[JJ/MM/AAAA']]]&amp;Saisie[[#This Row],[HEURE
DÉBUT]]&amp;Saisie[[#This Row],[LIEU]]</f>
        <v/>
      </c>
    </row>
    <row r="436" spans="2:10" ht="21" customHeight="1">
      <c r="B436" s="36"/>
      <c r="C436" s="26"/>
      <c r="D436" s="26"/>
      <c r="E436" s="27"/>
      <c r="F436" s="27"/>
      <c r="G436" s="27"/>
      <c r="H436" s="28"/>
      <c r="I436" s="32" t="str">
        <f t="shared" si="6"/>
        <v/>
      </c>
      <c r="J436" s="283" t="str">
        <f>Saisie[[#This Row],[DATE
'[JJ/MM/AAAA']]]&amp;Saisie[[#This Row],[HEURE
DÉBUT]]&amp;Saisie[[#This Row],[LIEU]]</f>
        <v/>
      </c>
    </row>
    <row r="437" spans="2:10" ht="21" customHeight="1">
      <c r="B437" s="36"/>
      <c r="C437" s="26"/>
      <c r="D437" s="26"/>
      <c r="E437" s="27"/>
      <c r="F437" s="27"/>
      <c r="G437" s="27"/>
      <c r="H437" s="28"/>
      <c r="I437" s="32" t="str">
        <f t="shared" si="6"/>
        <v/>
      </c>
      <c r="J437" s="283" t="str">
        <f>Saisie[[#This Row],[DATE
'[JJ/MM/AAAA']]]&amp;Saisie[[#This Row],[HEURE
DÉBUT]]&amp;Saisie[[#This Row],[LIEU]]</f>
        <v/>
      </c>
    </row>
    <row r="438" spans="2:10" ht="21" customHeight="1">
      <c r="B438" s="36"/>
      <c r="C438" s="26"/>
      <c r="D438" s="26"/>
      <c r="E438" s="27"/>
      <c r="F438" s="27"/>
      <c r="G438" s="27"/>
      <c r="H438" s="28"/>
      <c r="I438" s="32" t="str">
        <f t="shared" si="6"/>
        <v/>
      </c>
      <c r="J438" s="283" t="str">
        <f>Saisie[[#This Row],[DATE
'[JJ/MM/AAAA']]]&amp;Saisie[[#This Row],[HEURE
DÉBUT]]&amp;Saisie[[#This Row],[LIEU]]</f>
        <v/>
      </c>
    </row>
    <row r="439" spans="2:10" ht="21" customHeight="1">
      <c r="B439" s="36"/>
      <c r="C439" s="26"/>
      <c r="D439" s="26"/>
      <c r="E439" s="27"/>
      <c r="F439" s="27"/>
      <c r="G439" s="27"/>
      <c r="H439" s="28"/>
      <c r="I439" s="32" t="str">
        <f t="shared" si="6"/>
        <v/>
      </c>
      <c r="J439" s="283" t="str">
        <f>Saisie[[#This Row],[DATE
'[JJ/MM/AAAA']]]&amp;Saisie[[#This Row],[HEURE
DÉBUT]]&amp;Saisie[[#This Row],[LIEU]]</f>
        <v/>
      </c>
    </row>
    <row r="440" spans="2:10" ht="21" customHeight="1">
      <c r="B440" s="36"/>
      <c r="C440" s="26"/>
      <c r="D440" s="26"/>
      <c r="E440" s="27"/>
      <c r="F440" s="27"/>
      <c r="G440" s="27"/>
      <c r="H440" s="28"/>
      <c r="I440" s="32" t="str">
        <f t="shared" si="6"/>
        <v/>
      </c>
      <c r="J440" s="283" t="str">
        <f>Saisie[[#This Row],[DATE
'[JJ/MM/AAAA']]]&amp;Saisie[[#This Row],[HEURE
DÉBUT]]&amp;Saisie[[#This Row],[LIEU]]</f>
        <v/>
      </c>
    </row>
    <row r="441" spans="2:10" ht="21" customHeight="1">
      <c r="B441" s="36"/>
      <c r="C441" s="26"/>
      <c r="D441" s="26"/>
      <c r="E441" s="27"/>
      <c r="F441" s="27"/>
      <c r="G441" s="27"/>
      <c r="H441" s="28"/>
      <c r="I441" s="32" t="str">
        <f t="shared" si="6"/>
        <v/>
      </c>
      <c r="J441" s="283" t="str">
        <f>Saisie[[#This Row],[DATE
'[JJ/MM/AAAA']]]&amp;Saisie[[#This Row],[HEURE
DÉBUT]]&amp;Saisie[[#This Row],[LIEU]]</f>
        <v/>
      </c>
    </row>
    <row r="442" spans="2:10" ht="21" customHeight="1">
      <c r="B442" s="36"/>
      <c r="C442" s="26"/>
      <c r="D442" s="26"/>
      <c r="E442" s="27"/>
      <c r="F442" s="27"/>
      <c r="G442" s="27"/>
      <c r="H442" s="28"/>
      <c r="I442" s="32" t="str">
        <f t="shared" si="6"/>
        <v/>
      </c>
      <c r="J442" s="283" t="str">
        <f>Saisie[[#This Row],[DATE
'[JJ/MM/AAAA']]]&amp;Saisie[[#This Row],[HEURE
DÉBUT]]&amp;Saisie[[#This Row],[LIEU]]</f>
        <v/>
      </c>
    </row>
    <row r="443" spans="2:10" ht="21" customHeight="1">
      <c r="B443" s="36"/>
      <c r="C443" s="26"/>
      <c r="D443" s="26"/>
      <c r="E443" s="27"/>
      <c r="F443" s="27"/>
      <c r="G443" s="27"/>
      <c r="H443" s="28"/>
      <c r="I443" s="32" t="str">
        <f t="shared" si="6"/>
        <v/>
      </c>
      <c r="J443" s="283" t="str">
        <f>Saisie[[#This Row],[DATE
'[JJ/MM/AAAA']]]&amp;Saisie[[#This Row],[HEURE
DÉBUT]]&amp;Saisie[[#This Row],[LIEU]]</f>
        <v/>
      </c>
    </row>
    <row r="444" spans="2:10" ht="21" customHeight="1">
      <c r="B444" s="36"/>
      <c r="C444" s="26"/>
      <c r="D444" s="26"/>
      <c r="E444" s="27"/>
      <c r="F444" s="27"/>
      <c r="G444" s="27"/>
      <c r="H444" s="28"/>
      <c r="I444" s="32" t="str">
        <f t="shared" si="6"/>
        <v/>
      </c>
      <c r="J444" s="283" t="str">
        <f>Saisie[[#This Row],[DATE
'[JJ/MM/AAAA']]]&amp;Saisie[[#This Row],[HEURE
DÉBUT]]&amp;Saisie[[#This Row],[LIEU]]</f>
        <v/>
      </c>
    </row>
    <row r="445" spans="2:10" ht="21" customHeight="1">
      <c r="B445" s="36"/>
      <c r="C445" s="26"/>
      <c r="D445" s="26"/>
      <c r="E445" s="27"/>
      <c r="F445" s="27"/>
      <c r="G445" s="27"/>
      <c r="H445" s="28"/>
      <c r="I445" s="32" t="str">
        <f t="shared" si="6"/>
        <v/>
      </c>
      <c r="J445" s="283" t="str">
        <f>Saisie[[#This Row],[DATE
'[JJ/MM/AAAA']]]&amp;Saisie[[#This Row],[HEURE
DÉBUT]]&amp;Saisie[[#This Row],[LIEU]]</f>
        <v/>
      </c>
    </row>
    <row r="446" spans="2:10" ht="21" customHeight="1">
      <c r="B446" s="36"/>
      <c r="C446" s="26"/>
      <c r="D446" s="26"/>
      <c r="E446" s="27"/>
      <c r="F446" s="27"/>
      <c r="G446" s="27"/>
      <c r="H446" s="28"/>
      <c r="I446" s="32" t="str">
        <f t="shared" si="6"/>
        <v/>
      </c>
      <c r="J446" s="283" t="str">
        <f>Saisie[[#This Row],[DATE
'[JJ/MM/AAAA']]]&amp;Saisie[[#This Row],[HEURE
DÉBUT]]&amp;Saisie[[#This Row],[LIEU]]</f>
        <v/>
      </c>
    </row>
    <row r="447" spans="2:10" ht="21" customHeight="1">
      <c r="B447" s="36"/>
      <c r="C447" s="26"/>
      <c r="D447" s="26"/>
      <c r="E447" s="27"/>
      <c r="F447" s="27"/>
      <c r="G447" s="27"/>
      <c r="H447" s="28"/>
      <c r="I447" s="32" t="str">
        <f t="shared" si="6"/>
        <v/>
      </c>
      <c r="J447" s="283" t="str">
        <f>Saisie[[#This Row],[DATE
'[JJ/MM/AAAA']]]&amp;Saisie[[#This Row],[HEURE
DÉBUT]]&amp;Saisie[[#This Row],[LIEU]]</f>
        <v/>
      </c>
    </row>
    <row r="448" spans="2:10" ht="21" customHeight="1">
      <c r="B448" s="36"/>
      <c r="C448" s="26"/>
      <c r="D448" s="26"/>
      <c r="E448" s="27"/>
      <c r="F448" s="27"/>
      <c r="G448" s="27"/>
      <c r="H448" s="28"/>
      <c r="I448" s="32" t="str">
        <f t="shared" si="6"/>
        <v/>
      </c>
      <c r="J448" s="283" t="str">
        <f>Saisie[[#This Row],[DATE
'[JJ/MM/AAAA']]]&amp;Saisie[[#This Row],[HEURE
DÉBUT]]&amp;Saisie[[#This Row],[LIEU]]</f>
        <v/>
      </c>
    </row>
    <row r="449" spans="2:10" ht="21" customHeight="1">
      <c r="B449" s="36"/>
      <c r="C449" s="26"/>
      <c r="D449" s="26"/>
      <c r="E449" s="27"/>
      <c r="F449" s="27"/>
      <c r="G449" s="27"/>
      <c r="H449" s="28"/>
      <c r="I449" s="32" t="str">
        <f t="shared" si="6"/>
        <v/>
      </c>
      <c r="J449" s="283" t="str">
        <f>Saisie[[#This Row],[DATE
'[JJ/MM/AAAA']]]&amp;Saisie[[#This Row],[HEURE
DÉBUT]]&amp;Saisie[[#This Row],[LIEU]]</f>
        <v/>
      </c>
    </row>
    <row r="450" spans="2:10" ht="21" customHeight="1">
      <c r="B450" s="36"/>
      <c r="C450" s="26"/>
      <c r="D450" s="26"/>
      <c r="E450" s="27"/>
      <c r="F450" s="27"/>
      <c r="G450" s="27"/>
      <c r="H450" s="28"/>
      <c r="I450" s="32" t="str">
        <f t="shared" si="6"/>
        <v/>
      </c>
      <c r="J450" s="283" t="str">
        <f>Saisie[[#This Row],[DATE
'[JJ/MM/AAAA']]]&amp;Saisie[[#This Row],[HEURE
DÉBUT]]&amp;Saisie[[#This Row],[LIEU]]</f>
        <v/>
      </c>
    </row>
    <row r="451" spans="2:10" ht="21" customHeight="1">
      <c r="B451" s="36"/>
      <c r="C451" s="26"/>
      <c r="D451" s="26"/>
      <c r="E451" s="27"/>
      <c r="F451" s="27"/>
      <c r="G451" s="27"/>
      <c r="H451" s="28"/>
      <c r="I451" s="32" t="str">
        <f t="shared" ref="I451:I501" si="7">IF(ISBLANK(H451),"","i")</f>
        <v/>
      </c>
      <c r="J451" s="283" t="str">
        <f>Saisie[[#This Row],[DATE
'[JJ/MM/AAAA']]]&amp;Saisie[[#This Row],[HEURE
DÉBUT]]&amp;Saisie[[#This Row],[LIEU]]</f>
        <v/>
      </c>
    </row>
    <row r="452" spans="2:10" ht="21" customHeight="1">
      <c r="B452" s="36"/>
      <c r="C452" s="26"/>
      <c r="D452" s="26"/>
      <c r="E452" s="27"/>
      <c r="F452" s="27"/>
      <c r="G452" s="27"/>
      <c r="H452" s="28"/>
      <c r="I452" s="32" t="str">
        <f t="shared" si="7"/>
        <v/>
      </c>
      <c r="J452" s="283" t="str">
        <f>Saisie[[#This Row],[DATE
'[JJ/MM/AAAA']]]&amp;Saisie[[#This Row],[HEURE
DÉBUT]]&amp;Saisie[[#This Row],[LIEU]]</f>
        <v/>
      </c>
    </row>
    <row r="453" spans="2:10" ht="21" customHeight="1">
      <c r="B453" s="36"/>
      <c r="C453" s="26"/>
      <c r="D453" s="26"/>
      <c r="E453" s="27"/>
      <c r="F453" s="27"/>
      <c r="G453" s="27"/>
      <c r="H453" s="28"/>
      <c r="I453" s="32" t="str">
        <f t="shared" si="7"/>
        <v/>
      </c>
      <c r="J453" s="283" t="str">
        <f>Saisie[[#This Row],[DATE
'[JJ/MM/AAAA']]]&amp;Saisie[[#This Row],[HEURE
DÉBUT]]&amp;Saisie[[#This Row],[LIEU]]</f>
        <v/>
      </c>
    </row>
    <row r="454" spans="2:10" ht="21" customHeight="1">
      <c r="B454" s="36"/>
      <c r="C454" s="26"/>
      <c r="D454" s="26"/>
      <c r="E454" s="27"/>
      <c r="F454" s="27"/>
      <c r="G454" s="27"/>
      <c r="H454" s="28"/>
      <c r="I454" s="32" t="str">
        <f t="shared" si="7"/>
        <v/>
      </c>
      <c r="J454" s="283" t="str">
        <f>Saisie[[#This Row],[DATE
'[JJ/MM/AAAA']]]&amp;Saisie[[#This Row],[HEURE
DÉBUT]]&amp;Saisie[[#This Row],[LIEU]]</f>
        <v/>
      </c>
    </row>
    <row r="455" spans="2:10" ht="21" customHeight="1">
      <c r="B455" s="36"/>
      <c r="C455" s="26"/>
      <c r="D455" s="26"/>
      <c r="E455" s="27"/>
      <c r="F455" s="27"/>
      <c r="G455" s="27"/>
      <c r="H455" s="28"/>
      <c r="I455" s="32" t="str">
        <f t="shared" si="7"/>
        <v/>
      </c>
      <c r="J455" s="283" t="str">
        <f>Saisie[[#This Row],[DATE
'[JJ/MM/AAAA']]]&amp;Saisie[[#This Row],[HEURE
DÉBUT]]&amp;Saisie[[#This Row],[LIEU]]</f>
        <v/>
      </c>
    </row>
    <row r="456" spans="2:10" ht="21" customHeight="1">
      <c r="B456" s="36"/>
      <c r="C456" s="26"/>
      <c r="D456" s="26"/>
      <c r="E456" s="27"/>
      <c r="F456" s="27"/>
      <c r="G456" s="27"/>
      <c r="H456" s="28"/>
      <c r="I456" s="32" t="str">
        <f t="shared" si="7"/>
        <v/>
      </c>
      <c r="J456" s="283" t="str">
        <f>Saisie[[#This Row],[DATE
'[JJ/MM/AAAA']]]&amp;Saisie[[#This Row],[HEURE
DÉBUT]]&amp;Saisie[[#This Row],[LIEU]]</f>
        <v/>
      </c>
    </row>
    <row r="457" spans="2:10" ht="21" customHeight="1">
      <c r="B457" s="36"/>
      <c r="C457" s="26"/>
      <c r="D457" s="26"/>
      <c r="E457" s="27"/>
      <c r="F457" s="27"/>
      <c r="G457" s="27"/>
      <c r="H457" s="28"/>
      <c r="I457" s="32" t="str">
        <f t="shared" si="7"/>
        <v/>
      </c>
      <c r="J457" s="283" t="str">
        <f>Saisie[[#This Row],[DATE
'[JJ/MM/AAAA']]]&amp;Saisie[[#This Row],[HEURE
DÉBUT]]&amp;Saisie[[#This Row],[LIEU]]</f>
        <v/>
      </c>
    </row>
    <row r="458" spans="2:10" ht="21" customHeight="1">
      <c r="B458" s="36"/>
      <c r="C458" s="26"/>
      <c r="D458" s="26"/>
      <c r="E458" s="27"/>
      <c r="F458" s="27"/>
      <c r="G458" s="27"/>
      <c r="H458" s="28"/>
      <c r="I458" s="32" t="str">
        <f t="shared" si="7"/>
        <v/>
      </c>
      <c r="J458" s="283" t="str">
        <f>Saisie[[#This Row],[DATE
'[JJ/MM/AAAA']]]&amp;Saisie[[#This Row],[HEURE
DÉBUT]]&amp;Saisie[[#This Row],[LIEU]]</f>
        <v/>
      </c>
    </row>
    <row r="459" spans="2:10" ht="21" customHeight="1">
      <c r="B459" s="36"/>
      <c r="C459" s="26"/>
      <c r="D459" s="26"/>
      <c r="E459" s="27"/>
      <c r="F459" s="27"/>
      <c r="G459" s="27"/>
      <c r="H459" s="28"/>
      <c r="I459" s="32" t="str">
        <f t="shared" si="7"/>
        <v/>
      </c>
      <c r="J459" s="283" t="str">
        <f>Saisie[[#This Row],[DATE
'[JJ/MM/AAAA']]]&amp;Saisie[[#This Row],[HEURE
DÉBUT]]&amp;Saisie[[#This Row],[LIEU]]</f>
        <v/>
      </c>
    </row>
    <row r="460" spans="2:10" ht="21" customHeight="1">
      <c r="B460" s="36"/>
      <c r="C460" s="26"/>
      <c r="D460" s="26"/>
      <c r="E460" s="27"/>
      <c r="F460" s="27"/>
      <c r="G460" s="27"/>
      <c r="H460" s="28"/>
      <c r="I460" s="32" t="str">
        <f t="shared" si="7"/>
        <v/>
      </c>
      <c r="J460" s="283" t="str">
        <f>Saisie[[#This Row],[DATE
'[JJ/MM/AAAA']]]&amp;Saisie[[#This Row],[HEURE
DÉBUT]]&amp;Saisie[[#This Row],[LIEU]]</f>
        <v/>
      </c>
    </row>
    <row r="461" spans="2:10" ht="21" customHeight="1">
      <c r="B461" s="36"/>
      <c r="C461" s="26"/>
      <c r="D461" s="26"/>
      <c r="E461" s="27"/>
      <c r="F461" s="27"/>
      <c r="G461" s="27"/>
      <c r="H461" s="28"/>
      <c r="I461" s="32" t="str">
        <f t="shared" si="7"/>
        <v/>
      </c>
      <c r="J461" s="283" t="str">
        <f>Saisie[[#This Row],[DATE
'[JJ/MM/AAAA']]]&amp;Saisie[[#This Row],[HEURE
DÉBUT]]&amp;Saisie[[#This Row],[LIEU]]</f>
        <v/>
      </c>
    </row>
    <row r="462" spans="2:10" ht="21" customHeight="1">
      <c r="B462" s="36"/>
      <c r="C462" s="26"/>
      <c r="D462" s="26"/>
      <c r="E462" s="27"/>
      <c r="F462" s="27"/>
      <c r="G462" s="27"/>
      <c r="H462" s="28"/>
      <c r="I462" s="32" t="str">
        <f t="shared" si="7"/>
        <v/>
      </c>
      <c r="J462" s="283" t="str">
        <f>Saisie[[#This Row],[DATE
'[JJ/MM/AAAA']]]&amp;Saisie[[#This Row],[HEURE
DÉBUT]]&amp;Saisie[[#This Row],[LIEU]]</f>
        <v/>
      </c>
    </row>
    <row r="463" spans="2:10" ht="21" customHeight="1">
      <c r="B463" s="36"/>
      <c r="C463" s="26"/>
      <c r="D463" s="26"/>
      <c r="E463" s="27"/>
      <c r="F463" s="27"/>
      <c r="G463" s="27"/>
      <c r="H463" s="28"/>
      <c r="I463" s="32" t="str">
        <f t="shared" si="7"/>
        <v/>
      </c>
      <c r="J463" s="283" t="str">
        <f>Saisie[[#This Row],[DATE
'[JJ/MM/AAAA']]]&amp;Saisie[[#This Row],[HEURE
DÉBUT]]&amp;Saisie[[#This Row],[LIEU]]</f>
        <v/>
      </c>
    </row>
    <row r="464" spans="2:10" ht="21" customHeight="1">
      <c r="B464" s="36"/>
      <c r="C464" s="26"/>
      <c r="D464" s="26"/>
      <c r="E464" s="27"/>
      <c r="F464" s="27"/>
      <c r="G464" s="27"/>
      <c r="H464" s="28"/>
      <c r="I464" s="32" t="str">
        <f t="shared" si="7"/>
        <v/>
      </c>
      <c r="J464" s="283" t="str">
        <f>Saisie[[#This Row],[DATE
'[JJ/MM/AAAA']]]&amp;Saisie[[#This Row],[HEURE
DÉBUT]]&amp;Saisie[[#This Row],[LIEU]]</f>
        <v/>
      </c>
    </row>
    <row r="465" spans="2:10" ht="21" customHeight="1">
      <c r="B465" s="36"/>
      <c r="C465" s="26"/>
      <c r="D465" s="26"/>
      <c r="E465" s="27"/>
      <c r="F465" s="27"/>
      <c r="G465" s="27"/>
      <c r="H465" s="28"/>
      <c r="I465" s="32" t="str">
        <f t="shared" si="7"/>
        <v/>
      </c>
      <c r="J465" s="283" t="str">
        <f>Saisie[[#This Row],[DATE
'[JJ/MM/AAAA']]]&amp;Saisie[[#This Row],[HEURE
DÉBUT]]&amp;Saisie[[#This Row],[LIEU]]</f>
        <v/>
      </c>
    </row>
    <row r="466" spans="2:10" ht="21" customHeight="1">
      <c r="B466" s="36"/>
      <c r="C466" s="26"/>
      <c r="D466" s="26"/>
      <c r="E466" s="27"/>
      <c r="F466" s="27"/>
      <c r="G466" s="27"/>
      <c r="H466" s="28"/>
      <c r="I466" s="32" t="str">
        <f t="shared" si="7"/>
        <v/>
      </c>
      <c r="J466" s="283" t="str">
        <f>Saisie[[#This Row],[DATE
'[JJ/MM/AAAA']]]&amp;Saisie[[#This Row],[HEURE
DÉBUT]]&amp;Saisie[[#This Row],[LIEU]]</f>
        <v/>
      </c>
    </row>
    <row r="467" spans="2:10" ht="21" customHeight="1">
      <c r="B467" s="36"/>
      <c r="C467" s="26"/>
      <c r="D467" s="26"/>
      <c r="E467" s="27"/>
      <c r="F467" s="27"/>
      <c r="G467" s="27"/>
      <c r="H467" s="28"/>
      <c r="I467" s="32" t="str">
        <f t="shared" si="7"/>
        <v/>
      </c>
      <c r="J467" s="283" t="str">
        <f>Saisie[[#This Row],[DATE
'[JJ/MM/AAAA']]]&amp;Saisie[[#This Row],[HEURE
DÉBUT]]&amp;Saisie[[#This Row],[LIEU]]</f>
        <v/>
      </c>
    </row>
    <row r="468" spans="2:10" ht="21" customHeight="1">
      <c r="B468" s="36"/>
      <c r="C468" s="26"/>
      <c r="D468" s="26"/>
      <c r="E468" s="27"/>
      <c r="F468" s="27"/>
      <c r="G468" s="27"/>
      <c r="H468" s="28"/>
      <c r="I468" s="32" t="str">
        <f t="shared" si="7"/>
        <v/>
      </c>
      <c r="J468" s="283" t="str">
        <f>Saisie[[#This Row],[DATE
'[JJ/MM/AAAA']]]&amp;Saisie[[#This Row],[HEURE
DÉBUT]]&amp;Saisie[[#This Row],[LIEU]]</f>
        <v/>
      </c>
    </row>
    <row r="469" spans="2:10" ht="21" customHeight="1">
      <c r="B469" s="36"/>
      <c r="C469" s="26"/>
      <c r="D469" s="26"/>
      <c r="E469" s="27"/>
      <c r="F469" s="27"/>
      <c r="G469" s="27"/>
      <c r="H469" s="28"/>
      <c r="I469" s="32" t="str">
        <f t="shared" si="7"/>
        <v/>
      </c>
      <c r="J469" s="283" t="str">
        <f>Saisie[[#This Row],[DATE
'[JJ/MM/AAAA']]]&amp;Saisie[[#This Row],[HEURE
DÉBUT]]&amp;Saisie[[#This Row],[LIEU]]</f>
        <v/>
      </c>
    </row>
    <row r="470" spans="2:10" ht="21" customHeight="1">
      <c r="B470" s="36"/>
      <c r="C470" s="26"/>
      <c r="D470" s="26"/>
      <c r="E470" s="27"/>
      <c r="F470" s="27"/>
      <c r="G470" s="27"/>
      <c r="H470" s="28"/>
      <c r="I470" s="32" t="str">
        <f t="shared" si="7"/>
        <v/>
      </c>
      <c r="J470" s="283" t="str">
        <f>Saisie[[#This Row],[DATE
'[JJ/MM/AAAA']]]&amp;Saisie[[#This Row],[HEURE
DÉBUT]]&amp;Saisie[[#This Row],[LIEU]]</f>
        <v/>
      </c>
    </row>
    <row r="471" spans="2:10" ht="21" customHeight="1">
      <c r="B471" s="36"/>
      <c r="C471" s="26"/>
      <c r="D471" s="26"/>
      <c r="E471" s="27"/>
      <c r="F471" s="27"/>
      <c r="G471" s="27"/>
      <c r="H471" s="28"/>
      <c r="I471" s="32" t="str">
        <f t="shared" si="7"/>
        <v/>
      </c>
      <c r="J471" s="283" t="str">
        <f>Saisie[[#This Row],[DATE
'[JJ/MM/AAAA']]]&amp;Saisie[[#This Row],[HEURE
DÉBUT]]&amp;Saisie[[#This Row],[LIEU]]</f>
        <v/>
      </c>
    </row>
    <row r="472" spans="2:10" ht="21" customHeight="1">
      <c r="B472" s="36"/>
      <c r="C472" s="26"/>
      <c r="D472" s="26"/>
      <c r="E472" s="27"/>
      <c r="F472" s="27"/>
      <c r="G472" s="27"/>
      <c r="H472" s="28"/>
      <c r="I472" s="32" t="str">
        <f t="shared" si="7"/>
        <v/>
      </c>
      <c r="J472" s="283" t="str">
        <f>Saisie[[#This Row],[DATE
'[JJ/MM/AAAA']]]&amp;Saisie[[#This Row],[HEURE
DÉBUT]]&amp;Saisie[[#This Row],[LIEU]]</f>
        <v/>
      </c>
    </row>
    <row r="473" spans="2:10" ht="21" customHeight="1">
      <c r="B473" s="36"/>
      <c r="C473" s="26"/>
      <c r="D473" s="26"/>
      <c r="E473" s="27"/>
      <c r="F473" s="27"/>
      <c r="G473" s="27"/>
      <c r="H473" s="28"/>
      <c r="I473" s="32" t="str">
        <f t="shared" si="7"/>
        <v/>
      </c>
      <c r="J473" s="283" t="str">
        <f>Saisie[[#This Row],[DATE
'[JJ/MM/AAAA']]]&amp;Saisie[[#This Row],[HEURE
DÉBUT]]&amp;Saisie[[#This Row],[LIEU]]</f>
        <v/>
      </c>
    </row>
    <row r="474" spans="2:10" ht="21" customHeight="1">
      <c r="B474" s="36"/>
      <c r="C474" s="26"/>
      <c r="D474" s="26"/>
      <c r="E474" s="27"/>
      <c r="F474" s="27"/>
      <c r="G474" s="27"/>
      <c r="H474" s="28"/>
      <c r="I474" s="32" t="str">
        <f t="shared" si="7"/>
        <v/>
      </c>
      <c r="J474" s="283" t="str">
        <f>Saisie[[#This Row],[DATE
'[JJ/MM/AAAA']]]&amp;Saisie[[#This Row],[HEURE
DÉBUT]]&amp;Saisie[[#This Row],[LIEU]]</f>
        <v/>
      </c>
    </row>
    <row r="475" spans="2:10" ht="21" customHeight="1">
      <c r="B475" s="36"/>
      <c r="C475" s="26"/>
      <c r="D475" s="26"/>
      <c r="E475" s="27"/>
      <c r="F475" s="27"/>
      <c r="G475" s="27"/>
      <c r="H475" s="28"/>
      <c r="I475" s="32" t="str">
        <f t="shared" si="7"/>
        <v/>
      </c>
      <c r="J475" s="283" t="str">
        <f>Saisie[[#This Row],[DATE
'[JJ/MM/AAAA']]]&amp;Saisie[[#This Row],[HEURE
DÉBUT]]&amp;Saisie[[#This Row],[LIEU]]</f>
        <v/>
      </c>
    </row>
    <row r="476" spans="2:10" ht="21" customHeight="1">
      <c r="B476" s="36"/>
      <c r="C476" s="26"/>
      <c r="D476" s="26"/>
      <c r="E476" s="27"/>
      <c r="F476" s="27"/>
      <c r="G476" s="27"/>
      <c r="H476" s="28"/>
      <c r="I476" s="32" t="str">
        <f t="shared" si="7"/>
        <v/>
      </c>
      <c r="J476" s="283" t="str">
        <f>Saisie[[#This Row],[DATE
'[JJ/MM/AAAA']]]&amp;Saisie[[#This Row],[HEURE
DÉBUT]]&amp;Saisie[[#This Row],[LIEU]]</f>
        <v/>
      </c>
    </row>
    <row r="477" spans="2:10" ht="21" customHeight="1">
      <c r="B477" s="36"/>
      <c r="C477" s="26"/>
      <c r="D477" s="26"/>
      <c r="E477" s="27"/>
      <c r="F477" s="27"/>
      <c r="G477" s="27"/>
      <c r="H477" s="28"/>
      <c r="I477" s="32" t="str">
        <f t="shared" si="7"/>
        <v/>
      </c>
      <c r="J477" s="283" t="str">
        <f>Saisie[[#This Row],[DATE
'[JJ/MM/AAAA']]]&amp;Saisie[[#This Row],[HEURE
DÉBUT]]&amp;Saisie[[#This Row],[LIEU]]</f>
        <v/>
      </c>
    </row>
    <row r="478" spans="2:10" ht="21" customHeight="1">
      <c r="B478" s="36"/>
      <c r="C478" s="26"/>
      <c r="D478" s="26"/>
      <c r="E478" s="27"/>
      <c r="F478" s="27"/>
      <c r="G478" s="27"/>
      <c r="H478" s="28"/>
      <c r="I478" s="32" t="str">
        <f t="shared" si="7"/>
        <v/>
      </c>
      <c r="J478" s="283" t="str">
        <f>Saisie[[#This Row],[DATE
'[JJ/MM/AAAA']]]&amp;Saisie[[#This Row],[HEURE
DÉBUT]]&amp;Saisie[[#This Row],[LIEU]]</f>
        <v/>
      </c>
    </row>
    <row r="479" spans="2:10" ht="21" customHeight="1">
      <c r="B479" s="36"/>
      <c r="C479" s="26"/>
      <c r="D479" s="26"/>
      <c r="E479" s="27"/>
      <c r="F479" s="27"/>
      <c r="G479" s="27"/>
      <c r="H479" s="28"/>
      <c r="I479" s="32" t="str">
        <f t="shared" si="7"/>
        <v/>
      </c>
      <c r="J479" s="283" t="str">
        <f>Saisie[[#This Row],[DATE
'[JJ/MM/AAAA']]]&amp;Saisie[[#This Row],[HEURE
DÉBUT]]&amp;Saisie[[#This Row],[LIEU]]</f>
        <v/>
      </c>
    </row>
    <row r="480" spans="2:10" ht="21" customHeight="1">
      <c r="B480" s="36"/>
      <c r="C480" s="26"/>
      <c r="D480" s="26"/>
      <c r="E480" s="27"/>
      <c r="F480" s="27"/>
      <c r="G480" s="27"/>
      <c r="H480" s="28"/>
      <c r="I480" s="32" t="str">
        <f t="shared" si="7"/>
        <v/>
      </c>
      <c r="J480" s="283" t="str">
        <f>Saisie[[#This Row],[DATE
'[JJ/MM/AAAA']]]&amp;Saisie[[#This Row],[HEURE
DÉBUT]]&amp;Saisie[[#This Row],[LIEU]]</f>
        <v/>
      </c>
    </row>
    <row r="481" spans="2:10" ht="21" customHeight="1">
      <c r="B481" s="36"/>
      <c r="C481" s="26"/>
      <c r="D481" s="26"/>
      <c r="E481" s="27"/>
      <c r="F481" s="27"/>
      <c r="G481" s="27"/>
      <c r="H481" s="28"/>
      <c r="I481" s="32" t="str">
        <f t="shared" si="7"/>
        <v/>
      </c>
      <c r="J481" s="283" t="str">
        <f>Saisie[[#This Row],[DATE
'[JJ/MM/AAAA']]]&amp;Saisie[[#This Row],[HEURE
DÉBUT]]&amp;Saisie[[#This Row],[LIEU]]</f>
        <v/>
      </c>
    </row>
    <row r="482" spans="2:10" ht="21" customHeight="1">
      <c r="B482" s="36"/>
      <c r="C482" s="26"/>
      <c r="D482" s="26"/>
      <c r="E482" s="27"/>
      <c r="F482" s="27"/>
      <c r="G482" s="27"/>
      <c r="H482" s="28"/>
      <c r="I482" s="32" t="str">
        <f t="shared" si="7"/>
        <v/>
      </c>
      <c r="J482" s="283" t="str">
        <f>Saisie[[#This Row],[DATE
'[JJ/MM/AAAA']]]&amp;Saisie[[#This Row],[HEURE
DÉBUT]]&amp;Saisie[[#This Row],[LIEU]]</f>
        <v/>
      </c>
    </row>
    <row r="483" spans="2:10" ht="21" customHeight="1">
      <c r="B483" s="36"/>
      <c r="C483" s="26"/>
      <c r="D483" s="26"/>
      <c r="E483" s="27"/>
      <c r="F483" s="27"/>
      <c r="G483" s="27"/>
      <c r="H483" s="28"/>
      <c r="I483" s="32" t="str">
        <f t="shared" si="7"/>
        <v/>
      </c>
      <c r="J483" s="283" t="str">
        <f>Saisie[[#This Row],[DATE
'[JJ/MM/AAAA']]]&amp;Saisie[[#This Row],[HEURE
DÉBUT]]&amp;Saisie[[#This Row],[LIEU]]</f>
        <v/>
      </c>
    </row>
    <row r="484" spans="2:10" ht="21" customHeight="1">
      <c r="B484" s="36"/>
      <c r="C484" s="26"/>
      <c r="D484" s="26"/>
      <c r="E484" s="27"/>
      <c r="F484" s="27"/>
      <c r="G484" s="27"/>
      <c r="H484" s="28"/>
      <c r="I484" s="32" t="str">
        <f t="shared" si="7"/>
        <v/>
      </c>
      <c r="J484" s="283" t="str">
        <f>Saisie[[#This Row],[DATE
'[JJ/MM/AAAA']]]&amp;Saisie[[#This Row],[HEURE
DÉBUT]]&amp;Saisie[[#This Row],[LIEU]]</f>
        <v/>
      </c>
    </row>
    <row r="485" spans="2:10" ht="21" customHeight="1">
      <c r="B485" s="36"/>
      <c r="C485" s="26"/>
      <c r="D485" s="26"/>
      <c r="E485" s="27"/>
      <c r="F485" s="27"/>
      <c r="G485" s="27"/>
      <c r="H485" s="28"/>
      <c r="I485" s="32" t="str">
        <f t="shared" si="7"/>
        <v/>
      </c>
      <c r="J485" s="283" t="str">
        <f>Saisie[[#This Row],[DATE
'[JJ/MM/AAAA']]]&amp;Saisie[[#This Row],[HEURE
DÉBUT]]&amp;Saisie[[#This Row],[LIEU]]</f>
        <v/>
      </c>
    </row>
    <row r="486" spans="2:10" ht="21" customHeight="1">
      <c r="B486" s="36"/>
      <c r="C486" s="26"/>
      <c r="D486" s="26"/>
      <c r="E486" s="27"/>
      <c r="F486" s="27"/>
      <c r="G486" s="27"/>
      <c r="H486" s="28"/>
      <c r="I486" s="32" t="str">
        <f t="shared" si="7"/>
        <v/>
      </c>
      <c r="J486" s="283" t="str">
        <f>Saisie[[#This Row],[DATE
'[JJ/MM/AAAA']]]&amp;Saisie[[#This Row],[HEURE
DÉBUT]]&amp;Saisie[[#This Row],[LIEU]]</f>
        <v/>
      </c>
    </row>
    <row r="487" spans="2:10" ht="21" customHeight="1">
      <c r="B487" s="36"/>
      <c r="C487" s="26"/>
      <c r="D487" s="26"/>
      <c r="E487" s="27"/>
      <c r="F487" s="27"/>
      <c r="G487" s="27"/>
      <c r="H487" s="28"/>
      <c r="I487" s="32" t="str">
        <f t="shared" si="7"/>
        <v/>
      </c>
      <c r="J487" s="283" t="str">
        <f>Saisie[[#This Row],[DATE
'[JJ/MM/AAAA']]]&amp;Saisie[[#This Row],[HEURE
DÉBUT]]&amp;Saisie[[#This Row],[LIEU]]</f>
        <v/>
      </c>
    </row>
    <row r="488" spans="2:10" ht="21" customHeight="1">
      <c r="B488" s="36"/>
      <c r="C488" s="26"/>
      <c r="D488" s="26"/>
      <c r="E488" s="27"/>
      <c r="F488" s="27"/>
      <c r="G488" s="27"/>
      <c r="H488" s="28"/>
      <c r="I488" s="32" t="str">
        <f t="shared" si="7"/>
        <v/>
      </c>
      <c r="J488" s="283" t="str">
        <f>Saisie[[#This Row],[DATE
'[JJ/MM/AAAA']]]&amp;Saisie[[#This Row],[HEURE
DÉBUT]]&amp;Saisie[[#This Row],[LIEU]]</f>
        <v/>
      </c>
    </row>
    <row r="489" spans="2:10" ht="21" customHeight="1">
      <c r="B489" s="36"/>
      <c r="C489" s="26"/>
      <c r="D489" s="26"/>
      <c r="E489" s="27"/>
      <c r="F489" s="27"/>
      <c r="G489" s="27"/>
      <c r="H489" s="28"/>
      <c r="I489" s="32" t="str">
        <f t="shared" si="7"/>
        <v/>
      </c>
      <c r="J489" s="283" t="str">
        <f>Saisie[[#This Row],[DATE
'[JJ/MM/AAAA']]]&amp;Saisie[[#This Row],[HEURE
DÉBUT]]&amp;Saisie[[#This Row],[LIEU]]</f>
        <v/>
      </c>
    </row>
    <row r="490" spans="2:10" ht="21" customHeight="1">
      <c r="B490" s="36"/>
      <c r="C490" s="26"/>
      <c r="D490" s="26"/>
      <c r="E490" s="27"/>
      <c r="F490" s="27"/>
      <c r="G490" s="27"/>
      <c r="H490" s="28"/>
      <c r="I490" s="32" t="str">
        <f t="shared" si="7"/>
        <v/>
      </c>
      <c r="J490" s="283" t="str">
        <f>Saisie[[#This Row],[DATE
'[JJ/MM/AAAA']]]&amp;Saisie[[#This Row],[HEURE
DÉBUT]]&amp;Saisie[[#This Row],[LIEU]]</f>
        <v/>
      </c>
    </row>
    <row r="491" spans="2:10" ht="21" customHeight="1">
      <c r="B491" s="36"/>
      <c r="C491" s="26"/>
      <c r="D491" s="26"/>
      <c r="E491" s="27"/>
      <c r="F491" s="27"/>
      <c r="G491" s="27"/>
      <c r="H491" s="28"/>
      <c r="I491" s="32" t="str">
        <f t="shared" si="7"/>
        <v/>
      </c>
      <c r="J491" s="283" t="str">
        <f>Saisie[[#This Row],[DATE
'[JJ/MM/AAAA']]]&amp;Saisie[[#This Row],[HEURE
DÉBUT]]&amp;Saisie[[#This Row],[LIEU]]</f>
        <v/>
      </c>
    </row>
    <row r="492" spans="2:10" ht="21" customHeight="1">
      <c r="B492" s="36"/>
      <c r="C492" s="26"/>
      <c r="D492" s="26"/>
      <c r="E492" s="27"/>
      <c r="F492" s="27"/>
      <c r="G492" s="27"/>
      <c r="H492" s="28"/>
      <c r="I492" s="32" t="str">
        <f t="shared" si="7"/>
        <v/>
      </c>
      <c r="J492" s="283" t="str">
        <f>Saisie[[#This Row],[DATE
'[JJ/MM/AAAA']]]&amp;Saisie[[#This Row],[HEURE
DÉBUT]]&amp;Saisie[[#This Row],[LIEU]]</f>
        <v/>
      </c>
    </row>
    <row r="493" spans="2:10" ht="21" customHeight="1">
      <c r="B493" s="36"/>
      <c r="C493" s="26"/>
      <c r="D493" s="26"/>
      <c r="E493" s="27"/>
      <c r="F493" s="27"/>
      <c r="G493" s="27"/>
      <c r="H493" s="28"/>
      <c r="I493" s="32" t="str">
        <f t="shared" si="7"/>
        <v/>
      </c>
      <c r="J493" s="283" t="str">
        <f>Saisie[[#This Row],[DATE
'[JJ/MM/AAAA']]]&amp;Saisie[[#This Row],[HEURE
DÉBUT]]&amp;Saisie[[#This Row],[LIEU]]</f>
        <v/>
      </c>
    </row>
    <row r="494" spans="2:10" ht="21" customHeight="1">
      <c r="B494" s="36"/>
      <c r="C494" s="26"/>
      <c r="D494" s="26"/>
      <c r="E494" s="27"/>
      <c r="F494" s="27"/>
      <c r="G494" s="27"/>
      <c r="H494" s="28"/>
      <c r="I494" s="32" t="str">
        <f t="shared" si="7"/>
        <v/>
      </c>
      <c r="J494" s="283" t="str">
        <f>Saisie[[#This Row],[DATE
'[JJ/MM/AAAA']]]&amp;Saisie[[#This Row],[HEURE
DÉBUT]]&amp;Saisie[[#This Row],[LIEU]]</f>
        <v/>
      </c>
    </row>
    <row r="495" spans="2:10" ht="21" customHeight="1">
      <c r="B495" s="36"/>
      <c r="C495" s="26"/>
      <c r="D495" s="26"/>
      <c r="E495" s="27"/>
      <c r="F495" s="27"/>
      <c r="G495" s="27"/>
      <c r="H495" s="28"/>
      <c r="I495" s="32" t="str">
        <f t="shared" si="7"/>
        <v/>
      </c>
      <c r="J495" s="283" t="str">
        <f>Saisie[[#This Row],[DATE
'[JJ/MM/AAAA']]]&amp;Saisie[[#This Row],[HEURE
DÉBUT]]&amp;Saisie[[#This Row],[LIEU]]</f>
        <v/>
      </c>
    </row>
    <row r="496" spans="2:10" ht="21" customHeight="1">
      <c r="B496" s="36"/>
      <c r="C496" s="26"/>
      <c r="D496" s="26"/>
      <c r="E496" s="27"/>
      <c r="F496" s="27"/>
      <c r="G496" s="27"/>
      <c r="H496" s="28"/>
      <c r="I496" s="32" t="str">
        <f t="shared" si="7"/>
        <v/>
      </c>
      <c r="J496" s="283" t="str">
        <f>Saisie[[#This Row],[DATE
'[JJ/MM/AAAA']]]&amp;Saisie[[#This Row],[HEURE
DÉBUT]]&amp;Saisie[[#This Row],[LIEU]]</f>
        <v/>
      </c>
    </row>
    <row r="497" spans="2:10" ht="21" customHeight="1">
      <c r="B497" s="36"/>
      <c r="C497" s="26"/>
      <c r="D497" s="26"/>
      <c r="E497" s="27"/>
      <c r="F497" s="27"/>
      <c r="G497" s="27"/>
      <c r="H497" s="28"/>
      <c r="I497" s="32" t="str">
        <f t="shared" si="7"/>
        <v/>
      </c>
      <c r="J497" s="283" t="str">
        <f>Saisie[[#This Row],[DATE
'[JJ/MM/AAAA']]]&amp;Saisie[[#This Row],[HEURE
DÉBUT]]&amp;Saisie[[#This Row],[LIEU]]</f>
        <v/>
      </c>
    </row>
    <row r="498" spans="2:10" ht="21" customHeight="1">
      <c r="B498" s="36"/>
      <c r="C498" s="26"/>
      <c r="D498" s="26"/>
      <c r="E498" s="27"/>
      <c r="F498" s="27"/>
      <c r="G498" s="27"/>
      <c r="H498" s="28"/>
      <c r="I498" s="32" t="str">
        <f t="shared" si="7"/>
        <v/>
      </c>
      <c r="J498" s="283" t="str">
        <f>Saisie[[#This Row],[DATE
'[JJ/MM/AAAA']]]&amp;Saisie[[#This Row],[HEURE
DÉBUT]]&amp;Saisie[[#This Row],[LIEU]]</f>
        <v/>
      </c>
    </row>
    <row r="499" spans="2:10" ht="21" customHeight="1">
      <c r="B499" s="36"/>
      <c r="C499" s="26"/>
      <c r="D499" s="26"/>
      <c r="E499" s="27"/>
      <c r="F499" s="27"/>
      <c r="G499" s="27"/>
      <c r="H499" s="28"/>
      <c r="I499" s="32" t="str">
        <f t="shared" si="7"/>
        <v/>
      </c>
      <c r="J499" s="283" t="str">
        <f>Saisie[[#This Row],[DATE
'[JJ/MM/AAAA']]]&amp;Saisie[[#This Row],[HEURE
DÉBUT]]&amp;Saisie[[#This Row],[LIEU]]</f>
        <v/>
      </c>
    </row>
    <row r="500" spans="2:10" ht="21" customHeight="1">
      <c r="B500" s="36"/>
      <c r="C500" s="26"/>
      <c r="D500" s="26"/>
      <c r="E500" s="27"/>
      <c r="F500" s="27"/>
      <c r="G500" s="27"/>
      <c r="H500" s="28"/>
      <c r="I500" s="32" t="str">
        <f t="shared" si="7"/>
        <v/>
      </c>
      <c r="J500" s="283" t="str">
        <f>Saisie[[#This Row],[DATE
'[JJ/MM/AAAA']]]&amp;Saisie[[#This Row],[HEURE
DÉBUT]]&amp;Saisie[[#This Row],[LIEU]]</f>
        <v/>
      </c>
    </row>
    <row r="501" spans="2:10" ht="21" customHeight="1">
      <c r="B501" s="36"/>
      <c r="C501" s="26"/>
      <c r="D501" s="26"/>
      <c r="E501" s="27"/>
      <c r="F501" s="27"/>
      <c r="G501" s="27"/>
      <c r="H501" s="28"/>
      <c r="I501" s="32" t="str">
        <f t="shared" si="7"/>
        <v/>
      </c>
      <c r="J501" s="283" t="str">
        <f>Saisie[[#This Row],[DATE
'[JJ/MM/AAAA']]]&amp;Saisie[[#This Row],[HEURE
DÉBUT]]&amp;Saisie[[#This Row],[LIEU]]</f>
        <v/>
      </c>
    </row>
  </sheetData>
  <sheetProtection selectLockedCells="1"/>
  <mergeCells count="1">
    <mergeCell ref="B1:J1"/>
  </mergeCells>
  <dataValidations count="2">
    <dataValidation type="list" allowBlank="1" showInputMessage="1" showErrorMessage="1" sqref="G3:G501">
      <formula1>ListeLieux</formula1>
    </dataValidation>
    <dataValidation type="list" allowBlank="1" showInputMessage="1" showErrorMessage="1" sqref="C3:D501">
      <formula1>ListeHoraires</formula1>
    </dataValidation>
  </dataValidations>
  <printOptions horizontalCentered="1"/>
  <pageMargins left="0.25" right="0.25" top="0.75" bottom="0.75" header="0.3" footer="0.3"/>
  <pageSetup fitToHeight="0" orientation="landscape" r:id="rId1"/>
  <drawing r:id="rId2"/>
  <picture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B1:D35"/>
  <sheetViews>
    <sheetView showGridLines="0" topLeftCell="A2" workbookViewId="0">
      <selection activeCell="D17" sqref="D17"/>
    </sheetView>
  </sheetViews>
  <sheetFormatPr defaultColWidth="12" defaultRowHeight="12"/>
  <cols>
    <col min="1" max="1" width="2.6640625" customWidth="1"/>
    <col min="2" max="2" width="76" customWidth="1"/>
    <col min="3" max="3" width="9.5" style="1" customWidth="1"/>
    <col min="4" max="4" width="79.1640625" bestFit="1" customWidth="1"/>
  </cols>
  <sheetData>
    <row r="1" spans="2:4" s="14" customFormat="1" ht="18" customHeight="1">
      <c r="B1" s="13" t="s">
        <v>47</v>
      </c>
      <c r="C1" s="13" t="s">
        <v>48</v>
      </c>
    </row>
    <row r="2" spans="2:4" s="17" customFormat="1" ht="18" customHeight="1">
      <c r="B2" s="15" t="s">
        <v>49</v>
      </c>
      <c r="C2" s="16"/>
    </row>
    <row r="3" spans="2:4" s="20" customFormat="1" ht="18" customHeight="1">
      <c r="B3" s="18" t="s">
        <v>50</v>
      </c>
      <c r="C3" s="21" t="s">
        <v>52</v>
      </c>
    </row>
    <row r="4" spans="2:4" s="20" customFormat="1" ht="18" customHeight="1">
      <c r="B4" s="18" t="s">
        <v>79</v>
      </c>
      <c r="C4" s="21" t="s">
        <v>52</v>
      </c>
    </row>
    <row r="5" spans="2:4" s="20" customFormat="1" ht="18" customHeight="1">
      <c r="B5" s="18" t="s">
        <v>80</v>
      </c>
      <c r="C5" s="19" t="s">
        <v>51</v>
      </c>
    </row>
    <row r="6" spans="2:4" s="20" customFormat="1" ht="18" customHeight="1">
      <c r="B6" s="18" t="s">
        <v>53</v>
      </c>
      <c r="C6" s="21" t="s">
        <v>52</v>
      </c>
    </row>
    <row r="7" spans="2:4" s="20" customFormat="1" ht="18" customHeight="1">
      <c r="B7" s="18" t="s">
        <v>54</v>
      </c>
      <c r="C7" s="21" t="s">
        <v>52</v>
      </c>
    </row>
    <row r="8" spans="2:4" s="20" customFormat="1" ht="18" customHeight="1">
      <c r="B8" s="18" t="s">
        <v>55</v>
      </c>
      <c r="C8" s="21" t="s">
        <v>52</v>
      </c>
    </row>
    <row r="9" spans="2:4" s="20" customFormat="1" ht="18" customHeight="1">
      <c r="B9" s="18" t="s">
        <v>56</v>
      </c>
      <c r="C9" s="21" t="s">
        <v>52</v>
      </c>
    </row>
    <row r="10" spans="2:4" s="20" customFormat="1" ht="18" customHeight="1" thickBot="1">
      <c r="B10" s="18" t="s">
        <v>57</v>
      </c>
      <c r="C10" s="21" t="s">
        <v>52</v>
      </c>
    </row>
    <row r="11" spans="2:4" s="20" customFormat="1" ht="18" customHeight="1" thickTop="1" thickBot="1">
      <c r="B11" s="237" t="s">
        <v>58</v>
      </c>
      <c r="C11" s="238" t="s">
        <v>51</v>
      </c>
      <c r="D11" s="239" t="s">
        <v>84</v>
      </c>
    </row>
    <row r="12" spans="2:4" s="20" customFormat="1" ht="18" customHeight="1" thickTop="1">
      <c r="B12" s="18" t="s">
        <v>81</v>
      </c>
      <c r="C12" s="19" t="s">
        <v>51</v>
      </c>
    </row>
    <row r="13" spans="2:4" s="20" customFormat="1" ht="18" customHeight="1">
      <c r="B13" s="18"/>
      <c r="C13" s="19"/>
    </row>
    <row r="14" spans="2:4" s="20" customFormat="1" ht="18" customHeight="1">
      <c r="C14" s="22"/>
    </row>
    <row r="15" spans="2:4" s="20" customFormat="1" ht="18" customHeight="1">
      <c r="B15" s="15" t="s">
        <v>59</v>
      </c>
      <c r="C15" s="22"/>
    </row>
    <row r="16" spans="2:4" s="20" customFormat="1" ht="18" customHeight="1">
      <c r="B16" s="23" t="s">
        <v>60</v>
      </c>
      <c r="C16" s="24" t="s">
        <v>52</v>
      </c>
      <c r="D16" s="20" t="s">
        <v>85</v>
      </c>
    </row>
    <row r="17" spans="2:4" s="20" customFormat="1" ht="18" customHeight="1">
      <c r="B17" s="18" t="s">
        <v>61</v>
      </c>
      <c r="C17" s="19" t="s">
        <v>51</v>
      </c>
    </row>
    <row r="18" spans="2:4" s="20" customFormat="1" ht="18" customHeight="1">
      <c r="B18" s="18" t="s">
        <v>62</v>
      </c>
      <c r="C18" s="21" t="s">
        <v>52</v>
      </c>
    </row>
    <row r="19" spans="2:4" s="20" customFormat="1" ht="18" customHeight="1">
      <c r="B19" s="18" t="s">
        <v>63</v>
      </c>
      <c r="C19" s="21" t="s">
        <v>52</v>
      </c>
    </row>
    <row r="20" spans="2:4" s="20" customFormat="1" ht="18" customHeight="1">
      <c r="B20" s="18" t="s">
        <v>64</v>
      </c>
      <c r="C20" s="21" t="s">
        <v>52</v>
      </c>
    </row>
    <row r="21" spans="2:4" s="20" customFormat="1" ht="18" customHeight="1">
      <c r="B21" s="18" t="s">
        <v>65</v>
      </c>
      <c r="C21" s="21" t="s">
        <v>52</v>
      </c>
    </row>
    <row r="22" spans="2:4" s="20" customFormat="1" ht="18" customHeight="1">
      <c r="B22" s="18" t="s">
        <v>66</v>
      </c>
      <c r="C22" s="21" t="s">
        <v>52</v>
      </c>
    </row>
    <row r="23" spans="2:4" s="20" customFormat="1" ht="18" customHeight="1">
      <c r="B23" s="18" t="s">
        <v>67</v>
      </c>
      <c r="C23" s="21" t="s">
        <v>52</v>
      </c>
    </row>
    <row r="24" spans="2:4" s="20" customFormat="1" ht="18" customHeight="1">
      <c r="C24" s="22"/>
    </row>
    <row r="25" spans="2:4" s="20" customFormat="1" ht="18" customHeight="1">
      <c r="B25" s="15" t="s">
        <v>68</v>
      </c>
      <c r="C25" s="22"/>
    </row>
    <row r="26" spans="2:4" s="20" customFormat="1" ht="18" customHeight="1">
      <c r="B26" s="18" t="s">
        <v>69</v>
      </c>
      <c r="C26" s="19" t="s">
        <v>51</v>
      </c>
      <c r="D26" s="20" t="s">
        <v>70</v>
      </c>
    </row>
    <row r="27" spans="2:4" s="20" customFormat="1" ht="18" customHeight="1">
      <c r="B27" s="18" t="s">
        <v>71</v>
      </c>
      <c r="C27" s="21" t="s">
        <v>52</v>
      </c>
    </row>
    <row r="28" spans="2:4" s="20" customFormat="1" ht="18" customHeight="1">
      <c r="B28" s="18" t="s">
        <v>72</v>
      </c>
      <c r="C28" s="21" t="s">
        <v>52</v>
      </c>
    </row>
    <row r="29" spans="2:4" ht="18" customHeight="1">
      <c r="B29" s="18"/>
      <c r="C29" s="25"/>
    </row>
    <row r="30" spans="2:4" ht="18" customHeight="1">
      <c r="B30" s="15" t="s">
        <v>73</v>
      </c>
      <c r="C30" s="22"/>
    </row>
    <row r="31" spans="2:4" ht="18" customHeight="1">
      <c r="B31" s="18" t="s">
        <v>74</v>
      </c>
      <c r="C31" s="19" t="s">
        <v>51</v>
      </c>
    </row>
    <row r="32" spans="2:4" ht="18" customHeight="1">
      <c r="B32" s="18" t="s">
        <v>75</v>
      </c>
      <c r="C32" s="19" t="s">
        <v>51</v>
      </c>
    </row>
    <row r="33" spans="2:3" ht="18" customHeight="1">
      <c r="B33" s="18" t="s">
        <v>76</v>
      </c>
      <c r="C33" s="19" t="s">
        <v>51</v>
      </c>
    </row>
    <row r="34" spans="2:3" ht="18" customHeight="1"/>
    <row r="35" spans="2:3" ht="18" customHeight="1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">
    <tabColor theme="3"/>
    <pageSetUpPr autoPageBreaks="0"/>
  </sheetPr>
  <dimension ref="A1:L53"/>
  <sheetViews>
    <sheetView showGridLines="0" zoomScaleNormal="100" workbookViewId="0"/>
  </sheetViews>
  <sheetFormatPr defaultColWidth="9.33203125" defaultRowHeight="12"/>
  <cols>
    <col min="1" max="1" width="9.33203125" style="1"/>
    <col min="2" max="2" width="10.33203125" bestFit="1" customWidth="1"/>
    <col min="3" max="3" width="7.1640625" style="8" bestFit="1" customWidth="1"/>
    <col min="4" max="4" width="11" bestFit="1" customWidth="1"/>
    <col min="5" max="5" width="7.83203125" style="1" customWidth="1"/>
    <col min="6" max="6" width="10.83203125" style="1" customWidth="1"/>
    <col min="7" max="7" width="11.33203125" style="7" bestFit="1" customWidth="1"/>
    <col min="8" max="8" width="23.1640625" style="4" customWidth="1"/>
    <col min="9" max="11" width="12.83203125" style="1" customWidth="1"/>
    <col min="12" max="12" width="20.83203125" customWidth="1"/>
  </cols>
  <sheetData>
    <row r="1" spans="1:12" s="9" customFormat="1">
      <c r="A1" s="3" t="s">
        <v>42</v>
      </c>
      <c r="B1" s="9" t="s">
        <v>45</v>
      </c>
      <c r="C1" s="10" t="s">
        <v>0</v>
      </c>
      <c r="D1" s="3" t="s">
        <v>3</v>
      </c>
      <c r="E1" s="3" t="s">
        <v>4</v>
      </c>
      <c r="F1" s="3" t="s">
        <v>77</v>
      </c>
      <c r="G1" s="11" t="s">
        <v>43</v>
      </c>
      <c r="H1" s="12" t="s">
        <v>44</v>
      </c>
      <c r="I1" s="3">
        <v>2015</v>
      </c>
      <c r="J1" s="3">
        <v>2016</v>
      </c>
      <c r="K1" s="3">
        <v>2017</v>
      </c>
      <c r="L1" s="9" t="s">
        <v>2</v>
      </c>
    </row>
    <row r="2" spans="1:12">
      <c r="A2" s="1">
        <v>1</v>
      </c>
      <c r="B2" t="s">
        <v>35</v>
      </c>
      <c r="C2" s="8">
        <v>1</v>
      </c>
      <c r="D2" t="s">
        <v>7</v>
      </c>
      <c r="E2" s="1">
        <v>2013</v>
      </c>
      <c r="F2" s="1">
        <v>1</v>
      </c>
      <c r="G2" s="6">
        <v>0.33333333333333331</v>
      </c>
      <c r="H2" s="4" t="s">
        <v>23</v>
      </c>
      <c r="I2" s="2">
        <v>42005</v>
      </c>
      <c r="J2" s="2">
        <v>41640</v>
      </c>
      <c r="K2" s="2">
        <v>42005</v>
      </c>
      <c r="L2" t="s">
        <v>78</v>
      </c>
    </row>
    <row r="3" spans="1:12">
      <c r="A3" s="1">
        <v>2</v>
      </c>
      <c r="B3" t="s">
        <v>36</v>
      </c>
      <c r="C3" s="8">
        <v>2</v>
      </c>
      <c r="D3" t="s">
        <v>8</v>
      </c>
      <c r="E3" s="1">
        <v>2014</v>
      </c>
      <c r="F3" s="1">
        <v>2</v>
      </c>
      <c r="G3" s="6">
        <v>0.35416666666666669</v>
      </c>
      <c r="H3" s="4" t="s">
        <v>24</v>
      </c>
      <c r="I3" s="2">
        <v>42100</v>
      </c>
      <c r="J3" s="2"/>
      <c r="K3" s="2"/>
      <c r="L3" t="s">
        <v>46</v>
      </c>
    </row>
    <row r="4" spans="1:12">
      <c r="A4" s="1">
        <v>3</v>
      </c>
      <c r="B4" t="s">
        <v>37</v>
      </c>
      <c r="C4" s="8">
        <v>3</v>
      </c>
      <c r="D4" t="s">
        <v>9</v>
      </c>
      <c r="E4" s="1">
        <v>2015</v>
      </c>
      <c r="F4" s="1">
        <v>3</v>
      </c>
      <c r="G4" s="7">
        <v>0.375</v>
      </c>
      <c r="H4" s="4" t="s">
        <v>25</v>
      </c>
      <c r="I4" s="2">
        <v>42125</v>
      </c>
      <c r="J4" s="2">
        <v>41760</v>
      </c>
      <c r="K4" s="2">
        <v>42125</v>
      </c>
    </row>
    <row r="5" spans="1:12">
      <c r="A5" s="1">
        <v>4</v>
      </c>
      <c r="B5" t="s">
        <v>38</v>
      </c>
      <c r="C5" s="8">
        <v>4</v>
      </c>
      <c r="D5" t="s">
        <v>10</v>
      </c>
      <c r="E5" s="1">
        <v>2016</v>
      </c>
      <c r="F5" s="1">
        <v>4</v>
      </c>
      <c r="G5" s="7">
        <v>0.39583333333333331</v>
      </c>
      <c r="H5" s="5" t="s">
        <v>33</v>
      </c>
      <c r="I5" s="2">
        <v>42132</v>
      </c>
      <c r="J5" s="2">
        <v>41767</v>
      </c>
      <c r="K5" s="2">
        <v>42132</v>
      </c>
    </row>
    <row r="6" spans="1:12">
      <c r="A6" s="1">
        <v>5</v>
      </c>
      <c r="B6" t="s">
        <v>39</v>
      </c>
      <c r="C6" s="8">
        <v>5</v>
      </c>
      <c r="D6" t="s">
        <v>11</v>
      </c>
      <c r="E6" s="1">
        <v>2017</v>
      </c>
      <c r="F6" s="1">
        <v>5</v>
      </c>
      <c r="G6" s="7">
        <v>0.41666666666666669</v>
      </c>
      <c r="H6" s="4" t="s">
        <v>26</v>
      </c>
      <c r="I6" s="2">
        <v>42138</v>
      </c>
      <c r="J6" s="2"/>
      <c r="K6" s="2"/>
    </row>
    <row r="7" spans="1:12">
      <c r="A7" s="1">
        <v>6</v>
      </c>
      <c r="B7" t="s">
        <v>40</v>
      </c>
      <c r="C7" s="8">
        <v>6</v>
      </c>
      <c r="D7" t="s">
        <v>12</v>
      </c>
      <c r="E7" s="1">
        <v>2018</v>
      </c>
      <c r="F7" s="1">
        <v>6</v>
      </c>
      <c r="G7" s="7">
        <v>0.4375</v>
      </c>
      <c r="H7" s="4" t="s">
        <v>27</v>
      </c>
      <c r="I7" s="2">
        <v>42149</v>
      </c>
      <c r="J7" s="2"/>
      <c r="K7" s="2"/>
    </row>
    <row r="8" spans="1:12">
      <c r="A8" s="1">
        <v>7</v>
      </c>
      <c r="B8" t="s">
        <v>41</v>
      </c>
      <c r="C8" s="8">
        <v>7</v>
      </c>
      <c r="D8" t="s">
        <v>13</v>
      </c>
      <c r="E8" s="1">
        <v>2019</v>
      </c>
      <c r="F8" s="1">
        <v>7</v>
      </c>
      <c r="G8" s="7">
        <v>0.45833333333333331</v>
      </c>
      <c r="H8" s="4" t="s">
        <v>28</v>
      </c>
      <c r="I8" s="2">
        <v>42199</v>
      </c>
      <c r="J8" s="2">
        <v>41834</v>
      </c>
      <c r="K8" s="2">
        <v>42199</v>
      </c>
    </row>
    <row r="9" spans="1:12">
      <c r="C9" s="8">
        <v>8</v>
      </c>
      <c r="D9" t="s">
        <v>14</v>
      </c>
      <c r="E9" s="1">
        <v>2020</v>
      </c>
      <c r="F9" s="1">
        <v>8</v>
      </c>
      <c r="G9" s="7">
        <v>0.47916666666666669</v>
      </c>
      <c r="H9" s="4" t="s">
        <v>29</v>
      </c>
      <c r="I9" s="2">
        <v>42231</v>
      </c>
      <c r="J9" s="2">
        <v>41866</v>
      </c>
      <c r="K9" s="2">
        <v>42231</v>
      </c>
    </row>
    <row r="10" spans="1:12">
      <c r="C10" s="8">
        <v>9</v>
      </c>
      <c r="D10" t="s">
        <v>15</v>
      </c>
      <c r="F10" s="1">
        <v>9</v>
      </c>
      <c r="G10" s="7">
        <v>0.5</v>
      </c>
      <c r="H10" s="4" t="s">
        <v>30</v>
      </c>
      <c r="I10" s="2">
        <v>42309</v>
      </c>
      <c r="J10" s="2">
        <v>41944</v>
      </c>
      <c r="K10" s="2">
        <v>42309</v>
      </c>
    </row>
    <row r="11" spans="1:12">
      <c r="C11" s="8">
        <v>10</v>
      </c>
      <c r="D11" t="s">
        <v>16</v>
      </c>
      <c r="F11" s="1">
        <v>10</v>
      </c>
      <c r="G11" s="7">
        <v>0.52083333333333337</v>
      </c>
      <c r="H11" s="4" t="s">
        <v>31</v>
      </c>
      <c r="I11" s="2">
        <v>42319</v>
      </c>
      <c r="J11" s="2">
        <v>41954</v>
      </c>
      <c r="K11" s="2">
        <v>42319</v>
      </c>
    </row>
    <row r="12" spans="1:12">
      <c r="C12" s="8">
        <v>11</v>
      </c>
      <c r="D12" t="s">
        <v>17</v>
      </c>
      <c r="F12" s="1">
        <v>11</v>
      </c>
      <c r="G12" s="7">
        <v>0.54166666666666663</v>
      </c>
      <c r="H12" s="4" t="s">
        <v>32</v>
      </c>
      <c r="I12" s="2">
        <v>42363</v>
      </c>
      <c r="J12" s="2">
        <v>41998</v>
      </c>
      <c r="K12" s="2">
        <v>42363</v>
      </c>
    </row>
    <row r="13" spans="1:12">
      <c r="C13" s="8">
        <v>12</v>
      </c>
      <c r="D13" t="s">
        <v>124</v>
      </c>
      <c r="F13" s="1">
        <v>12</v>
      </c>
      <c r="G13" s="7">
        <v>0.5625</v>
      </c>
      <c r="H13" s="4" t="s">
        <v>34</v>
      </c>
      <c r="I13" s="2">
        <v>42364</v>
      </c>
      <c r="J13" s="2">
        <v>41999</v>
      </c>
      <c r="K13" s="2">
        <v>42364</v>
      </c>
    </row>
    <row r="14" spans="1:12">
      <c r="C14" s="8">
        <v>13</v>
      </c>
      <c r="F14" s="1">
        <v>13</v>
      </c>
      <c r="G14" s="7">
        <v>0.58333333333333337</v>
      </c>
    </row>
    <row r="15" spans="1:12">
      <c r="C15" s="8">
        <v>14</v>
      </c>
      <c r="F15" s="1">
        <v>14</v>
      </c>
      <c r="G15" s="7">
        <v>0.60416666666666663</v>
      </c>
    </row>
    <row r="16" spans="1:12">
      <c r="C16" s="8">
        <v>15</v>
      </c>
      <c r="F16" s="1">
        <v>15</v>
      </c>
      <c r="G16" s="7">
        <v>0.625</v>
      </c>
    </row>
    <row r="17" spans="3:7">
      <c r="C17" s="8">
        <v>16</v>
      </c>
      <c r="F17" s="1">
        <v>16</v>
      </c>
      <c r="G17" s="7">
        <v>0.64583333333333337</v>
      </c>
    </row>
    <row r="18" spans="3:7">
      <c r="C18" s="8">
        <v>17</v>
      </c>
      <c r="F18" s="1">
        <v>17</v>
      </c>
      <c r="G18" s="7">
        <v>0.66666666666666663</v>
      </c>
    </row>
    <row r="19" spans="3:7">
      <c r="C19" s="8">
        <v>18</v>
      </c>
      <c r="F19" s="1">
        <v>18</v>
      </c>
      <c r="G19" s="7">
        <v>0.6875</v>
      </c>
    </row>
    <row r="20" spans="3:7">
      <c r="C20" s="8">
        <v>19</v>
      </c>
      <c r="F20" s="1">
        <v>19</v>
      </c>
      <c r="G20" s="7">
        <v>0.70833333333333337</v>
      </c>
    </row>
    <row r="21" spans="3:7">
      <c r="C21" s="8">
        <v>20</v>
      </c>
      <c r="F21" s="1">
        <v>20</v>
      </c>
      <c r="G21" s="7">
        <v>0.72916666666666663</v>
      </c>
    </row>
    <row r="22" spans="3:7">
      <c r="C22" s="8">
        <v>21</v>
      </c>
      <c r="F22" s="1">
        <v>21</v>
      </c>
      <c r="G22" s="7">
        <v>0.75</v>
      </c>
    </row>
    <row r="23" spans="3:7">
      <c r="C23" s="8">
        <v>22</v>
      </c>
      <c r="F23" s="1">
        <v>22</v>
      </c>
      <c r="G23" s="7">
        <v>0.77083333333333337</v>
      </c>
    </row>
    <row r="24" spans="3:7">
      <c r="C24" s="8">
        <v>23</v>
      </c>
      <c r="F24" s="1">
        <v>23</v>
      </c>
      <c r="G24" s="7">
        <v>0.79166666666666663</v>
      </c>
    </row>
    <row r="25" spans="3:7">
      <c r="C25" s="8">
        <v>24</v>
      </c>
      <c r="F25" s="1">
        <v>24</v>
      </c>
    </row>
    <row r="26" spans="3:7">
      <c r="C26" s="8">
        <v>25</v>
      </c>
      <c r="F26" s="1">
        <v>25</v>
      </c>
    </row>
    <row r="27" spans="3:7">
      <c r="C27" s="8">
        <v>26</v>
      </c>
      <c r="F27" s="1">
        <v>26</v>
      </c>
    </row>
    <row r="28" spans="3:7">
      <c r="C28" s="8">
        <v>27</v>
      </c>
      <c r="F28" s="1">
        <v>27</v>
      </c>
    </row>
    <row r="29" spans="3:7">
      <c r="C29" s="8">
        <v>28</v>
      </c>
      <c r="F29" s="1">
        <v>28</v>
      </c>
    </row>
    <row r="30" spans="3:7">
      <c r="C30" s="8">
        <v>29</v>
      </c>
      <c r="F30" s="1">
        <v>29</v>
      </c>
    </row>
    <row r="31" spans="3:7">
      <c r="C31" s="8">
        <v>30</v>
      </c>
      <c r="F31" s="1">
        <v>30</v>
      </c>
    </row>
    <row r="32" spans="3:7">
      <c r="C32" s="8">
        <v>31</v>
      </c>
      <c r="F32" s="1">
        <v>31</v>
      </c>
    </row>
    <row r="33" spans="6:6">
      <c r="F33" s="1">
        <v>32</v>
      </c>
    </row>
    <row r="34" spans="6:6">
      <c r="F34" s="1">
        <v>33</v>
      </c>
    </row>
    <row r="35" spans="6:6">
      <c r="F35" s="1">
        <v>34</v>
      </c>
    </row>
    <row r="36" spans="6:6">
      <c r="F36" s="1">
        <v>35</v>
      </c>
    </row>
    <row r="37" spans="6:6">
      <c r="F37" s="1">
        <v>36</v>
      </c>
    </row>
    <row r="38" spans="6:6">
      <c r="F38" s="1">
        <v>37</v>
      </c>
    </row>
    <row r="39" spans="6:6">
      <c r="F39" s="1">
        <v>38</v>
      </c>
    </row>
    <row r="40" spans="6:6">
      <c r="F40" s="1">
        <v>39</v>
      </c>
    </row>
    <row r="41" spans="6:6">
      <c r="F41" s="1">
        <v>40</v>
      </c>
    </row>
    <row r="42" spans="6:6">
      <c r="F42" s="1">
        <v>41</v>
      </c>
    </row>
    <row r="43" spans="6:6">
      <c r="F43" s="1">
        <v>42</v>
      </c>
    </row>
    <row r="44" spans="6:6">
      <c r="F44" s="1">
        <v>43</v>
      </c>
    </row>
    <row r="45" spans="6:6">
      <c r="F45" s="1">
        <v>44</v>
      </c>
    </row>
    <row r="46" spans="6:6">
      <c r="F46" s="1">
        <v>45</v>
      </c>
    </row>
    <row r="47" spans="6:6">
      <c r="F47" s="1">
        <v>46</v>
      </c>
    </row>
    <row r="48" spans="6:6">
      <c r="F48" s="1">
        <v>47</v>
      </c>
    </row>
    <row r="49" spans="6:6">
      <c r="F49" s="1">
        <v>48</v>
      </c>
    </row>
    <row r="50" spans="6:6">
      <c r="F50" s="1">
        <v>49</v>
      </c>
    </row>
    <row r="51" spans="6:6">
      <c r="F51" s="1">
        <v>50</v>
      </c>
    </row>
    <row r="52" spans="6:6">
      <c r="F52" s="1">
        <v>51</v>
      </c>
    </row>
    <row r="53" spans="6:6">
      <c r="F53" s="1">
        <v>52</v>
      </c>
    </row>
  </sheetData>
  <sortState ref="L2:L3">
    <sortCondition ref="L2"/>
  </sortState>
  <pageMargins left="0.7" right="0.7" top="0.75" bottom="0.75" header="0.3" footer="0.3"/>
  <pageSetup orientation="landscape" r:id="rId1"/>
  <picture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FEA45BEA-3D8C-4467-8C51-E95BF12D5A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23</vt:i4>
      </vt:variant>
    </vt:vector>
  </HeadingPairs>
  <TitlesOfParts>
    <vt:vector size="27" baseType="lpstr">
      <vt:lpstr>Agenda</vt:lpstr>
      <vt:lpstr>Réservations</vt:lpstr>
      <vt:lpstr>Cahier des charges</vt:lpstr>
      <vt:lpstr>Données</vt:lpstr>
      <vt:lpstr>Agenda!AnnéeAgenda</vt:lpstr>
      <vt:lpstr>DateDuJour</vt:lpstr>
      <vt:lpstr>DateRéservation</vt:lpstr>
      <vt:lpstr>HeureDébut</vt:lpstr>
      <vt:lpstr>HeureFin</vt:lpstr>
      <vt:lpstr>Agenda!JourAgenda</vt:lpstr>
      <vt:lpstr>JoursFériés2013</vt:lpstr>
      <vt:lpstr>JoursFériés2014</vt:lpstr>
      <vt:lpstr>JoursFériés2015</vt:lpstr>
      <vt:lpstr>LieuxAgenda</vt:lpstr>
      <vt:lpstr>ListeAnnée</vt:lpstr>
      <vt:lpstr>Agenda!ListeHeure</vt:lpstr>
      <vt:lpstr>ListeHoraires</vt:lpstr>
      <vt:lpstr>ListeJours</vt:lpstr>
      <vt:lpstr>ListeLieux</vt:lpstr>
      <vt:lpstr>ListeMois</vt:lpstr>
      <vt:lpstr>ListeSemaine</vt:lpstr>
      <vt:lpstr>Agenda!MoisAgenda</vt:lpstr>
      <vt:lpstr>Agenda!NuméroAnnée</vt:lpstr>
      <vt:lpstr>NuméroLieu</vt:lpstr>
      <vt:lpstr>Agenda!NuméroMois</vt:lpstr>
      <vt:lpstr>Agenda!ValDate</vt:lpstr>
      <vt:lpstr>ValeurUniques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Daily work schedule</dc:title>
  <dc:creator>c</dc:creator>
  <cp:lastModifiedBy>mduquesn</cp:lastModifiedBy>
  <dcterms:created xsi:type="dcterms:W3CDTF">2013-10-15T10:56:43Z</dcterms:created>
  <dcterms:modified xsi:type="dcterms:W3CDTF">2015-02-14T14:32:10Z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TC027802529991</vt:lpwstr>
  </property>
</Properties>
</file>