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1720" windowHeight="11820"/>
  </bookViews>
  <sheets>
    <sheet name="Feuil1" sheetId="1" r:id="rId1"/>
    <sheet name="Feuil2" sheetId="2" r:id="rId2"/>
    <sheet name="Feuil3" sheetId="3" r:id="rId3"/>
  </sheets>
  <definedNames>
    <definedName name="Activité">Tableau1[[#Headers],[Activité]]</definedName>
    <definedName name="Actv">Tableau1[Activité]</definedName>
    <definedName name="nn">Tableau1[Activité]</definedName>
  </definedNames>
  <calcPr calcId="125725"/>
</workbook>
</file>

<file path=xl/calcChain.xml><?xml version="1.0" encoding="utf-8"?>
<calcChain xmlns="http://schemas.openxmlformats.org/spreadsheetml/2006/main">
  <c r="C2" i="1"/>
  <c r="B2"/>
  <c r="B3"/>
  <c r="O3"/>
  <c r="N3"/>
  <c r="M3"/>
  <c r="L3"/>
  <c r="K3"/>
  <c r="J3"/>
  <c r="I3"/>
  <c r="H3"/>
  <c r="G3"/>
  <c r="F3"/>
  <c r="E3"/>
  <c r="D3"/>
  <c r="O4"/>
  <c r="N4"/>
  <c r="M4"/>
  <c r="L4"/>
  <c r="K4"/>
  <c r="J4"/>
  <c r="I4"/>
  <c r="H4"/>
  <c r="G4"/>
  <c r="F4"/>
  <c r="E4"/>
  <c r="D4"/>
  <c r="O5"/>
  <c r="N5"/>
  <c r="M5"/>
  <c r="L5"/>
  <c r="K5"/>
  <c r="J5"/>
  <c r="I5"/>
  <c r="H5"/>
  <c r="G5"/>
  <c r="F5"/>
  <c r="E5"/>
  <c r="D5"/>
  <c r="C6"/>
  <c r="O6" s="1"/>
  <c r="C3" l="1"/>
  <c r="E6"/>
  <c r="I6"/>
  <c r="M6"/>
  <c r="G6"/>
  <c r="K6"/>
  <c r="D6"/>
  <c r="F6"/>
  <c r="H6"/>
  <c r="J6"/>
  <c r="L6"/>
  <c r="N6"/>
</calcChain>
</file>

<file path=xl/sharedStrings.xml><?xml version="1.0" encoding="utf-8"?>
<sst xmlns="http://schemas.openxmlformats.org/spreadsheetml/2006/main" count="51" uniqueCount="35">
  <si>
    <t>Activité</t>
  </si>
  <si>
    <t>zones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</si>
  <si>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</si>
  <si>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</si>
  <si>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</si>
  <si>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</si>
  <si>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</si>
  <si>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</si>
  <si>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</si>
  <si>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</si>
  <si>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</si>
  <si>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</si>
  <si>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</si>
  <si>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</si>
  <si>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</si>
  <si>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</si>
  <si>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</si>
  <si>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</si>
  <si>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r</t>
  </si>
  <si>
    <t>f</t>
  </si>
  <si>
    <t>g</t>
  </si>
  <si>
    <t>h</t>
  </si>
  <si>
    <t>i</t>
  </si>
  <si>
    <t>j</t>
  </si>
  <si>
    <t>mmmm</t>
  </si>
  <si>
    <t>nn</t>
  </si>
  <si>
    <t>iiiii</t>
  </si>
  <si>
    <t>oooo</t>
  </si>
  <si>
    <t>xx</t>
  </si>
  <si>
    <t>aa</t>
  </si>
  <si>
    <t>ll</t>
  </si>
  <si>
    <t>Moyenne</t>
  </si>
  <si>
    <t># Cellules Vides</t>
  </si>
  <si>
    <t>Toutes Activités</t>
  </si>
  <si>
    <t>% Cellules Vides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</si>
</sst>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0" xfId="0" applyFont="1" applyFill="1"/>
    <xf numFmtId="0" fontId="0" fillId="0" borderId="0" xfId="0" applyBorder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1" applyFont="1" applyAlignment="1">
      <alignment horizontal="center"/>
    </xf>
    <xf numFmtId="9" fontId="2" fillId="0" borderId="0" xfId="1" applyFont="1" applyAlignment="1">
      <alignment horizontal="center"/>
    </xf>
    <xf numFmtId="0" fontId="0" fillId="0" borderId="0" xfId="0" applyAlignment="1">
      <alignment horizontal="right"/>
    </xf>
  </cellXfs>
  <cellStyles count="2">
    <cellStyle name="Normal" xfId="0" builtinId="0"/>
    <cellStyle name="Percent" xfId="1" builtinId="5"/>
  </cellStyles>
  <dxfs count="1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barChart>
        <c:barDir val="col"/>
        <c:grouping val="stacked"/>
        <c:ser>
          <c:idx val="0"/>
          <c:order val="0"/>
          <c:cat>
            <c:strRef>
              <c:f>Feuil1!$D$7:$O$7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Feuil1!$D$6:$O$6</c:f>
              <c:numCache>
                <c:formatCode>#'##0.00</c:formatCode>
                <c:ptCount val="12"/>
                <c:pt idx="0">
                  <c:v>3</c:v>
                </c:pt>
                <c:pt idx="1">
                  <c:v>3.6666666666666665</c:v>
                </c:pt>
                <c:pt idx="2">
                  <c:v>3.3333333333333335</c:v>
                </c:pt>
                <c:pt idx="3">
                  <c:v>5</c:v>
                </c:pt>
                <c:pt idx="4">
                  <c:v>4.666666666666667</c:v>
                </c:pt>
                <c:pt idx="5">
                  <c:v>6.333333333333333</c:v>
                </c:pt>
                <c:pt idx="6">
                  <c:v>4.666666666666667</c:v>
                </c:pt>
                <c:pt idx="7">
                  <c:v>7.666666666666667</c:v>
                </c:pt>
                <c:pt idx="8">
                  <c:v>7.333333333333333</c:v>
                </c:pt>
                <c:pt idx="9">
                  <c:v>9</c:v>
                </c:pt>
                <c:pt idx="10">
                  <c:v>9.6666666666666661</c:v>
                </c:pt>
                <c:pt idx="11">
                  <c:v>10.333333333333334</c:v>
                </c:pt>
              </c:numCache>
            </c:numRef>
          </c:val>
        </c:ser>
        <c:overlap val="100"/>
        <c:axId val="143129216"/>
        <c:axId val="146862464"/>
      </c:barChart>
      <c:catAx>
        <c:axId val="143129216"/>
        <c:scaling>
          <c:orientation val="minMax"/>
        </c:scaling>
        <c:axPos val="b"/>
        <c:tickLblPos val="nextTo"/>
        <c:crossAx val="146862464"/>
        <c:crosses val="autoZero"/>
        <c:auto val="1"/>
        <c:lblAlgn val="ctr"/>
        <c:lblOffset val="100"/>
      </c:catAx>
      <c:valAx>
        <c:axId val="146862464"/>
        <c:scaling>
          <c:orientation val="minMax"/>
        </c:scaling>
        <c:axPos val="l"/>
        <c:majorGridlines/>
        <c:numFmt formatCode="#'##0.00" sourceLinked="1"/>
        <c:tickLblPos val="nextTo"/>
        <c:crossAx val="143129216"/>
        <c:crosses val="autoZero"/>
        <c:crossBetween val="between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8</xdr:row>
      <xdr:rowOff>185737</xdr:rowOff>
    </xdr:from>
    <xdr:to>
      <xdr:col>8</xdr:col>
      <xdr:colOff>647700</xdr:colOff>
      <xdr:row>23</xdr:row>
      <xdr:rowOff>71437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B7:O17" totalsRowShown="0" headerRowDxfId="17" headerRowBorderDxfId="16" tableBorderDxfId="15" totalsRowBorderDxfId="14">
  <autoFilter ref="B7:O17"/>
  <tableColumns count="14">
    <tableColumn id="1" name="Activité" dataDxfId="13"/>
    <tableColumn id="2" name="zones" dataDxfId="12"/>
    <tableColumn id="3" name="Janvier" dataDxfId="11"/>
    <tableColumn id="4" name="Février" dataDxfId="10"/>
    <tableColumn id="5" name="Mars" dataDxfId="9"/>
    <tableColumn id="6" name="Avril" dataDxfId="8"/>
    <tableColumn id="7" name="Mai" dataDxfId="7"/>
    <tableColumn id="8" name="Juin" dataDxfId="6"/>
    <tableColumn id="9" name="Juillet" dataDxfId="5"/>
    <tableColumn id="10" name="Août" dataDxfId="4"/>
    <tableColumn id="11" name="Septembre" dataDxfId="3"/>
    <tableColumn id="12" name="Octobre" dataDxfId="2"/>
    <tableColumn id="13" name="Novembre" dataDxfId="1"/>
    <tableColumn id="14" name="Décemb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9:C16" totalsRowShown="0">
  <autoFilter ref="C9:C16"/>
  <tableColumns count="1">
    <tableColumn id="1" name="Acti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40"/>
  <sheetViews>
    <sheetView tabSelected="1" workbookViewId="0">
      <selection activeCell="C3" sqref="C3"/>
    </sheetView>
  </sheetViews>
  <sheetFormatPr defaultColWidth="11.42578125" defaultRowHeight="15"/>
  <cols>
    <col min="1" max="1" width="15.7109375" bestFit="1" customWidth="1"/>
    <col min="2" max="2" width="19.28515625" bestFit="1" customWidth="1"/>
    <col min="3" max="3" width="15.28515625" bestFit="1" customWidth="1"/>
    <col min="4" max="10" width="11.5703125" customWidth="1"/>
    <col min="11" max="15" width="12.5703125" customWidth="1"/>
  </cols>
  <sheetData>
    <row r="2" spans="1:15">
      <c r="A2" t="s">
        <v>34</v>
      </c>
      <c r="B2" t="str">
        <f>" sur Total"</f>
        <v xml:space="preserve"> sur Total</v>
      </c>
      <c r="C2" s="16">
        <f>SUM(D4:O4)/(COUNT(Tableau2[[Janvier]:[Décembre]])+COUNTBLANK(Tableau2[[Janvier]:[Décembre]]))</f>
        <v>3.3333333333333333E-2</v>
      </c>
    </row>
    <row r="3" spans="1:15">
      <c r="A3" t="s">
        <v>34</v>
      </c>
      <c r="B3" t="str">
        <f>" sur Total de "&amp;C4</f>
        <v xml:space="preserve"> sur Total de mmmm</v>
      </c>
      <c r="C3" s="16">
        <f>SUM(D4:O4)/(SUMPRODUCT((Tableau2[Activité]=$C4)*(D8:O17&lt;&gt;""))+SUM(D4:O4))</f>
        <v>0.1111111111111111</v>
      </c>
      <c r="D3" s="15">
        <f>SUMPRODUCT((Tableau2[Activité]=$C4)*(D8:D17=""))/SUMPRODUCT((Tableau2[Activité]=$C4)*(D8:D17&lt;&gt;""))</f>
        <v>0</v>
      </c>
      <c r="E3" s="15">
        <f>SUMPRODUCT((Tableau2[Activité]=$C4)*(E8:E17=""))/SUMPRODUCT((Tableau2[Activité]=$C4)*(E8:E17&lt;&gt;""))</f>
        <v>0</v>
      </c>
      <c r="F3" s="15">
        <f>SUMPRODUCT((Tableau2[Activité]=$C4)*(F8:F17=""))/SUMPRODUCT((Tableau2[Activité]=$C4)*(F8:F17&lt;&gt;""))</f>
        <v>0.5</v>
      </c>
      <c r="G3" s="15">
        <f>SUMPRODUCT((Tableau2[Activité]=$C4)*(G8:G17=""))/SUMPRODUCT((Tableau2[Activité]=$C4)*(G8:G17&lt;&gt;""))</f>
        <v>0</v>
      </c>
      <c r="H3" s="15">
        <f>SUMPRODUCT((Tableau2[Activité]=$C4)*(H8:H17=""))/SUMPRODUCT((Tableau2[Activité]=$C4)*(H8:H17&lt;&gt;""))</f>
        <v>0.5</v>
      </c>
      <c r="I3" s="15">
        <f>SUMPRODUCT((Tableau2[Activité]=$C4)*(I8:I17=""))/SUMPRODUCT((Tableau2[Activité]=$C4)*(I8:I17&lt;&gt;""))</f>
        <v>0</v>
      </c>
      <c r="J3" s="15">
        <f>SUMPRODUCT((Tableau2[Activité]=$C4)*(J8:J17=""))/SUMPRODUCT((Tableau2[Activité]=$C4)*(J8:J17&lt;&gt;""))</f>
        <v>0.5</v>
      </c>
      <c r="K3" s="15">
        <f>SUMPRODUCT((Tableau2[Activité]=$C4)*(K8:K17=""))/SUMPRODUCT((Tableau2[Activité]=$C4)*(K8:K17&lt;&gt;""))</f>
        <v>0</v>
      </c>
      <c r="L3" s="15">
        <f>SUMPRODUCT((Tableau2[Activité]=$C4)*(L8:L17=""))/SUMPRODUCT((Tableau2[Activité]=$C4)*(L8:L17&lt;&gt;""))</f>
        <v>0.5</v>
      </c>
      <c r="M3" s="15">
        <f>SUMPRODUCT((Tableau2[Activité]=$C4)*(M8:M17=""))/SUMPRODUCT((Tableau2[Activité]=$C4)*(M8:M17&lt;&gt;""))</f>
        <v>0</v>
      </c>
      <c r="N3" s="15">
        <f>SUMPRODUCT((Tableau2[Activité]=$C4)*(N8:N17=""))/SUMPRODUCT((Tableau2[Activité]=$C4)*(N8:N17&lt;&gt;""))</f>
        <v>0</v>
      </c>
      <c r="O3" s="15">
        <f>SUMPRODUCT((Tableau2[Activité]=$C4)*(O8:O17=""))/SUMPRODUCT((Tableau2[Activité]=$C4)*(O8:O17&lt;&gt;""))</f>
        <v>0</v>
      </c>
    </row>
    <row r="4" spans="1:15">
      <c r="A4" s="12"/>
      <c r="B4" t="s">
        <v>32</v>
      </c>
      <c r="C4" s="14" t="s">
        <v>24</v>
      </c>
      <c r="D4" s="12">
        <f>SUMPRODUCT((Tableau2[Activité]=$C4)*(D8:D17=""))</f>
        <v>0</v>
      </c>
      <c r="E4" s="12">
        <f>SUMPRODUCT((Tableau2[Activité]=$C4)*(E8:E17=""))</f>
        <v>0</v>
      </c>
      <c r="F4" s="12">
        <f>SUMPRODUCT((Tableau2[Activité]=$C4)*(F8:F17=""))</f>
        <v>1</v>
      </c>
      <c r="G4" s="12">
        <f>SUMPRODUCT((Tableau2[Activité]=$C4)*(G8:G17=""))</f>
        <v>0</v>
      </c>
      <c r="H4" s="12">
        <f>SUMPRODUCT((Tableau2[Activité]=$C4)*(H8:H17=""))</f>
        <v>1</v>
      </c>
      <c r="I4" s="12">
        <f>SUMPRODUCT((Tableau2[Activité]=$C4)*(I8:I17=""))</f>
        <v>0</v>
      </c>
      <c r="J4" s="12">
        <f>SUMPRODUCT((Tableau2[Activité]=$C4)*(J8:J17=""))</f>
        <v>1</v>
      </c>
      <c r="K4" s="12">
        <f>SUMPRODUCT((Tableau2[Activité]=$C4)*(K8:K17=""))</f>
        <v>0</v>
      </c>
      <c r="L4" s="12">
        <f>SUMPRODUCT((Tableau2[Activité]=$C4)*(L8:L17=""))</f>
        <v>1</v>
      </c>
      <c r="M4" s="12">
        <f>SUMPRODUCT((Tableau2[Activité]=$C4)*(M8:M17=""))</f>
        <v>0</v>
      </c>
      <c r="N4" s="12">
        <f>SUMPRODUCT((Tableau2[Activité]=$C4)*(N8:N17=""))</f>
        <v>0</v>
      </c>
      <c r="O4" s="12">
        <f>SUMPRODUCT((Tableau2[Activité]=$C4)*(O8:O17=""))</f>
        <v>0</v>
      </c>
    </row>
    <row r="5" spans="1:15">
      <c r="B5" s="17" t="s">
        <v>31</v>
      </c>
      <c r="C5" s="14" t="s">
        <v>33</v>
      </c>
      <c r="D5" s="13">
        <f>SUBTOTAL(101,Tableau2[Activité],Tableau2[Janvier])</f>
        <v>5.4444444444444446</v>
      </c>
      <c r="E5" s="13">
        <f>SUBTOTAL(101,Tableau2[Activité],Tableau2[Février])</f>
        <v>6.1</v>
      </c>
      <c r="F5" s="13">
        <f>SUBTOTAL(101,Tableau2[Activité],Tableau2[Mars])</f>
        <v>7.1111111111111107</v>
      </c>
      <c r="G5" s="13">
        <f>SUBTOTAL(101,Tableau2[Activité],Tableau2[Avril])</f>
        <v>7.3</v>
      </c>
      <c r="H5" s="13">
        <f>SUBTOTAL(101,Tableau2[Activité],Tableau2[Mai])</f>
        <v>8.4444444444444446</v>
      </c>
      <c r="I5" s="13">
        <f>SUBTOTAL(101,Tableau2[Activité],Tableau2[Juin])</f>
        <v>8.5</v>
      </c>
      <c r="J5" s="13">
        <f>SUBTOTAL(101,Tableau2[Activité],Tableau2[Juillet])</f>
        <v>9.75</v>
      </c>
      <c r="K5" s="13">
        <f>SUBTOTAL(101,Tableau2[Activité],Tableau2[Août])</f>
        <v>9.6999999999999993</v>
      </c>
      <c r="L5" s="13">
        <f>SUBTOTAL(101,Tableau2[Activité],Tableau2[Septembre])</f>
        <v>11.75</v>
      </c>
      <c r="M5" s="13">
        <f>SUBTOTAL(101,Tableau2[Activité],Tableau2[Octobre])</f>
        <v>10.9</v>
      </c>
      <c r="N5" s="13">
        <f>SUBTOTAL(101,Tableau2[Activité],Tableau2[Novembre])</f>
        <v>11.5</v>
      </c>
      <c r="O5" s="13">
        <f>SUBTOTAL(101,Tableau2[Activité],Tableau2[Décembre])</f>
        <v>12.1</v>
      </c>
    </row>
    <row r="6" spans="1:15">
      <c r="B6" s="17" t="s">
        <v>31</v>
      </c>
      <c r="C6" s="14" t="str">
        <f>Feuil3!B3</f>
        <v>mmmm</v>
      </c>
      <c r="D6" s="13">
        <f>SUMPRODUCT((Tableau2[Activité]=$C6)*(D8:D17))/COUNTIF(Tableau2[Activité],$C6)</f>
        <v>3</v>
      </c>
      <c r="E6" s="13">
        <f>SUMPRODUCT((Tableau2[Activité]=$C6)*(E8:E17))/COUNTIF(Tableau2[Activité],$C6)</f>
        <v>3.6666666666666665</v>
      </c>
      <c r="F6" s="13">
        <f>SUMPRODUCT((Tableau2[Activité]=$C6)*(F8:F17))/COUNTIF(Tableau2[Activité],$C6)</f>
        <v>3.3333333333333335</v>
      </c>
      <c r="G6" s="13">
        <f>SUMPRODUCT((Tableau2[Activité]=$C6)*(G8:G17))/COUNTIF(Tableau2[Activité],$C6)</f>
        <v>5</v>
      </c>
      <c r="H6" s="13">
        <f>SUMPRODUCT((Tableau2[Activité]=$C6)*(H8:H17))/COUNTIF(Tableau2[Activité],$C6)</f>
        <v>4.666666666666667</v>
      </c>
      <c r="I6" s="13">
        <f>SUMPRODUCT((Tableau2[Activité]=$C6)*(I8:I17))/COUNTIF(Tableau2[Activité],$C6)</f>
        <v>6.333333333333333</v>
      </c>
      <c r="J6" s="13">
        <f>SUMPRODUCT((Tableau2[Activité]=$C6)*(J8:J17))/COUNTIF(Tableau2[Activité],$C6)</f>
        <v>4.666666666666667</v>
      </c>
      <c r="K6" s="13">
        <f>SUMPRODUCT((Tableau2[Activité]=$C6)*(K8:K17))/COUNTIF(Tableau2[Activité],$C6)</f>
        <v>7.666666666666667</v>
      </c>
      <c r="L6" s="13">
        <f>SUMPRODUCT((Tableau2[Activité]=$C6)*(L8:L17))/COUNTIF(Tableau2[Activité],$C6)</f>
        <v>7.333333333333333</v>
      </c>
      <c r="M6" s="13">
        <f>SUMPRODUCT((Tableau2[Activité]=$C6)*(M8:M17))/COUNTIF(Tableau2[Activité],$C6)</f>
        <v>9</v>
      </c>
      <c r="N6" s="13">
        <f>SUMPRODUCT((Tableau2[Activité]=$C6)*(N8:N17))/COUNTIF(Tableau2[Activité],$C6)</f>
        <v>9.6666666666666661</v>
      </c>
      <c r="O6" s="13">
        <f>SUMPRODUCT((Tableau2[Activité]=$C6)*(O8:O17))/COUNTIF(Tableau2[Activité],$C6)</f>
        <v>10.333333333333334</v>
      </c>
    </row>
    <row r="7" spans="1:15">
      <c r="B7" s="1" t="s">
        <v>0</v>
      </c>
      <c r="C7" s="1" t="s">
        <v>1</v>
      </c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7" t="s">
        <v>10</v>
      </c>
      <c r="M7" s="7" t="s">
        <v>11</v>
      </c>
      <c r="N7" s="7" t="s">
        <v>12</v>
      </c>
      <c r="O7" s="7" t="s">
        <v>13</v>
      </c>
    </row>
    <row r="8" spans="1:15">
      <c r="B8" s="2" t="s">
        <v>24</v>
      </c>
      <c r="C8" s="8" t="s">
        <v>14</v>
      </c>
      <c r="D8" s="1">
        <v>1</v>
      </c>
      <c r="E8" s="1">
        <v>2</v>
      </c>
      <c r="F8" s="1"/>
      <c r="G8" s="1">
        <v>4</v>
      </c>
      <c r="H8" s="1">
        <v>5</v>
      </c>
      <c r="I8" s="1">
        <v>6</v>
      </c>
      <c r="J8" s="1"/>
      <c r="K8" s="1">
        <v>8</v>
      </c>
      <c r="L8" s="1">
        <v>9</v>
      </c>
      <c r="M8" s="1">
        <v>10</v>
      </c>
      <c r="N8" s="1">
        <v>11</v>
      </c>
      <c r="O8" s="3">
        <v>12</v>
      </c>
    </row>
    <row r="9" spans="1:15">
      <c r="B9" s="2" t="s">
        <v>26</v>
      </c>
      <c r="C9" s="8" t="s">
        <v>15</v>
      </c>
      <c r="D9" s="1">
        <v>2</v>
      </c>
      <c r="E9" s="1">
        <v>3</v>
      </c>
      <c r="F9" s="1">
        <v>4</v>
      </c>
      <c r="G9" s="1">
        <v>5</v>
      </c>
      <c r="H9" s="1">
        <v>6</v>
      </c>
      <c r="I9" s="1">
        <v>7</v>
      </c>
      <c r="J9" s="1">
        <v>8</v>
      </c>
      <c r="K9" s="1">
        <v>9</v>
      </c>
      <c r="L9" s="1">
        <v>10</v>
      </c>
      <c r="M9" s="1">
        <v>11</v>
      </c>
      <c r="N9" s="1">
        <v>12</v>
      </c>
      <c r="O9" s="3">
        <v>13</v>
      </c>
    </row>
    <row r="10" spans="1:15">
      <c r="B10" s="2" t="s">
        <v>24</v>
      </c>
      <c r="C10" s="8" t="s">
        <v>16</v>
      </c>
      <c r="D10" s="1">
        <v>3</v>
      </c>
      <c r="E10" s="1">
        <v>3</v>
      </c>
      <c r="F10" s="1">
        <v>3</v>
      </c>
      <c r="G10" s="1">
        <v>3</v>
      </c>
      <c r="H10" s="1"/>
      <c r="I10" s="1">
        <v>3</v>
      </c>
      <c r="J10" s="1">
        <v>3</v>
      </c>
      <c r="K10" s="1">
        <v>3</v>
      </c>
      <c r="L10" s="1"/>
      <c r="M10" s="1">
        <v>3</v>
      </c>
      <c r="N10" s="1">
        <v>3</v>
      </c>
      <c r="O10" s="3">
        <v>3</v>
      </c>
    </row>
    <row r="11" spans="1:15">
      <c r="B11" s="2" t="s">
        <v>25</v>
      </c>
      <c r="C11" s="8" t="s">
        <v>17</v>
      </c>
      <c r="D11" s="1">
        <v>4</v>
      </c>
      <c r="E11" s="1">
        <v>5</v>
      </c>
      <c r="F11" s="1">
        <v>6</v>
      </c>
      <c r="G11" s="1">
        <v>7</v>
      </c>
      <c r="H11" s="1">
        <v>8</v>
      </c>
      <c r="I11" s="1">
        <v>9</v>
      </c>
      <c r="J11" s="1">
        <v>10</v>
      </c>
      <c r="K11" s="1">
        <v>11</v>
      </c>
      <c r="L11" s="1">
        <v>12</v>
      </c>
      <c r="M11" s="1">
        <v>13</v>
      </c>
      <c r="N11" s="1">
        <v>14</v>
      </c>
      <c r="O11" s="3">
        <v>15</v>
      </c>
    </row>
    <row r="12" spans="1:15">
      <c r="B12" s="2" t="s">
        <v>24</v>
      </c>
      <c r="C12" s="8" t="s">
        <v>18</v>
      </c>
      <c r="D12" s="1">
        <v>5</v>
      </c>
      <c r="E12" s="1">
        <v>6</v>
      </c>
      <c r="F12" s="1">
        <v>7</v>
      </c>
      <c r="G12" s="1">
        <v>8</v>
      </c>
      <c r="H12" s="1">
        <v>9</v>
      </c>
      <c r="I12" s="1">
        <v>10</v>
      </c>
      <c r="J12" s="1">
        <v>11</v>
      </c>
      <c r="K12" s="1">
        <v>12</v>
      </c>
      <c r="L12" s="1">
        <v>13</v>
      </c>
      <c r="M12" s="1">
        <v>14</v>
      </c>
      <c r="N12" s="1">
        <v>15</v>
      </c>
      <c r="O12" s="3">
        <v>16</v>
      </c>
    </row>
    <row r="13" spans="1:15">
      <c r="B13" s="2" t="s">
        <v>25</v>
      </c>
      <c r="C13" s="8" t="s">
        <v>19</v>
      </c>
      <c r="D13" s="1"/>
      <c r="E13" s="1">
        <v>6</v>
      </c>
      <c r="F13" s="1">
        <v>6</v>
      </c>
      <c r="G13" s="1">
        <v>6</v>
      </c>
      <c r="H13" s="1">
        <v>6</v>
      </c>
      <c r="I13" s="1">
        <v>6</v>
      </c>
      <c r="J13" s="1"/>
      <c r="K13" s="1">
        <v>6</v>
      </c>
      <c r="L13" s="1"/>
      <c r="M13" s="1">
        <v>6</v>
      </c>
      <c r="N13" s="1">
        <v>6</v>
      </c>
      <c r="O13" s="3">
        <v>6</v>
      </c>
    </row>
    <row r="14" spans="1:15">
      <c r="B14" s="2" t="s">
        <v>26</v>
      </c>
      <c r="C14" s="8" t="s">
        <v>20</v>
      </c>
      <c r="D14" s="1">
        <v>7</v>
      </c>
      <c r="E14" s="1">
        <v>8</v>
      </c>
      <c r="F14" s="1">
        <v>9</v>
      </c>
      <c r="G14" s="1">
        <v>10</v>
      </c>
      <c r="H14" s="1">
        <v>11</v>
      </c>
      <c r="I14" s="1">
        <v>12</v>
      </c>
      <c r="J14" s="1">
        <v>13</v>
      </c>
      <c r="K14" s="1">
        <v>14</v>
      </c>
      <c r="L14" s="1">
        <v>15</v>
      </c>
      <c r="M14" s="1">
        <v>16</v>
      </c>
      <c r="N14" s="1">
        <v>17</v>
      </c>
      <c r="O14" s="3">
        <v>18</v>
      </c>
    </row>
    <row r="15" spans="1:15">
      <c r="B15" s="2" t="s">
        <v>26</v>
      </c>
      <c r="C15" s="8" t="s">
        <v>21</v>
      </c>
      <c r="D15" s="1">
        <v>8</v>
      </c>
      <c r="E15" s="1">
        <v>8</v>
      </c>
      <c r="F15" s="1">
        <v>8</v>
      </c>
      <c r="G15" s="1">
        <v>8</v>
      </c>
      <c r="H15" s="1">
        <v>8</v>
      </c>
      <c r="I15" s="1">
        <v>8</v>
      </c>
      <c r="J15" s="1">
        <v>8</v>
      </c>
      <c r="K15" s="1">
        <v>8</v>
      </c>
      <c r="L15" s="1">
        <v>8</v>
      </c>
      <c r="M15" s="1">
        <v>8</v>
      </c>
      <c r="N15" s="1">
        <v>8</v>
      </c>
      <c r="O15" s="3">
        <v>8</v>
      </c>
    </row>
    <row r="16" spans="1:15">
      <c r="B16" s="2" t="s">
        <v>27</v>
      </c>
      <c r="C16" s="8" t="s">
        <v>22</v>
      </c>
      <c r="D16" s="1">
        <v>9</v>
      </c>
      <c r="E16" s="1">
        <v>9</v>
      </c>
      <c r="F16" s="1">
        <v>9</v>
      </c>
      <c r="G16" s="1">
        <v>9</v>
      </c>
      <c r="H16" s="1">
        <v>9</v>
      </c>
      <c r="I16" s="1">
        <v>9</v>
      </c>
      <c r="J16" s="1">
        <v>9</v>
      </c>
      <c r="K16" s="1">
        <v>9</v>
      </c>
      <c r="L16" s="1">
        <v>9</v>
      </c>
      <c r="M16" s="1">
        <v>9</v>
      </c>
      <c r="N16" s="1">
        <v>9</v>
      </c>
      <c r="O16" s="3">
        <v>9</v>
      </c>
    </row>
    <row r="17" spans="2:15">
      <c r="B17" s="4" t="s">
        <v>27</v>
      </c>
      <c r="C17" s="9" t="s">
        <v>23</v>
      </c>
      <c r="D17" s="5">
        <v>10</v>
      </c>
      <c r="E17" s="5">
        <v>11</v>
      </c>
      <c r="F17" s="5">
        <v>12</v>
      </c>
      <c r="G17" s="5">
        <v>13</v>
      </c>
      <c r="H17" s="5">
        <v>14</v>
      </c>
      <c r="I17" s="5">
        <v>15</v>
      </c>
      <c r="J17" s="5">
        <v>16</v>
      </c>
      <c r="K17" s="5">
        <v>17</v>
      </c>
      <c r="L17" s="5">
        <v>18</v>
      </c>
      <c r="M17" s="5">
        <v>19</v>
      </c>
      <c r="N17" s="5">
        <v>20</v>
      </c>
      <c r="O17" s="6">
        <v>21</v>
      </c>
    </row>
    <row r="30" spans="2:15"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5"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5"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3:13"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3:13"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3:13"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3:13"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3:13"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3:13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3:13"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3:13"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</sheetData>
  <dataValidations disablePrompts="1" count="1">
    <dataValidation type="list" allowBlank="1" showInputMessage="1" showErrorMessage="1" sqref="C4">
      <formula1>Actv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Feuil2!$C$10:$C$13</xm:f>
          </x14:formula1>
          <xm:sqref>B8:B17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9:C16"/>
  <sheetViews>
    <sheetView workbookViewId="0">
      <selection activeCell="C9" sqref="C9"/>
    </sheetView>
  </sheetViews>
  <sheetFormatPr defaultColWidth="11.42578125" defaultRowHeight="15"/>
  <sheetData>
    <row r="9" spans="3:3">
      <c r="C9" t="s">
        <v>0</v>
      </c>
    </row>
    <row r="10" spans="3:3">
      <c r="C10" t="s">
        <v>25</v>
      </c>
    </row>
    <row r="11" spans="3:3">
      <c r="C11" t="s">
        <v>24</v>
      </c>
    </row>
    <row r="12" spans="3:3">
      <c r="C12" t="s">
        <v>26</v>
      </c>
    </row>
    <row r="13" spans="3:3">
      <c r="C13" t="s">
        <v>27</v>
      </c>
    </row>
    <row r="14" spans="3:3">
      <c r="C14" t="s">
        <v>28</v>
      </c>
    </row>
    <row r="15" spans="3:3">
      <c r="C15" t="s">
        <v>29</v>
      </c>
    </row>
    <row r="16" spans="3:3">
      <c r="C16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3:S36"/>
  <sheetViews>
    <sheetView workbookViewId="0">
      <selection activeCell="B3" sqref="B3"/>
    </sheetView>
  </sheetViews>
  <sheetFormatPr defaultColWidth="11.42578125" defaultRowHeight="15"/>
  <cols>
    <col min="3" max="3" width="11.5703125" customWidth="1"/>
  </cols>
  <sheetData>
    <row r="3" spans="1:19">
      <c r="A3" t="s">
        <v>0</v>
      </c>
      <c r="B3" s="10" t="s">
        <v>24</v>
      </c>
    </row>
    <row r="9" spans="1:19">
      <c r="R9" s="1"/>
      <c r="S9" s="1"/>
    </row>
    <row r="10" spans="1:19">
      <c r="R10" s="1"/>
      <c r="S10" s="1"/>
    </row>
    <row r="11" spans="1:19">
      <c r="R11" s="1"/>
      <c r="S11" s="1"/>
    </row>
    <row r="12" spans="1:19">
      <c r="R12" s="1"/>
      <c r="S12" s="1"/>
    </row>
    <row r="13" spans="1:19">
      <c r="R13" s="1"/>
      <c r="S13" s="1"/>
    </row>
    <row r="14" spans="1:19">
      <c r="R14" s="1"/>
      <c r="S14" s="1"/>
    </row>
    <row r="15" spans="1:19">
      <c r="R15" s="1"/>
      <c r="S15" s="1"/>
    </row>
    <row r="16" spans="1:19">
      <c r="R16" s="1"/>
      <c r="S16" s="1"/>
    </row>
    <row r="17" spans="18:19">
      <c r="R17" s="1"/>
      <c r="S17" s="1"/>
    </row>
    <row r="18" spans="18:19">
      <c r="R18" s="1"/>
      <c r="S18" s="1"/>
    </row>
    <row r="19" spans="18:19">
      <c r="R19" s="1"/>
      <c r="S19" s="1"/>
    </row>
    <row r="20" spans="18:19">
      <c r="R20" s="1"/>
      <c r="S20" s="1"/>
    </row>
    <row r="21" spans="18:19">
      <c r="R21" s="1"/>
      <c r="S21" s="1"/>
    </row>
    <row r="22" spans="18:19">
      <c r="R22" s="1"/>
      <c r="S22" s="1"/>
    </row>
    <row r="23" spans="18:19">
      <c r="R23" s="1"/>
      <c r="S23" s="1"/>
    </row>
    <row r="24" spans="18:19">
      <c r="R24" s="1"/>
      <c r="S24" s="1"/>
    </row>
    <row r="25" spans="18:19">
      <c r="R25" s="1"/>
      <c r="S25" s="1"/>
    </row>
    <row r="26" spans="18:19">
      <c r="R26" s="1"/>
      <c r="S26" s="1"/>
    </row>
    <row r="27" spans="18:19">
      <c r="R27" s="1"/>
      <c r="S27" s="1"/>
    </row>
    <row r="28" spans="18:19">
      <c r="R28" s="1"/>
      <c r="S28" s="1"/>
    </row>
    <row r="29" spans="18:19">
      <c r="R29" s="1"/>
      <c r="S29" s="1"/>
    </row>
    <row r="30" spans="18:19">
      <c r="R30" s="1"/>
      <c r="S30" s="1"/>
    </row>
    <row r="31" spans="18:19">
      <c r="R31" s="1"/>
      <c r="S31" s="1"/>
    </row>
    <row r="32" spans="18:19">
      <c r="R32" s="1"/>
      <c r="S32" s="1"/>
    </row>
    <row r="33" spans="18:19">
      <c r="R33" s="1"/>
      <c r="S33" s="1"/>
    </row>
    <row r="34" spans="18:19">
      <c r="R34" s="1"/>
      <c r="S34" s="1"/>
    </row>
    <row r="35" spans="18:19">
      <c r="R35" s="1"/>
      <c r="S35" s="1"/>
    </row>
    <row r="36" spans="18:19">
      <c r="R36" s="1"/>
      <c r="S36" s="1"/>
    </row>
  </sheetData>
  <dataValidations count="1">
    <dataValidation type="list" allowBlank="1" showInputMessage="1" showErrorMessage="1" sqref="B3">
      <formula1>Actv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Activité</vt:lpstr>
      <vt:lpstr>Actv</vt:lpstr>
      <vt:lpstr>nn</vt:lpstr>
    </vt:vector>
  </TitlesOfParts>
  <Company>SOURIAU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mduquesn</cp:lastModifiedBy>
  <dcterms:created xsi:type="dcterms:W3CDTF">2015-05-04T13:26:05Z</dcterms:created>
  <dcterms:modified xsi:type="dcterms:W3CDTF">2015-05-08T10:02:02Z</dcterms:modified>
</cp:coreProperties>
</file>