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120" windowWidth="21720" windowHeight="13170"/>
  </bookViews>
  <sheets>
    <sheet name="Résultats" sheetId="1" r:id="rId1"/>
  </sheets>
  <definedNames>
    <definedName name="_Fill" hidden="1">#REF!</definedName>
    <definedName name="_xlnm.Print_Area" localSheetId="0">Résultats!$A$1:$M$39</definedName>
    <definedName name="_xlnm.Print_Titles" localSheetId="0">Résultats!$A:$A</definedName>
  </definedNames>
  <calcPr calcId="125725"/>
</workbook>
</file>

<file path=xl/calcChain.xml><?xml version="1.0" encoding="utf-8"?>
<calcChain xmlns="http://schemas.openxmlformats.org/spreadsheetml/2006/main">
  <c r="Q15" i="1"/>
  <c r="Q14"/>
  <c r="R15"/>
  <c r="R14"/>
  <c r="R13"/>
  <c r="Q13"/>
  <c r="S15"/>
  <c r="S14"/>
  <c r="S13"/>
  <c r="R9" l="1"/>
  <c r="O10" l="1"/>
  <c r="R10" s="1"/>
  <c r="P10"/>
  <c r="P15"/>
  <c r="O15"/>
  <c r="P14"/>
  <c r="O14"/>
  <c r="P13"/>
  <c r="O13"/>
  <c r="S9"/>
  <c r="S10" l="1"/>
</calcChain>
</file>

<file path=xl/comments1.xml><?xml version="1.0" encoding="utf-8"?>
<comments xmlns="http://schemas.openxmlformats.org/spreadsheetml/2006/main">
  <authors>
    <author>I</author>
  </authors>
  <commentList>
    <comment ref="B2" authorId="0">
      <text>
        <r>
          <rPr>
            <sz val="8"/>
            <color indexed="81"/>
            <rFont val="Tahoma"/>
            <family val="2"/>
          </rPr>
          <t>Indice mensuel du coût horaire du travail révisé - Salaires et charges - Tous salariés - Industries mécaniques et électriques (NAF rév. 2 postes 25-30 32-33) - Base 100 en décembre 2008</t>
        </r>
      </text>
    </comment>
    <comment ref="C2" authorId="0">
      <text>
        <r>
          <rPr>
            <sz val="8"/>
            <color indexed="81"/>
            <rFont val="Tahoma"/>
            <family val="2"/>
          </rPr>
          <t>Indice mensuel du coût horaire du travail révisé - Salaires et charges - Tous salariés - activités spécialisées, scientifiques, techniques (NAF rév. 2 section M) - Base 100 en décembre 2008</t>
        </r>
      </text>
    </comment>
    <comment ref="D2" authorId="0">
      <text>
        <r>
          <rPr>
            <sz val="8"/>
            <color indexed="81"/>
            <rFont val="Tahoma"/>
            <family val="2"/>
          </rPr>
          <t>Indice de prix de production de l'industrie française pour le marché français - Prix de marché - A38 CJ, CPF 27 - Équipements électriques - Base 2010 - (FM0ACJ0000)</t>
        </r>
      </text>
    </comment>
    <comment ref="E2" authorId="0">
      <text>
        <r>
          <rPr>
            <sz val="8"/>
            <color indexed="81"/>
            <rFont val="Tahoma"/>
            <family val="2"/>
          </rPr>
          <t>Index du bâtiment - BT03 - Maçonnerie et canalisations en béton (sauf ossature, béton armé, carrelage, revêtements et plâtrerie) - Base 2010</t>
        </r>
      </text>
    </comment>
    <comment ref="F2" authorId="0">
      <text>
        <r>
          <rPr>
            <sz val="8"/>
            <color indexed="81"/>
            <rFont val="Tahoma"/>
            <family val="2"/>
          </rPr>
          <t>Index du bâtiment - BT08 - Plâtre et préfabriqués - Base 2010</t>
        </r>
      </text>
    </comment>
    <comment ref="G2" authorId="0">
      <text>
        <r>
          <rPr>
            <sz val="8"/>
            <color indexed="81"/>
            <rFont val="Tahoma"/>
            <family val="2"/>
          </rPr>
          <t>Index du bâtiment - BT10 - Revêtements en plastiques - Base 2010</t>
        </r>
      </text>
    </comment>
    <comment ref="H2" authorId="0">
      <text>
        <r>
          <rPr>
            <sz val="8"/>
            <color indexed="81"/>
            <rFont val="Tahoma"/>
            <family val="2"/>
          </rPr>
          <t>Index du bâtiment - BT41 - Ventilation et conditionnement d'air - Base 2010</t>
        </r>
      </text>
    </comment>
    <comment ref="I2" authorId="0">
      <text>
        <r>
          <rPr>
            <sz val="8"/>
            <color indexed="81"/>
            <rFont val="Tahoma"/>
            <family val="2"/>
          </rPr>
          <t>Index du bâtiment - BT46 - Peinture, tenture, revêtements muraux - Base 2010</t>
        </r>
      </text>
    </comment>
    <comment ref="J2" authorId="0">
      <text>
        <r>
          <rPr>
            <sz val="8"/>
            <color indexed="81"/>
            <rFont val="Tahoma"/>
            <family val="2"/>
          </rPr>
          <t>Index du bâtiment - BT47 - Électricité - Base 2010</t>
        </r>
      </text>
    </comment>
    <comment ref="K2" authorId="0">
      <text>
        <r>
          <rPr>
            <sz val="8"/>
            <color indexed="81"/>
            <rFont val="Tahoma"/>
            <family val="2"/>
          </rPr>
          <t>Index du bâtiment - BT48 - Ascenseurs - Base 2010</t>
        </r>
      </text>
    </comment>
    <comment ref="L2" authorId="0">
      <text>
        <r>
          <rPr>
            <sz val="8"/>
            <color indexed="81"/>
            <rFont val="Tahoma"/>
            <family val="2"/>
          </rPr>
          <t>Index du bâtiment - BT01 - Tous corps d'état - Base 2010</t>
        </r>
      </text>
    </comment>
    <comment ref="M2" authorId="0">
      <text>
        <r>
          <rPr>
            <sz val="8"/>
            <color indexed="81"/>
            <rFont val="Tahoma"/>
            <family val="2"/>
          </rPr>
          <t>Index divers de la construction - ING - Ingénierie - Base 2010</t>
        </r>
      </text>
    </comment>
  </commentList>
</comments>
</file>

<file path=xl/sharedStrings.xml><?xml version="1.0" encoding="utf-8"?>
<sst xmlns="http://schemas.openxmlformats.org/spreadsheetml/2006/main" count="67" uniqueCount="53">
  <si>
    <t>Date de l'import :</t>
  </si>
  <si>
    <t>N° de Série :</t>
  </si>
  <si>
    <t>Indice mensuel du coût horaire du travail révisé - Salaires et charges - Tous salariés - Industries mécaniques et électriques (NAF rév. 2 postes 25-30 32-33) - Base 100 en décembre 2008</t>
  </si>
  <si>
    <t>Indice mensuel du coût horaire du travail révisé - Salaires et charges - Tous salariés - activités spécialisées, scientifiques, techniques (NAF rév. 2 section M) - Base 100 en décembre 2008</t>
  </si>
  <si>
    <t>Indice de prix de production de l'industrie française pour le marché français - Prix de marché - A38 CJ, CPF 27 - Équipements électriques - Base 2010 - (FM0ACJ0000)</t>
  </si>
  <si>
    <t>Index du bâtiment - BT03 - Maçonnerie et canalisations en béton (sauf ossature, béton armé, carrelage, revêtements et plâtrerie) - Base 2010</t>
  </si>
  <si>
    <t>Index du bâtiment - BT08 - Plâtre et préfabriqués - Base 2010</t>
  </si>
  <si>
    <t>Index du bâtiment - BT10 - Revêtements en plastiques - Base 2010</t>
  </si>
  <si>
    <t>Index du bâtiment - BT41 - Ventilation et conditionnement d'air - Base 2010</t>
  </si>
  <si>
    <t>Index du bâtiment - BT46 - Peinture, tenture, revêtements muraux - Base 2010</t>
  </si>
  <si>
    <t>Index du bâtiment - BT47 - Électricité - Base 2010</t>
  </si>
  <si>
    <t>Index du bâtiment - BT48 - Ascenseurs - Base 2010</t>
  </si>
  <si>
    <t>Index du bâtiment - BT01 - Tous corps d'état - Base 2010</t>
  </si>
  <si>
    <t>Index divers de la construction - ING - Ingénierie - Base 2010</t>
  </si>
  <si>
    <t>Mise à jour Insee :</t>
  </si>
  <si>
    <t>Mois-Année</t>
  </si>
  <si>
    <t>ICH-IME</t>
  </si>
  <si>
    <t>ICH-M</t>
  </si>
  <si>
    <t>IPPIF-EE</t>
  </si>
  <si>
    <t>BT03</t>
  </si>
  <si>
    <t>BT08</t>
  </si>
  <si>
    <t>BT10</t>
  </si>
  <si>
    <t>BT41</t>
  </si>
  <si>
    <t>BT46</t>
  </si>
  <si>
    <t>BT47</t>
  </si>
  <si>
    <t>BT48</t>
  </si>
  <si>
    <t>BT01</t>
  </si>
  <si>
    <t>ING</t>
  </si>
  <si>
    <t>Indices de référence</t>
  </si>
  <si>
    <t>Marché n° :</t>
  </si>
  <si>
    <t>Test-133</t>
  </si>
  <si>
    <t>Indice 1</t>
  </si>
  <si>
    <t>Indice 2</t>
  </si>
  <si>
    <t>Indice 3</t>
  </si>
  <si>
    <t>Notifié le :</t>
  </si>
  <si>
    <t>Données entrées manuellement</t>
  </si>
  <si>
    <t>Données entrées par liste déroulante</t>
  </si>
  <si>
    <t>Données figée ou calcul automatique</t>
  </si>
  <si>
    <t>données récupéré du tableau par sommeprod ou autre vba</t>
  </si>
  <si>
    <r>
      <t>P=P</t>
    </r>
    <r>
      <rPr>
        <b/>
        <vertAlign val="subscript"/>
        <sz val="10"/>
        <color theme="1"/>
        <rFont val="Calibri"/>
        <family val="2"/>
        <scheme val="minor"/>
      </rPr>
      <t>0</t>
    </r>
    <r>
      <rPr>
        <b/>
        <sz val="10"/>
        <color theme="1"/>
        <rFont val="Calibri"/>
        <family val="2"/>
        <scheme val="minor"/>
      </rPr>
      <t>*K avec :</t>
    </r>
  </si>
  <si>
    <t>k = ICH-IME/ICH-IMEo)</t>
  </si>
  <si>
    <t>k = 0,125 + 0,875 Ir / Io</t>
  </si>
  <si>
    <t>k = 0,15 + 0,85 x [ 0,70 x ( ICH-IME / ICH-IMEo )  + 0,20 x ( PPIF-EE / PPIF-EEo ) +  0,10 x ( Fsd2 / Fsd2o ) ]</t>
  </si>
  <si>
    <t>k = 0,125 + 0,875 x [ 0,80 x ( ICH-IME / ICH-IMEo )  +  0,10 x ( Fsd2 / Fsd2o ) + 0,10 x ( PPIF-EE / PPIF-EEo ) ]</t>
  </si>
  <si>
    <r>
      <t>k = 0,15 + 0,85 (ING</t>
    </r>
    <r>
      <rPr>
        <vertAlign val="subscript"/>
        <sz val="10"/>
        <color theme="1"/>
        <rFont val="Arial"/>
        <family val="2"/>
      </rPr>
      <t xml:space="preserve">m-5 </t>
    </r>
    <r>
      <rPr>
        <sz val="10"/>
        <color theme="1"/>
        <rFont val="Arial"/>
        <family val="2"/>
      </rPr>
      <t>/ ING</t>
    </r>
    <r>
      <rPr>
        <vertAlign val="subscript"/>
        <sz val="10"/>
        <color theme="1"/>
        <rFont val="Arial"/>
        <family val="2"/>
      </rPr>
      <t>o-5</t>
    </r>
    <r>
      <rPr>
        <sz val="10"/>
        <color theme="1"/>
        <rFont val="Arial"/>
        <family val="2"/>
      </rPr>
      <t>)</t>
    </r>
  </si>
  <si>
    <r>
      <t>k = 0,15 + 0,85 ( 0,80 ICH-IME</t>
    </r>
    <r>
      <rPr>
        <vertAlign val="subscript"/>
        <sz val="10"/>
        <color theme="1"/>
        <rFont val="Arial"/>
        <family val="2"/>
      </rPr>
      <t xml:space="preserve">m-5 </t>
    </r>
    <r>
      <rPr>
        <sz val="10"/>
        <color theme="1"/>
        <rFont val="Arial"/>
        <family val="2"/>
      </rPr>
      <t>/ ICH-IME</t>
    </r>
    <r>
      <rPr>
        <vertAlign val="subscript"/>
        <sz val="10"/>
        <color theme="1"/>
        <rFont val="Arial"/>
        <family val="2"/>
      </rPr>
      <t>o-5</t>
    </r>
    <r>
      <rPr>
        <sz val="10"/>
        <color theme="1"/>
        <rFont val="Arial"/>
        <family val="2"/>
      </rPr>
      <t xml:space="preserve"> + 0,20 FSD2</t>
    </r>
    <r>
      <rPr>
        <vertAlign val="subscript"/>
        <sz val="10"/>
        <color theme="1"/>
        <rFont val="Arial"/>
        <family val="2"/>
      </rPr>
      <t xml:space="preserve">m-5 </t>
    </r>
    <r>
      <rPr>
        <sz val="10"/>
        <color theme="1"/>
        <rFont val="Arial"/>
        <family val="2"/>
      </rPr>
      <t>/ FSD2</t>
    </r>
    <r>
      <rPr>
        <vertAlign val="subscript"/>
        <sz val="10"/>
        <color theme="1"/>
        <rFont val="Arial"/>
        <family val="2"/>
      </rPr>
      <t>o-5</t>
    </r>
    <r>
      <rPr>
        <sz val="10"/>
        <color theme="1"/>
        <rFont val="Arial"/>
        <family val="2"/>
      </rPr>
      <t>)</t>
    </r>
  </si>
  <si>
    <t>k = 0,70 x (ICH-M / ICH-Mo) + 0,3 x (Fsd2 m / Fsd2o)</t>
  </si>
  <si>
    <t>Mois m0 de la notif</t>
  </si>
  <si>
    <t>Année m0 de la notif</t>
  </si>
  <si>
    <t>Décalage p/ au mois m0</t>
  </si>
  <si>
    <t>Exemple de formules de révision utilisées</t>
  </si>
  <si>
    <t>Colonne</t>
  </si>
  <si>
    <t>Ligne</t>
  </si>
</sst>
</file>

<file path=xl/styles.xml><?xml version="1.0" encoding="utf-8"?>
<styleSheet xmlns="http://schemas.openxmlformats.org/spreadsheetml/2006/main">
  <numFmts count="12">
    <numFmt numFmtId="164" formatCode="_-* #,##0.00\ _€_-;\-* #,##0.00\ _€_-;_-* &quot;-&quot;??\ _€_-;_-@_-"/>
    <numFmt numFmtId="165" formatCode="[$-F400]h:mm:ss\ AM/PM"/>
    <numFmt numFmtId="166" formatCode="0.0"/>
    <numFmt numFmtId="167" formatCode="#."/>
    <numFmt numFmtId="168" formatCode="_-* #,##0.00\ [$€]_-;\-* #,##0.00\ [$€]_-;_-* &quot;-&quot;??\ [$€]_-;_-@_-"/>
    <numFmt numFmtId="169" formatCode="_-* #,##0.00\ [$€-1]_-;\-* #,##0.00\ [$€-1]_-;_-* &quot;-&quot;??\ [$€-1]_-"/>
    <numFmt numFmtId="170" formatCode="#\,##0.00"/>
    <numFmt numFmtId="171" formatCode="#.00"/>
    <numFmt numFmtId="172" formatCode="#,##0.00\ ;[Red]\-#,#00.00\ "/>
    <numFmt numFmtId="173" formatCode="\$#.00"/>
    <numFmt numFmtId="174" formatCode="_-* #,##0.00\ &quot;F&quot;_-;\-* #,##0.00\ &quot;F&quot;_-;_-* &quot;-&quot;??\ &quot;F&quot;_-;_-@_-"/>
    <numFmt numFmtId="175" formatCode="#,##0.00\ ;[Red]\-#,##0.00\ "/>
  </numFmts>
  <fonts count="3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E1FFE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8"/>
      <color indexed="81"/>
      <name val="Tahoma"/>
      <family val="2"/>
    </font>
    <font>
      <sz val="10"/>
      <color indexed="8"/>
      <name val="Verdana"/>
      <family val="2"/>
    </font>
    <font>
      <sz val="1"/>
      <color indexed="9"/>
      <name val="Verdana"/>
      <family val="2"/>
    </font>
    <font>
      <sz val="11"/>
      <color theme="1"/>
      <name val="Arial"/>
      <family val="2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0"/>
      <name val="Arial"/>
      <family val="2"/>
    </font>
    <font>
      <sz val="10"/>
      <name val="Times New Roman"/>
      <family val="1"/>
    </font>
    <font>
      <u/>
      <sz val="10"/>
      <color theme="10"/>
      <name val="Arial"/>
      <family val="2"/>
    </font>
    <font>
      <u/>
      <sz val="10"/>
      <color indexed="12"/>
      <name val="MS Sans Serif"/>
      <family val="2"/>
    </font>
    <font>
      <u/>
      <sz val="11"/>
      <color theme="10"/>
      <name val="Calibri"/>
      <family val="2"/>
    </font>
    <font>
      <sz val="1"/>
      <color indexed="18"/>
      <name val="Courier"/>
      <family val="3"/>
    </font>
    <font>
      <sz val="10"/>
      <color theme="1"/>
      <name val="Arial"/>
      <family val="2"/>
    </font>
    <font>
      <b/>
      <sz val="10"/>
      <color indexed="23"/>
      <name val="Arial"/>
      <family val="2"/>
    </font>
    <font>
      <sz val="10"/>
      <color indexed="63"/>
      <name val="Verdana"/>
      <family val="2"/>
    </font>
    <font>
      <b/>
      <sz val="10"/>
      <color indexed="9"/>
      <name val="Verdana"/>
      <family val="2"/>
    </font>
    <font>
      <b/>
      <sz val="10"/>
      <color indexed="63"/>
      <name val="Verdana"/>
      <family val="2"/>
    </font>
    <font>
      <sz val="10"/>
      <color indexed="8"/>
      <name val="Arial"/>
      <family val="2"/>
    </font>
    <font>
      <b/>
      <i/>
      <sz val="14"/>
      <name val="Arial"/>
      <family val="2"/>
    </font>
    <font>
      <b/>
      <sz val="10"/>
      <color theme="1"/>
      <name val="Arial"/>
      <family val="2"/>
    </font>
    <font>
      <b/>
      <sz val="10"/>
      <color theme="1"/>
      <name val="Calibri"/>
      <family val="2"/>
      <scheme val="minor"/>
    </font>
    <font>
      <b/>
      <vertAlign val="subscript"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vertAlign val="subscript"/>
      <sz val="10"/>
      <color theme="1"/>
      <name val="Arial"/>
      <family val="2"/>
    </font>
    <font>
      <b/>
      <i/>
      <sz val="11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rgb="FFFFFFCC"/>
        <bgColor indexed="64"/>
      </patternFill>
    </fill>
    <fill>
      <patternFill patternType="solid">
        <fgColor rgb="FFE1FFE1"/>
        <bgColor indexed="64"/>
      </patternFill>
    </fill>
    <fill>
      <patternFill patternType="solid">
        <fgColor rgb="FFFFF0C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61"/>
        <bgColor indexed="64"/>
      </patternFill>
    </fill>
    <fill>
      <patternFill patternType="solid">
        <fgColor indexed="60"/>
        <bgColor indexed="64"/>
      </patternFill>
    </fill>
    <fill>
      <patternFill patternType="solid">
        <fgColor indexed="5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9.9978637043366805E-2"/>
        <bgColor indexed="64"/>
      </patternFill>
    </fill>
  </fills>
  <borders count="27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double">
        <color auto="1"/>
      </left>
      <right style="double">
        <color auto="1"/>
      </right>
      <top style="double">
        <color indexed="64"/>
      </top>
      <bottom/>
      <diagonal/>
    </border>
    <border>
      <left style="double">
        <color auto="1"/>
      </left>
      <right style="double">
        <color auto="1"/>
      </right>
      <top/>
      <bottom/>
      <diagonal/>
    </border>
    <border>
      <left style="double">
        <color auto="1"/>
      </left>
      <right style="double">
        <color auto="1"/>
      </right>
      <top/>
      <bottom style="thin">
        <color indexed="64"/>
      </bottom>
      <diagonal/>
    </border>
    <border>
      <left style="double">
        <color auto="1"/>
      </left>
      <right style="double">
        <color auto="1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double">
        <color auto="1"/>
      </left>
      <right style="double">
        <color auto="1"/>
      </right>
      <top/>
      <bottom style="double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73">
    <xf numFmtId="0" fontId="0" fillId="0" borderId="0"/>
    <xf numFmtId="0" fontId="6" fillId="0" borderId="0" applyNumberFormat="0">
      <alignment readingOrder="1"/>
      <protection locked="0"/>
    </xf>
    <xf numFmtId="0" fontId="6" fillId="0" borderId="0" applyNumberFormat="0">
      <alignment readingOrder="1"/>
      <protection locked="0"/>
    </xf>
    <xf numFmtId="0" fontId="7" fillId="0" borderId="0" applyNumberFormat="0">
      <alignment readingOrder="1"/>
      <protection locked="0"/>
    </xf>
    <xf numFmtId="0" fontId="6" fillId="0" borderId="0" applyNumberFormat="0">
      <alignment readingOrder="1"/>
      <protection locked="0"/>
    </xf>
    <xf numFmtId="0" fontId="6" fillId="0" borderId="0" applyNumberFormat="0">
      <alignment readingOrder="1"/>
      <protection locked="0"/>
    </xf>
    <xf numFmtId="4" fontId="6" fillId="0" borderId="0">
      <alignment readingOrder="1"/>
      <protection locked="0"/>
    </xf>
    <xf numFmtId="4" fontId="6" fillId="8" borderId="19">
      <alignment readingOrder="1"/>
      <protection locked="0"/>
    </xf>
    <xf numFmtId="4" fontId="6" fillId="8" borderId="19">
      <alignment horizontal="center" readingOrder="1"/>
      <protection locked="0"/>
    </xf>
    <xf numFmtId="0" fontId="6" fillId="0" borderId="0" applyNumberFormat="0">
      <alignment horizontal="center" readingOrder="1"/>
      <protection locked="0"/>
    </xf>
    <xf numFmtId="0" fontId="8" fillId="2" borderId="1" applyNumberFormat="0" applyFont="0" applyAlignment="0" applyProtection="0"/>
    <xf numFmtId="0" fontId="9" fillId="0" borderId="0">
      <protection locked="0"/>
    </xf>
    <xf numFmtId="167" fontId="10" fillId="0" borderId="0">
      <protection locked="0"/>
    </xf>
    <xf numFmtId="167" fontId="10" fillId="0" borderId="0">
      <protection locked="0"/>
    </xf>
    <xf numFmtId="168" fontId="11" fillId="0" borderId="0" applyFont="0" applyFill="0" applyBorder="0" applyAlignment="0" applyProtection="0"/>
    <xf numFmtId="168" fontId="11" fillId="0" borderId="0" applyFont="0" applyFill="0" applyBorder="0" applyAlignment="0" applyProtection="0"/>
    <xf numFmtId="168" fontId="11" fillId="0" borderId="0" applyFont="0" applyFill="0" applyBorder="0" applyAlignment="0" applyProtection="0"/>
    <xf numFmtId="169" fontId="12" fillId="0" borderId="0" applyFont="0" applyFill="0" applyBorder="0" applyAlignment="0" applyProtection="0"/>
    <xf numFmtId="168" fontId="11" fillId="0" borderId="0" applyFont="0" applyFill="0" applyBorder="0" applyAlignment="0" applyProtection="0"/>
    <xf numFmtId="170" fontId="9" fillId="0" borderId="0">
      <protection locked="0"/>
    </xf>
    <xf numFmtId="171" fontId="9" fillId="0" borderId="0"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3" fillId="0" borderId="0" applyNumberFormat="0" applyFill="0" applyBorder="0" applyAlignment="0" applyProtection="0"/>
    <xf numFmtId="172" fontId="12" fillId="0" borderId="0"/>
    <xf numFmtId="164" fontId="11" fillId="0" borderId="0" applyFont="0" applyFill="0" applyBorder="0" applyAlignment="0" applyProtection="0"/>
    <xf numFmtId="164" fontId="11" fillId="0" borderId="0" applyFont="0" applyFill="0" applyBorder="0" applyAlignment="0" applyProtection="0"/>
    <xf numFmtId="173" fontId="9" fillId="0" borderId="0">
      <protection locked="0"/>
    </xf>
    <xf numFmtId="167" fontId="16" fillId="0" borderId="0">
      <protection locked="0"/>
    </xf>
    <xf numFmtId="174" fontId="11" fillId="0" borderId="0" applyFont="0" applyFill="0" applyBorder="0" applyAlignment="0" applyProtection="0"/>
    <xf numFmtId="173" fontId="9" fillId="0" borderId="0">
      <protection locked="0"/>
    </xf>
    <xf numFmtId="0" fontId="11" fillId="0" borderId="0">
      <alignment vertical="center"/>
    </xf>
    <xf numFmtId="0" fontId="11" fillId="0" borderId="0">
      <alignment vertical="center"/>
    </xf>
    <xf numFmtId="0" fontId="11" fillId="0" borderId="0"/>
    <xf numFmtId="0" fontId="11" fillId="0" borderId="0">
      <alignment vertical="center"/>
    </xf>
    <xf numFmtId="0" fontId="11" fillId="0" borderId="0">
      <alignment vertical="center"/>
    </xf>
    <xf numFmtId="0" fontId="11" fillId="0" borderId="0"/>
    <xf numFmtId="0" fontId="11" fillId="0" borderId="0">
      <alignment vertical="center"/>
    </xf>
    <xf numFmtId="0" fontId="11" fillId="0" borderId="0">
      <alignment vertical="center"/>
    </xf>
    <xf numFmtId="0" fontId="11" fillId="0" borderId="0"/>
    <xf numFmtId="0" fontId="11" fillId="0" borderId="0">
      <alignment vertical="center"/>
    </xf>
    <xf numFmtId="0" fontId="11" fillId="0" borderId="0">
      <alignment vertical="center"/>
    </xf>
    <xf numFmtId="0" fontId="11" fillId="0" borderId="0"/>
    <xf numFmtId="0" fontId="11" fillId="0" borderId="0">
      <alignment vertical="center"/>
    </xf>
    <xf numFmtId="0" fontId="11" fillId="0" borderId="0">
      <alignment vertical="center"/>
    </xf>
    <xf numFmtId="0" fontId="11" fillId="0" borderId="0"/>
    <xf numFmtId="0" fontId="11" fillId="0" borderId="0">
      <alignment vertical="center"/>
    </xf>
    <xf numFmtId="0" fontId="11" fillId="0" borderId="0">
      <alignment vertical="center"/>
    </xf>
    <xf numFmtId="0" fontId="11" fillId="0" borderId="0"/>
    <xf numFmtId="0" fontId="11" fillId="0" borderId="0">
      <alignment vertical="center"/>
    </xf>
    <xf numFmtId="0" fontId="11" fillId="0" borderId="0"/>
    <xf numFmtId="0" fontId="11" fillId="0" borderId="0">
      <alignment vertical="center"/>
    </xf>
    <xf numFmtId="0" fontId="11" fillId="0" borderId="0"/>
    <xf numFmtId="0" fontId="11" fillId="0" borderId="0">
      <alignment vertical="center"/>
    </xf>
    <xf numFmtId="0" fontId="11" fillId="0" borderId="0"/>
    <xf numFmtId="0" fontId="11" fillId="0" borderId="0">
      <alignment vertical="center"/>
    </xf>
    <xf numFmtId="0" fontId="11" fillId="0" borderId="0"/>
    <xf numFmtId="0" fontId="8" fillId="0" borderId="0"/>
    <xf numFmtId="0" fontId="11" fillId="0" borderId="0"/>
    <xf numFmtId="0" fontId="8" fillId="0" borderId="0"/>
    <xf numFmtId="0" fontId="11" fillId="0" borderId="0" applyNumberFormat="0" applyFill="0" applyBorder="0" applyProtection="0"/>
    <xf numFmtId="0" fontId="11" fillId="0" borderId="0">
      <alignment vertical="center"/>
    </xf>
    <xf numFmtId="0" fontId="11" fillId="0" borderId="0"/>
    <xf numFmtId="0" fontId="8" fillId="0" borderId="0"/>
    <xf numFmtId="0" fontId="11" fillId="0" borderId="0"/>
    <xf numFmtId="0" fontId="11" fillId="0" borderId="0" applyNumberFormat="0" applyFill="0" applyBorder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7" fillId="0" borderId="0"/>
    <xf numFmtId="0" fontId="17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>
      <alignment vertical="center"/>
    </xf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>
      <alignment vertical="center"/>
    </xf>
    <xf numFmtId="0" fontId="11" fillId="0" borderId="0">
      <alignment vertical="center"/>
    </xf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" fillId="0" borderId="0"/>
    <xf numFmtId="175" fontId="11" fillId="0" borderId="0"/>
    <xf numFmtId="9" fontId="8" fillId="0" borderId="0" applyFont="0" applyFill="0" applyBorder="0" applyAlignment="0" applyProtection="0"/>
    <xf numFmtId="9" fontId="11" fillId="0" borderId="0" applyFont="0" applyFill="0" applyBorder="0" applyAlignment="0" applyProtection="0"/>
    <xf numFmtId="4" fontId="18" fillId="0" borderId="0">
      <alignment horizontal="left"/>
    </xf>
    <xf numFmtId="0" fontId="19" fillId="9" borderId="20" applyNumberFormat="0" applyAlignment="0" applyProtection="0"/>
    <xf numFmtId="2" fontId="19" fillId="10" borderId="20" applyProtection="0">
      <alignment horizontal="right"/>
    </xf>
    <xf numFmtId="2" fontId="6" fillId="11" borderId="20" applyProtection="0">
      <alignment horizontal="right"/>
    </xf>
    <xf numFmtId="14" fontId="20" fillId="12" borderId="20" applyProtection="0">
      <alignment horizontal="right"/>
    </xf>
    <xf numFmtId="0" fontId="21" fillId="9" borderId="20" applyNumberFormat="0" applyProtection="0">
      <alignment horizontal="left"/>
    </xf>
    <xf numFmtId="2" fontId="22" fillId="0" borderId="0" applyFill="0" applyBorder="0" applyProtection="0"/>
    <xf numFmtId="2" fontId="22" fillId="0" borderId="0" applyFill="0" applyBorder="0" applyProtection="0"/>
    <xf numFmtId="0" fontId="23" fillId="0" borderId="0"/>
    <xf numFmtId="40" fontId="11" fillId="0" borderId="0"/>
  </cellStyleXfs>
  <cellXfs count="77">
    <xf numFmtId="0" fontId="0" fillId="0" borderId="0" xfId="0"/>
    <xf numFmtId="17" fontId="0" fillId="3" borderId="2" xfId="0" applyNumberFormat="1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0" borderId="0" xfId="0" applyFill="1" applyBorder="1"/>
    <xf numFmtId="14" fontId="0" fillId="3" borderId="3" xfId="0" applyNumberForma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20" fontId="0" fillId="3" borderId="4" xfId="0" applyNumberFormat="1" applyFill="1" applyBorder="1" applyAlignment="1">
      <alignment horizontal="center" vertical="top" wrapText="1"/>
    </xf>
    <xf numFmtId="0" fontId="3" fillId="4" borderId="4" xfId="0" applyFont="1" applyFill="1" applyBorder="1" applyAlignment="1">
      <alignment horizontal="center" wrapText="1"/>
    </xf>
    <xf numFmtId="165" fontId="3" fillId="4" borderId="4" xfId="0" applyNumberFormat="1" applyFont="1" applyFill="1" applyBorder="1" applyAlignment="1">
      <alignment horizontal="center" wrapText="1"/>
    </xf>
    <xf numFmtId="0" fontId="0" fillId="0" borderId="0" xfId="0" applyFill="1" applyBorder="1" applyAlignment="1">
      <alignment wrapText="1"/>
    </xf>
    <xf numFmtId="17" fontId="0" fillId="5" borderId="5" xfId="0" applyNumberFormat="1" applyFill="1" applyBorder="1" applyAlignment="1">
      <alignment horizontal="center"/>
    </xf>
    <xf numFmtId="14" fontId="4" fillId="5" borderId="5" xfId="0" applyNumberFormat="1" applyFont="1" applyFill="1" applyBorder="1" applyAlignment="1">
      <alignment horizontal="center"/>
    </xf>
    <xf numFmtId="17" fontId="0" fillId="0" borderId="3" xfId="0" applyNumberFormat="1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0" xfId="0" applyAlignment="1" applyProtection="1">
      <alignment horizontal="center" vertical="center"/>
    </xf>
    <xf numFmtId="17" fontId="0" fillId="0" borderId="3" xfId="0" applyNumberFormat="1" applyFill="1" applyBorder="1" applyAlignment="1"/>
    <xf numFmtId="0" fontId="0" fillId="7" borderId="10" xfId="0" applyFill="1" applyBorder="1" applyAlignment="1" applyProtection="1">
      <alignment horizontal="center" vertical="center"/>
      <protection locked="0"/>
    </xf>
    <xf numFmtId="0" fontId="0" fillId="6" borderId="12" xfId="0" applyFill="1" applyBorder="1" applyAlignment="1" applyProtection="1">
      <alignment horizontal="center" vertical="center"/>
    </xf>
    <xf numFmtId="17" fontId="0" fillId="0" borderId="3" xfId="0" applyNumberFormat="1" applyBorder="1" applyAlignment="1"/>
    <xf numFmtId="14" fontId="0" fillId="7" borderId="10" xfId="0" applyNumberFormat="1" applyFill="1" applyBorder="1" applyAlignment="1" applyProtection="1">
      <alignment horizontal="center" vertical="center"/>
      <protection locked="0"/>
    </xf>
    <xf numFmtId="17" fontId="0" fillId="0" borderId="3" xfId="0" applyNumberFormat="1" applyBorder="1" applyAlignment="1">
      <alignment vertical="center"/>
    </xf>
    <xf numFmtId="17" fontId="0" fillId="0" borderId="0" xfId="0" applyNumberFormat="1" applyAlignment="1" applyProtection="1">
      <alignment horizontal="center" vertical="center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0" fillId="6" borderId="12" xfId="0" applyFill="1" applyBorder="1" applyAlignment="1" applyProtection="1">
      <alignment horizontal="center" vertical="center" wrapText="1"/>
    </xf>
    <xf numFmtId="17" fontId="0" fillId="0" borderId="18" xfId="0" applyNumberFormat="1" applyBorder="1" applyAlignment="1">
      <alignment vertical="center"/>
    </xf>
    <xf numFmtId="0" fontId="0" fillId="0" borderId="18" xfId="0" applyFill="1" applyBorder="1" applyAlignment="1">
      <alignment horizontal="center"/>
    </xf>
    <xf numFmtId="17" fontId="0" fillId="0" borderId="0" xfId="0" applyNumberFormat="1" applyBorder="1" applyAlignment="1"/>
    <xf numFmtId="0" fontId="0" fillId="0" borderId="0" xfId="0" applyFill="1" applyBorder="1" applyAlignment="1">
      <alignment horizontal="center"/>
    </xf>
    <xf numFmtId="17" fontId="0" fillId="0" borderId="0" xfId="0" applyNumberFormat="1" applyFill="1" applyBorder="1" applyAlignment="1"/>
    <xf numFmtId="17" fontId="0" fillId="0" borderId="0" xfId="0" applyNumberFormat="1" applyBorder="1" applyAlignment="1">
      <alignment vertical="center"/>
    </xf>
    <xf numFmtId="0" fontId="0" fillId="0" borderId="0" xfId="0" applyNumberFormat="1" applyFill="1" applyBorder="1" applyAlignment="1">
      <alignment horizontal="center"/>
    </xf>
    <xf numFmtId="0" fontId="0" fillId="0" borderId="0" xfId="0" applyNumberFormat="1" applyFill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0" fillId="0" borderId="0" xfId="0" applyNumberFormat="1" applyBorder="1" applyAlignment="1">
      <alignment horizontal="center"/>
    </xf>
    <xf numFmtId="17" fontId="0" fillId="0" borderId="0" xfId="0" applyNumberFormat="1" applyFill="1" applyBorder="1" applyAlignment="1">
      <alignment vertical="center"/>
    </xf>
    <xf numFmtId="0" fontId="0" fillId="0" borderId="0" xfId="0" applyBorder="1" applyAlignment="1">
      <alignment horizontal="center"/>
    </xf>
    <xf numFmtId="17" fontId="0" fillId="0" borderId="0" xfId="0" applyNumberFormat="1" applyAlignment="1"/>
    <xf numFmtId="0" fontId="0" fillId="0" borderId="0" xfId="0" applyAlignment="1">
      <alignment horizontal="center"/>
    </xf>
    <xf numFmtId="166" fontId="0" fillId="13" borderId="12" xfId="0" applyNumberFormat="1" applyFill="1" applyBorder="1" applyAlignment="1" applyProtection="1">
      <alignment horizontal="center" vertical="center"/>
    </xf>
    <xf numFmtId="0" fontId="0" fillId="7" borderId="0" xfId="0" applyFill="1" applyBorder="1"/>
    <xf numFmtId="0" fontId="0" fillId="14" borderId="14" xfId="0" applyFill="1" applyBorder="1" applyAlignment="1" applyProtection="1">
      <alignment horizontal="center" vertical="center"/>
      <protection locked="0"/>
    </xf>
    <xf numFmtId="0" fontId="0" fillId="14" borderId="15" xfId="0" applyFill="1" applyBorder="1" applyAlignment="1" applyProtection="1">
      <alignment horizontal="center" vertical="center"/>
      <protection locked="0"/>
    </xf>
    <xf numFmtId="0" fontId="0" fillId="14" borderId="16" xfId="0" applyFill="1" applyBorder="1" applyAlignment="1" applyProtection="1">
      <alignment horizontal="center" vertical="center"/>
      <protection locked="0"/>
    </xf>
    <xf numFmtId="0" fontId="0" fillId="14" borderId="0" xfId="0" applyFill="1" applyBorder="1"/>
    <xf numFmtId="0" fontId="0" fillId="6" borderId="0" xfId="0" applyFill="1" applyBorder="1"/>
    <xf numFmtId="0" fontId="0" fillId="13" borderId="0" xfId="0" applyFill="1" applyBorder="1"/>
    <xf numFmtId="0" fontId="0" fillId="15" borderId="3" xfId="0" applyFill="1" applyBorder="1" applyAlignment="1">
      <alignment horizontal="center"/>
    </xf>
    <xf numFmtId="0" fontId="27" fillId="0" borderId="0" xfId="0" applyFont="1" applyBorder="1" applyAlignment="1" applyProtection="1">
      <alignment horizontal="center" vertical="center"/>
    </xf>
    <xf numFmtId="0" fontId="27" fillId="0" borderId="0" xfId="0" applyFont="1" applyBorder="1" applyAlignment="1" applyProtection="1">
      <alignment horizontal="left" vertical="center"/>
    </xf>
    <xf numFmtId="0" fontId="0" fillId="0" borderId="0" xfId="0" applyBorder="1" applyAlignment="1" applyProtection="1">
      <alignment horizontal="center" vertical="center"/>
    </xf>
    <xf numFmtId="0" fontId="27" fillId="0" borderId="0" xfId="0" applyFont="1" applyBorder="1" applyAlignment="1" applyProtection="1">
      <alignment vertical="center"/>
    </xf>
    <xf numFmtId="0" fontId="0" fillId="0" borderId="25" xfId="0" applyFont="1" applyBorder="1" applyAlignment="1" applyProtection="1">
      <alignment horizontal="center" vertical="center"/>
    </xf>
    <xf numFmtId="0" fontId="0" fillId="0" borderId="25" xfId="0" applyBorder="1" applyAlignment="1" applyProtection="1">
      <alignment horizontal="center" vertical="center"/>
    </xf>
    <xf numFmtId="0" fontId="17" fillId="0" borderId="22" xfId="0" applyFont="1" applyFill="1" applyBorder="1" applyAlignment="1" applyProtection="1">
      <alignment horizontal="left" vertical="center"/>
    </xf>
    <xf numFmtId="0" fontId="0" fillId="0" borderId="23" xfId="0" applyFill="1" applyBorder="1"/>
    <xf numFmtId="0" fontId="17" fillId="0" borderId="22" xfId="0" applyFont="1" applyFill="1" applyBorder="1" applyAlignment="1" applyProtection="1">
      <alignment vertical="center"/>
    </xf>
    <xf numFmtId="0" fontId="11" fillId="0" borderId="22" xfId="0" applyFont="1" applyFill="1" applyBorder="1" applyAlignment="1" applyProtection="1">
      <alignment horizontal="left" vertical="center"/>
    </xf>
    <xf numFmtId="0" fontId="17" fillId="0" borderId="24" xfId="0" applyFont="1" applyFill="1" applyBorder="1" applyAlignment="1" applyProtection="1">
      <alignment horizontal="left" vertical="center"/>
    </xf>
    <xf numFmtId="0" fontId="0" fillId="0" borderId="25" xfId="0" applyFill="1" applyBorder="1"/>
    <xf numFmtId="0" fontId="0" fillId="0" borderId="26" xfId="0" applyFill="1" applyBorder="1"/>
    <xf numFmtId="0" fontId="2" fillId="6" borderId="9" xfId="0" applyFont="1" applyFill="1" applyBorder="1" applyAlignment="1" applyProtection="1">
      <alignment horizontal="center" vertical="center"/>
    </xf>
    <xf numFmtId="0" fontId="2" fillId="6" borderId="11" xfId="0" applyFont="1" applyFill="1" applyBorder="1" applyAlignment="1" applyProtection="1">
      <alignment horizontal="center" vertical="center"/>
    </xf>
    <xf numFmtId="0" fontId="2" fillId="6" borderId="12" xfId="0" applyFont="1" applyFill="1" applyBorder="1" applyAlignment="1" applyProtection="1">
      <alignment horizontal="center" vertical="center"/>
    </xf>
    <xf numFmtId="0" fontId="2" fillId="6" borderId="13" xfId="0" applyFont="1" applyFill="1" applyBorder="1" applyAlignment="1" applyProtection="1">
      <alignment horizontal="center" vertical="center"/>
    </xf>
    <xf numFmtId="0" fontId="2" fillId="6" borderId="9" xfId="0" applyFont="1" applyFill="1" applyBorder="1" applyAlignment="1" applyProtection="1">
      <alignment horizontal="center" vertical="center" wrapText="1"/>
    </xf>
    <xf numFmtId="0" fontId="2" fillId="6" borderId="17" xfId="0" applyFont="1" applyFill="1" applyBorder="1" applyAlignment="1" applyProtection="1">
      <alignment horizontal="center" vertical="center" wrapText="1"/>
    </xf>
    <xf numFmtId="0" fontId="24" fillId="0" borderId="9" xfId="0" applyFont="1" applyBorder="1" applyAlignment="1" applyProtection="1">
      <alignment horizontal="left" vertical="center"/>
    </xf>
    <xf numFmtId="0" fontId="0" fillId="0" borderId="10" xfId="0" applyFill="1" applyBorder="1"/>
    <xf numFmtId="0" fontId="25" fillId="0" borderId="10" xfId="0" applyFont="1" applyBorder="1" applyAlignment="1" applyProtection="1">
      <alignment horizontal="right" vertical="center"/>
    </xf>
    <xf numFmtId="0" fontId="0" fillId="0" borderId="10" xfId="0" applyBorder="1" applyAlignment="1" applyProtection="1">
      <alignment horizontal="center" vertical="center"/>
    </xf>
    <xf numFmtId="0" fontId="0" fillId="0" borderId="21" xfId="0" applyFill="1" applyBorder="1"/>
    <xf numFmtId="0" fontId="2" fillId="6" borderId="6" xfId="0" applyFont="1" applyFill="1" applyBorder="1" applyAlignment="1" applyProtection="1">
      <alignment horizontal="center" vertical="center"/>
    </xf>
    <xf numFmtId="0" fontId="2" fillId="6" borderId="7" xfId="0" applyFont="1" applyFill="1" applyBorder="1" applyAlignment="1" applyProtection="1">
      <alignment horizontal="center" vertical="center"/>
    </xf>
    <xf numFmtId="0" fontId="2" fillId="6" borderId="8" xfId="0" applyFont="1" applyFill="1" applyBorder="1" applyAlignment="1" applyProtection="1">
      <alignment horizontal="center" vertical="center"/>
    </xf>
    <xf numFmtId="0" fontId="29" fillId="0" borderId="0" xfId="0" applyFont="1" applyFill="1" applyBorder="1" applyAlignment="1">
      <alignment horizontal="center"/>
    </xf>
    <xf numFmtId="0" fontId="29" fillId="0" borderId="0" xfId="0" applyFont="1" applyAlignment="1" applyProtection="1">
      <alignment horizontal="center" vertical="center"/>
    </xf>
  </cellXfs>
  <cellStyles count="173">
    <cellStyle name="_ColumnTitles" xfId="1"/>
    <cellStyle name="_DateRange" xfId="2"/>
    <cellStyle name="_Hidden" xfId="3"/>
    <cellStyle name="_SeriesAttributes" xfId="4"/>
    <cellStyle name="_SeriesAttributes 2" xfId="5"/>
    <cellStyle name="_SeriesData" xfId="6"/>
    <cellStyle name="_SeriesDataForecast" xfId="7"/>
    <cellStyle name="_SeriesDataForecastNA" xfId="8"/>
    <cellStyle name="_SeriesDataNA" xfId="9"/>
    <cellStyle name="Commentaire 2" xfId="10"/>
    <cellStyle name="Date" xfId="11"/>
    <cellStyle name="En-tete1" xfId="12"/>
    <cellStyle name="En-tete2" xfId="13"/>
    <cellStyle name="Euro" xfId="14"/>
    <cellStyle name="Euro 2" xfId="15"/>
    <cellStyle name="Euro 2 2" xfId="16"/>
    <cellStyle name="Euro 3" xfId="17"/>
    <cellStyle name="Euro 4" xfId="18"/>
    <cellStyle name="Financier" xfId="19"/>
    <cellStyle name="Fixe" xfId="20"/>
    <cellStyle name="Lien hypertexte 2" xfId="21"/>
    <cellStyle name="Lien hypertexte 3" xfId="22"/>
    <cellStyle name="Lien hypertexte 4" xfId="23"/>
    <cellStyle name="Lien hypertexte 5" xfId="24"/>
    <cellStyle name="marie" xfId="25"/>
    <cellStyle name="Milliers 2" xfId="26"/>
    <cellStyle name="Milliers 3" xfId="27"/>
    <cellStyle name="Monetaire" xfId="28"/>
    <cellStyle name="Monetaire [0]" xfId="29"/>
    <cellStyle name="Monétaire 2" xfId="30"/>
    <cellStyle name="Monetaire_BOUDON" xfId="31"/>
    <cellStyle name="Normal" xfId="0" builtinId="0"/>
    <cellStyle name="Normal 10" xfId="32"/>
    <cellStyle name="Normal 10 2" xfId="33"/>
    <cellStyle name="Normal 10 3" xfId="34"/>
    <cellStyle name="Normal 11" xfId="35"/>
    <cellStyle name="Normal 11 2" xfId="36"/>
    <cellStyle name="Normal 11 3" xfId="37"/>
    <cellStyle name="Normal 12" xfId="38"/>
    <cellStyle name="Normal 12 2" xfId="39"/>
    <cellStyle name="Normal 12 3" xfId="40"/>
    <cellStyle name="Normal 13" xfId="41"/>
    <cellStyle name="Normal 13 2" xfId="42"/>
    <cellStyle name="Normal 13 3" xfId="43"/>
    <cellStyle name="Normal 14" xfId="44"/>
    <cellStyle name="Normal 14 2" xfId="45"/>
    <cellStyle name="Normal 14 3" xfId="46"/>
    <cellStyle name="Normal 15" xfId="47"/>
    <cellStyle name="Normal 15 2" xfId="48"/>
    <cellStyle name="Normal 15 3" xfId="49"/>
    <cellStyle name="Normal 16" xfId="50"/>
    <cellStyle name="Normal 16 2" xfId="51"/>
    <cellStyle name="Normal 17" xfId="52"/>
    <cellStyle name="Normal 17 2" xfId="53"/>
    <cellStyle name="Normal 18" xfId="54"/>
    <cellStyle name="Normal 18 2" xfId="55"/>
    <cellStyle name="Normal 19" xfId="56"/>
    <cellStyle name="Normal 19 2" xfId="57"/>
    <cellStyle name="Normal 2" xfId="58"/>
    <cellStyle name="Normal 2 2" xfId="59"/>
    <cellStyle name="Normal 2 3" xfId="60"/>
    <cellStyle name="Normal 2 4" xfId="61"/>
    <cellStyle name="Normal 20" xfId="62"/>
    <cellStyle name="Normal 20 2" xfId="63"/>
    <cellStyle name="Normal 21" xfId="64"/>
    <cellStyle name="Normal 21 2" xfId="65"/>
    <cellStyle name="Normal 22" xfId="66"/>
    <cellStyle name="Normal 22 2" xfId="67"/>
    <cellStyle name="Normal 23" xfId="68"/>
    <cellStyle name="Normal 24" xfId="69"/>
    <cellStyle name="Normal 25" xfId="70"/>
    <cellStyle name="Normal 26" xfId="71"/>
    <cellStyle name="Normal 27" xfId="72"/>
    <cellStyle name="Normal 28" xfId="73"/>
    <cellStyle name="Normal 29" xfId="74"/>
    <cellStyle name="Normal 3" xfId="75"/>
    <cellStyle name="Normal 3 2" xfId="76"/>
    <cellStyle name="Normal 3 3" xfId="77"/>
    <cellStyle name="Normal 30" xfId="78"/>
    <cellStyle name="Normal 31" xfId="79"/>
    <cellStyle name="Normal 32" xfId="80"/>
    <cellStyle name="Normal 33" xfId="81"/>
    <cellStyle name="Normal 34" xfId="82"/>
    <cellStyle name="Normal 35" xfId="83"/>
    <cellStyle name="Normal 36" xfId="84"/>
    <cellStyle name="Normal 37" xfId="85"/>
    <cellStyle name="Normal 38" xfId="86"/>
    <cellStyle name="Normal 39" xfId="87"/>
    <cellStyle name="Normal 4" xfId="88"/>
    <cellStyle name="Normal 4 2" xfId="89"/>
    <cellStyle name="Normal 4 3" xfId="90"/>
    <cellStyle name="Normal 40" xfId="91"/>
    <cellStyle name="Normal 41" xfId="92"/>
    <cellStyle name="Normal 42" xfId="93"/>
    <cellStyle name="Normal 43" xfId="94"/>
    <cellStyle name="Normal 44" xfId="95"/>
    <cellStyle name="Normal 45" xfId="96"/>
    <cellStyle name="Normal 46" xfId="97"/>
    <cellStyle name="Normal 47" xfId="98"/>
    <cellStyle name="Normal 48" xfId="99"/>
    <cellStyle name="Normal 49" xfId="100"/>
    <cellStyle name="Normal 5" xfId="101"/>
    <cellStyle name="Normal 5 2" xfId="102"/>
    <cellStyle name="Normal 50" xfId="103"/>
    <cellStyle name="Normal 51" xfId="104"/>
    <cellStyle name="Normal 52" xfId="105"/>
    <cellStyle name="Normal 53" xfId="106"/>
    <cellStyle name="Normal 54" xfId="107"/>
    <cellStyle name="Normal 55" xfId="108"/>
    <cellStyle name="Normal 56" xfId="109"/>
    <cellStyle name="Normal 57" xfId="110"/>
    <cellStyle name="Normal 58" xfId="111"/>
    <cellStyle name="Normal 59" xfId="112"/>
    <cellStyle name="Normal 6" xfId="113"/>
    <cellStyle name="Normal 6 2" xfId="114"/>
    <cellStyle name="Normal 60" xfId="115"/>
    <cellStyle name="Normal 61" xfId="116"/>
    <cellStyle name="Normal 62" xfId="117"/>
    <cellStyle name="Normal 63" xfId="118"/>
    <cellStyle name="Normal 64" xfId="119"/>
    <cellStyle name="Normal 65" xfId="120"/>
    <cellStyle name="Normal 66" xfId="121"/>
    <cellStyle name="Normal 67" xfId="122"/>
    <cellStyle name="Normal 68" xfId="123"/>
    <cellStyle name="Normal 69" xfId="124"/>
    <cellStyle name="Normal 7" xfId="125"/>
    <cellStyle name="Normal 7 2" xfId="126"/>
    <cellStyle name="Normal 7 3" xfId="127"/>
    <cellStyle name="Normal 70" xfId="128"/>
    <cellStyle name="Normal 71" xfId="129"/>
    <cellStyle name="Normal 72" xfId="130"/>
    <cellStyle name="Normal 73" xfId="131"/>
    <cellStyle name="Normal 74" xfId="132"/>
    <cellStyle name="Normal 75" xfId="133"/>
    <cellStyle name="Normal 76" xfId="134"/>
    <cellStyle name="Normal 77" xfId="135"/>
    <cellStyle name="Normal 78" xfId="136"/>
    <cellStyle name="Normal 79" xfId="137"/>
    <cellStyle name="Normal 8" xfId="138"/>
    <cellStyle name="Normal 8 2" xfId="139"/>
    <cellStyle name="Normal 80" xfId="140"/>
    <cellStyle name="Normal 81" xfId="141"/>
    <cellStyle name="Normal 82" xfId="142"/>
    <cellStyle name="Normal 83" xfId="143"/>
    <cellStyle name="Normal 84" xfId="144"/>
    <cellStyle name="Normal 85" xfId="145"/>
    <cellStyle name="Normal 86" xfId="146"/>
    <cellStyle name="Normal 87" xfId="147"/>
    <cellStyle name="Normal 88" xfId="148"/>
    <cellStyle name="Normal 89" xfId="149"/>
    <cellStyle name="Normal 9" xfId="150"/>
    <cellStyle name="Normal 9 2" xfId="151"/>
    <cellStyle name="Normal 90" xfId="152"/>
    <cellStyle name="Normal 91" xfId="153"/>
    <cellStyle name="Normal 92" xfId="154"/>
    <cellStyle name="Normal 93" xfId="155"/>
    <cellStyle name="Normal 94" xfId="156"/>
    <cellStyle name="Normal 95" xfId="157"/>
    <cellStyle name="Normal 96" xfId="158"/>
    <cellStyle name="Normal 97" xfId="159"/>
    <cellStyle name="Normal 98" xfId="160"/>
    <cellStyle name="Pourcentage 2" xfId="161"/>
    <cellStyle name="Pourcentage 2 2" xfId="162"/>
    <cellStyle name="SERLR" xfId="163"/>
    <cellStyle name="Style 21" xfId="164"/>
    <cellStyle name="Style 22" xfId="165"/>
    <cellStyle name="Style 23" xfId="166"/>
    <cellStyle name="Style 24" xfId="167"/>
    <cellStyle name="Style 26" xfId="168"/>
    <cellStyle name="styleSeriesAttributes" xfId="169"/>
    <cellStyle name="styleSeriesData" xfId="170"/>
    <cellStyle name="T1" xfId="171"/>
    <cellStyle name="travaux" xfId="172"/>
  </cellStyles>
  <dxfs count="16"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double">
          <color auto="1"/>
        </left>
        <right/>
        <top/>
        <bottom/>
        <vertical style="double">
          <color auto="1"/>
        </vertical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double">
          <color auto="1"/>
        </left>
        <right style="double">
          <color auto="1"/>
        </right>
        <top/>
        <bottom/>
        <vertical style="double">
          <color auto="1"/>
        </vertical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double">
          <color auto="1"/>
        </left>
        <right style="double">
          <color auto="1"/>
        </right>
        <top/>
        <bottom/>
        <vertical style="double">
          <color auto="1"/>
        </vertical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double">
          <color auto="1"/>
        </left>
        <right style="double">
          <color auto="1"/>
        </right>
        <top/>
        <bottom/>
        <vertical style="double">
          <color auto="1"/>
        </vertical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double">
          <color auto="1"/>
        </left>
        <right style="double">
          <color auto="1"/>
        </right>
        <top/>
        <bottom/>
        <vertical style="double">
          <color auto="1"/>
        </vertical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double">
          <color auto="1"/>
        </left>
        <right style="double">
          <color auto="1"/>
        </right>
        <top/>
        <bottom/>
        <vertical style="double">
          <color auto="1"/>
        </vertical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double">
          <color auto="1"/>
        </left>
        <right style="double">
          <color auto="1"/>
        </right>
        <top/>
        <bottom/>
        <vertical style="double">
          <color auto="1"/>
        </vertical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double">
          <color auto="1"/>
        </left>
        <right style="double">
          <color auto="1"/>
        </right>
        <top/>
        <bottom/>
        <vertical style="double">
          <color auto="1"/>
        </vertical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double">
          <color auto="1"/>
        </left>
        <right style="double">
          <color auto="1"/>
        </right>
        <top/>
        <bottom/>
        <vertical style="double">
          <color auto="1"/>
        </vertical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double">
          <color auto="1"/>
        </left>
        <right style="double">
          <color auto="1"/>
        </right>
        <top/>
        <bottom/>
        <vertical style="double">
          <color auto="1"/>
        </vertical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double">
          <color auto="1"/>
        </left>
        <right style="double">
          <color auto="1"/>
        </right>
        <top/>
        <bottom/>
        <vertical style="double">
          <color auto="1"/>
        </vertical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double">
          <color auto="1"/>
        </left>
        <right style="double">
          <color auto="1"/>
        </right>
        <top/>
        <bottom/>
      </border>
    </dxf>
    <dxf>
      <alignment horizontal="general" textRotation="0" indent="0" relativeIndent="255" justifyLastLine="0" shrinkToFit="0" readingOrder="0"/>
      <border diagonalUp="0" diagonalDown="0">
        <left/>
        <right style="double">
          <color auto="1"/>
        </right>
        <top/>
        <bottom/>
        <vertical style="double">
          <color auto="1"/>
        </vertical>
        <horizontal/>
      </border>
    </dxf>
    <dxf>
      <border outline="0">
        <left style="double">
          <color auto="1"/>
        </left>
        <right style="double">
          <color auto="1"/>
        </right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double">
          <color auto="1"/>
        </left>
        <right style="double">
          <color auto="1"/>
        </right>
        <top/>
        <bottom/>
        <vertical style="double">
          <color auto="1"/>
        </vertical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Insee" displayName="TableauInsee" ref="A5:M39" totalsRowShown="0" headerRowDxfId="15" dataDxfId="14" tableBorderDxfId="13">
  <autoFilter ref="A5:M39"/>
  <tableColumns count="13">
    <tableColumn id="1" name="Mois-Année" dataDxfId="12"/>
    <tableColumn id="2" name="ICH-IME" dataDxfId="11"/>
    <tableColumn id="3" name="ICH-M" dataDxfId="10"/>
    <tableColumn id="4" name="IPPIF-EE" dataDxfId="9"/>
    <tableColumn id="5" name="BT03" dataDxfId="8"/>
    <tableColumn id="6" name="BT08" dataDxfId="7"/>
    <tableColumn id="7" name="BT10" dataDxfId="6"/>
    <tableColumn id="8" name="BT41" dataDxfId="5"/>
    <tableColumn id="9" name="BT46" dataDxfId="4"/>
    <tableColumn id="10" name="BT47" dataDxfId="3"/>
    <tableColumn id="11" name="BT48" dataDxfId="2"/>
    <tableColumn id="12" name="BT01" dataDxfId="1"/>
    <tableColumn id="13" name="ING" dataDxfId="0"/>
  </tableColumns>
  <tableStyleInfo name="TableStyleLight20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5"/>
  <dimension ref="A1:U88"/>
  <sheetViews>
    <sheetView tabSelected="1" topLeftCell="K1" zoomScaleNormal="100" workbookViewId="0">
      <selection activeCell="Q13" sqref="Q13"/>
    </sheetView>
  </sheetViews>
  <sheetFormatPr defaultColWidth="11.42578125" defaultRowHeight="15"/>
  <cols>
    <col min="1" max="1" width="17" style="37" customWidth="1"/>
    <col min="2" max="13" width="13.5703125" style="38" bestFit="1" customWidth="1"/>
    <col min="14" max="14" width="3" style="3" customWidth="1"/>
    <col min="15" max="15" width="21.42578125" style="3" customWidth="1"/>
    <col min="16" max="16" width="19.5703125" style="3" bestFit="1" customWidth="1"/>
    <col min="17" max="18" width="11.42578125" style="3"/>
    <col min="19" max="19" width="13.7109375" style="3" customWidth="1"/>
    <col min="20" max="16384" width="11.42578125" style="3"/>
  </cols>
  <sheetData>
    <row r="1" spans="1:19" ht="15.75" thickTop="1">
      <c r="A1" s="1" t="s">
        <v>0</v>
      </c>
      <c r="B1" s="2" t="s">
        <v>1</v>
      </c>
      <c r="C1" s="2" t="s">
        <v>1</v>
      </c>
      <c r="D1" s="2" t="s">
        <v>1</v>
      </c>
      <c r="E1" s="2" t="s">
        <v>1</v>
      </c>
      <c r="F1" s="2" t="s">
        <v>1</v>
      </c>
      <c r="G1" s="2" t="s">
        <v>1</v>
      </c>
      <c r="H1" s="2" t="s">
        <v>1</v>
      </c>
      <c r="I1" s="2" t="s">
        <v>1</v>
      </c>
      <c r="J1" s="2" t="s">
        <v>1</v>
      </c>
      <c r="K1" s="2" t="s">
        <v>1</v>
      </c>
      <c r="L1" s="2" t="s">
        <v>1</v>
      </c>
      <c r="M1" s="2" t="s">
        <v>1</v>
      </c>
    </row>
    <row r="2" spans="1:19">
      <c r="A2" s="4">
        <v>43005</v>
      </c>
      <c r="B2" s="5">
        <v>1565183</v>
      </c>
      <c r="C2" s="5">
        <v>1565195</v>
      </c>
      <c r="D2" s="5">
        <v>1652121</v>
      </c>
      <c r="E2" s="5">
        <v>1710951</v>
      </c>
      <c r="F2" s="5">
        <v>1710954</v>
      </c>
      <c r="G2" s="5">
        <v>1710956</v>
      </c>
      <c r="H2" s="5">
        <v>1710974</v>
      </c>
      <c r="I2" s="5">
        <v>1710978</v>
      </c>
      <c r="J2" s="5">
        <v>1710979</v>
      </c>
      <c r="K2" s="5">
        <v>1710980</v>
      </c>
      <c r="L2" s="5">
        <v>1710986</v>
      </c>
      <c r="M2" s="5">
        <v>1711010</v>
      </c>
    </row>
    <row r="3" spans="1:19" s="9" customFormat="1" ht="15" customHeight="1">
      <c r="A3" s="6">
        <v>43005.502025462964</v>
      </c>
      <c r="B3" s="7" t="s">
        <v>2</v>
      </c>
      <c r="C3" s="7" t="s">
        <v>3</v>
      </c>
      <c r="D3" s="8" t="s">
        <v>4</v>
      </c>
      <c r="E3" s="7" t="s">
        <v>5</v>
      </c>
      <c r="F3" s="7" t="s">
        <v>6</v>
      </c>
      <c r="G3" s="7" t="s">
        <v>7</v>
      </c>
      <c r="H3" s="7" t="s">
        <v>8</v>
      </c>
      <c r="I3" s="7" t="s">
        <v>9</v>
      </c>
      <c r="J3" s="7" t="s">
        <v>10</v>
      </c>
      <c r="K3" s="7" t="s">
        <v>11</v>
      </c>
      <c r="L3" s="7" t="s">
        <v>12</v>
      </c>
      <c r="M3" s="7" t="s">
        <v>13</v>
      </c>
    </row>
    <row r="4" spans="1:19" ht="15.75" thickBot="1">
      <c r="A4" s="10" t="s">
        <v>14</v>
      </c>
      <c r="B4" s="11">
        <v>42923</v>
      </c>
      <c r="C4" s="11">
        <v>42923</v>
      </c>
      <c r="D4" s="11">
        <v>42978</v>
      </c>
      <c r="E4" s="11">
        <v>42993</v>
      </c>
      <c r="F4" s="11">
        <v>42993</v>
      </c>
      <c r="G4" s="11">
        <v>42993</v>
      </c>
      <c r="H4" s="11">
        <v>42993</v>
      </c>
      <c r="I4" s="11">
        <v>42993</v>
      </c>
      <c r="J4" s="11">
        <v>42993</v>
      </c>
      <c r="K4" s="11">
        <v>42993</v>
      </c>
      <c r="L4" s="11">
        <v>42993</v>
      </c>
      <c r="M4" s="11">
        <v>42993</v>
      </c>
    </row>
    <row r="5" spans="1:19">
      <c r="A5" s="12" t="s">
        <v>15</v>
      </c>
      <c r="B5" s="13" t="s">
        <v>16</v>
      </c>
      <c r="C5" s="13" t="s">
        <v>17</v>
      </c>
      <c r="D5" s="13" t="s">
        <v>18</v>
      </c>
      <c r="E5" s="13" t="s">
        <v>19</v>
      </c>
      <c r="F5" s="13" t="s">
        <v>20</v>
      </c>
      <c r="G5" s="13" t="s">
        <v>21</v>
      </c>
      <c r="H5" s="13" t="s">
        <v>22</v>
      </c>
      <c r="I5" s="13" t="s">
        <v>23</v>
      </c>
      <c r="J5" s="13" t="s">
        <v>24</v>
      </c>
      <c r="K5" s="13" t="s">
        <v>25</v>
      </c>
      <c r="L5" s="13" t="s">
        <v>26</v>
      </c>
      <c r="M5" s="13" t="s">
        <v>27</v>
      </c>
      <c r="O5" s="14"/>
      <c r="P5" s="14"/>
      <c r="Q5" s="72" t="s">
        <v>28</v>
      </c>
      <c r="R5" s="73"/>
      <c r="S5" s="74"/>
    </row>
    <row r="6" spans="1:19">
      <c r="A6" s="15">
        <v>42917</v>
      </c>
      <c r="B6" s="13"/>
      <c r="C6" s="13"/>
      <c r="D6" s="13">
        <v>102.1</v>
      </c>
      <c r="E6" s="13"/>
      <c r="F6" s="13"/>
      <c r="G6" s="13"/>
      <c r="H6" s="13"/>
      <c r="I6" s="13"/>
      <c r="J6" s="13"/>
      <c r="K6" s="13"/>
      <c r="L6" s="13"/>
      <c r="M6" s="13"/>
      <c r="O6" s="61" t="s">
        <v>29</v>
      </c>
      <c r="P6" s="16" t="s">
        <v>30</v>
      </c>
      <c r="Q6" s="62" t="s">
        <v>31</v>
      </c>
      <c r="R6" s="63" t="s">
        <v>32</v>
      </c>
      <c r="S6" s="64" t="s">
        <v>33</v>
      </c>
    </row>
    <row r="7" spans="1:19" ht="15.75" thickBot="1">
      <c r="A7" s="18">
        <v>42887</v>
      </c>
      <c r="B7" s="13"/>
      <c r="C7" s="13"/>
      <c r="D7" s="13">
        <v>102.5</v>
      </c>
      <c r="E7" s="13">
        <v>106.1</v>
      </c>
      <c r="F7" s="13">
        <v>105.8</v>
      </c>
      <c r="G7" s="13">
        <v>108.2</v>
      </c>
      <c r="H7" s="13">
        <v>108.5</v>
      </c>
      <c r="I7" s="13">
        <v>108.8</v>
      </c>
      <c r="J7" s="13">
        <v>106.8</v>
      </c>
      <c r="K7" s="13">
        <v>107.1</v>
      </c>
      <c r="L7" s="13">
        <v>106.2</v>
      </c>
      <c r="M7" s="13">
        <v>110.8</v>
      </c>
      <c r="O7" s="61" t="s">
        <v>34</v>
      </c>
      <c r="P7" s="19">
        <v>42907</v>
      </c>
      <c r="Q7" s="41" t="s">
        <v>16</v>
      </c>
      <c r="R7" s="42" t="s">
        <v>21</v>
      </c>
      <c r="S7" s="43" t="s">
        <v>18</v>
      </c>
    </row>
    <row r="8" spans="1:19">
      <c r="A8" s="20">
        <v>42856</v>
      </c>
      <c r="B8" s="13"/>
      <c r="C8" s="13"/>
      <c r="D8" s="13">
        <v>102.4</v>
      </c>
      <c r="E8" s="13">
        <v>106</v>
      </c>
      <c r="F8" s="13">
        <v>105.8</v>
      </c>
      <c r="G8" s="13">
        <v>107.9</v>
      </c>
      <c r="H8" s="13">
        <v>108.4</v>
      </c>
      <c r="I8" s="13">
        <v>108.7</v>
      </c>
      <c r="J8" s="13">
        <v>106.6</v>
      </c>
      <c r="K8" s="13">
        <v>107.2</v>
      </c>
      <c r="L8" s="13">
        <v>106.2</v>
      </c>
      <c r="M8" s="13">
        <v>110.8</v>
      </c>
      <c r="O8" s="14"/>
      <c r="P8" s="21"/>
      <c r="Q8" s="14"/>
      <c r="R8" s="14"/>
      <c r="S8" s="14"/>
    </row>
    <row r="9" spans="1:19" ht="30">
      <c r="A9" s="15">
        <v>42826</v>
      </c>
      <c r="B9" s="13">
        <v>118.7</v>
      </c>
      <c r="C9" s="13"/>
      <c r="D9" s="13">
        <v>102.4</v>
      </c>
      <c r="E9" s="13">
        <v>106.1</v>
      </c>
      <c r="F9" s="13">
        <v>105.8</v>
      </c>
      <c r="G9" s="13">
        <v>107.8</v>
      </c>
      <c r="H9" s="13">
        <v>108.3</v>
      </c>
      <c r="I9" s="13">
        <v>108.6</v>
      </c>
      <c r="J9" s="13">
        <v>106.4</v>
      </c>
      <c r="K9" s="13">
        <v>107.4</v>
      </c>
      <c r="L9" s="13">
        <v>106.3</v>
      </c>
      <c r="M9" s="13">
        <v>110.9</v>
      </c>
      <c r="O9" s="65" t="s">
        <v>47</v>
      </c>
      <c r="P9" s="65" t="s">
        <v>48</v>
      </c>
      <c r="Q9" s="66" t="s">
        <v>49</v>
      </c>
      <c r="R9" s="65" t="str">
        <f>"mois m0-"&amp;Q10</f>
        <v>mois m0-4</v>
      </c>
      <c r="S9" s="61" t="str">
        <f>"Année m 0-"&amp;Q10</f>
        <v>Année m 0-4</v>
      </c>
    </row>
    <row r="10" spans="1:19">
      <c r="A10" s="15">
        <v>42795</v>
      </c>
      <c r="B10" s="13">
        <v>118.6</v>
      </c>
      <c r="C10" s="13">
        <v>113.3</v>
      </c>
      <c r="D10" s="13">
        <v>102.5</v>
      </c>
      <c r="E10" s="13">
        <v>105.9</v>
      </c>
      <c r="F10" s="13">
        <v>105.8</v>
      </c>
      <c r="G10" s="13">
        <v>107.4</v>
      </c>
      <c r="H10" s="13">
        <v>108.3</v>
      </c>
      <c r="I10" s="13">
        <v>108.6</v>
      </c>
      <c r="J10" s="13">
        <v>106.4</v>
      </c>
      <c r="K10" s="13">
        <v>107.2</v>
      </c>
      <c r="L10" s="13">
        <v>106.1</v>
      </c>
      <c r="M10" s="13">
        <v>110.8</v>
      </c>
      <c r="O10" s="17">
        <f>IF(P7="","",MONTH(P7))</f>
        <v>6</v>
      </c>
      <c r="P10" s="17">
        <f>IF(P7="","",YEAR(P7))</f>
        <v>2017</v>
      </c>
      <c r="Q10" s="16">
        <v>4</v>
      </c>
      <c r="R10" s="17">
        <f>IF(P7="","",IF(O10-Q10&lt;1,O10-Q10+12,O10-Q10))</f>
        <v>2</v>
      </c>
      <c r="S10" s="17">
        <f>IF(P7="","",IF(O10-Q10&lt;1,YEAR(P7-O10*30),P10))</f>
        <v>2017</v>
      </c>
    </row>
    <row r="11" spans="1:19" s="22" customFormat="1">
      <c r="A11" s="20">
        <v>42767</v>
      </c>
      <c r="B11" s="47">
        <v>118.5</v>
      </c>
      <c r="C11" s="13">
        <v>113.1</v>
      </c>
      <c r="D11" s="47">
        <v>101.8</v>
      </c>
      <c r="E11" s="13">
        <v>105.8</v>
      </c>
      <c r="F11" s="13">
        <v>105.8</v>
      </c>
      <c r="G11" s="47">
        <v>107.6</v>
      </c>
      <c r="H11" s="13">
        <v>108.2</v>
      </c>
      <c r="I11" s="13">
        <v>108.2</v>
      </c>
      <c r="J11" s="13">
        <v>106.3</v>
      </c>
      <c r="K11" s="13">
        <v>106.8</v>
      </c>
      <c r="L11" s="13">
        <v>105.9</v>
      </c>
      <c r="M11" s="13">
        <v>110.8</v>
      </c>
      <c r="R11" s="23"/>
      <c r="S11" s="14"/>
    </row>
    <row r="12" spans="1:19">
      <c r="A12" s="18">
        <v>42736</v>
      </c>
      <c r="B12" s="13">
        <v>118.5</v>
      </c>
      <c r="C12" s="13">
        <v>113</v>
      </c>
      <c r="D12" s="13">
        <v>101.8</v>
      </c>
      <c r="E12" s="13">
        <v>105.6</v>
      </c>
      <c r="F12" s="13">
        <v>105.7</v>
      </c>
      <c r="G12" s="13">
        <v>107.7</v>
      </c>
      <c r="H12" s="13">
        <v>108.4</v>
      </c>
      <c r="I12" s="13">
        <v>108.3</v>
      </c>
      <c r="J12" s="13">
        <v>106.4</v>
      </c>
      <c r="K12" s="13">
        <v>106.4</v>
      </c>
      <c r="L12" s="13">
        <v>105.7</v>
      </c>
      <c r="M12" s="13">
        <v>110.9</v>
      </c>
      <c r="Q12" s="14"/>
      <c r="R12" s="75" t="s">
        <v>52</v>
      </c>
      <c r="S12" s="75" t="s">
        <v>51</v>
      </c>
    </row>
    <row r="13" spans="1:19" s="22" customFormat="1">
      <c r="A13" s="15">
        <v>42705</v>
      </c>
      <c r="B13" s="13">
        <v>118.4</v>
      </c>
      <c r="C13" s="13">
        <v>112.9</v>
      </c>
      <c r="D13" s="13">
        <v>101.3</v>
      </c>
      <c r="E13" s="13">
        <v>105.2</v>
      </c>
      <c r="F13" s="13">
        <v>105.5</v>
      </c>
      <c r="G13" s="13">
        <v>107.9</v>
      </c>
      <c r="H13" s="13">
        <v>108.3</v>
      </c>
      <c r="I13" s="13">
        <v>108.3</v>
      </c>
      <c r="J13" s="13">
        <v>105.6</v>
      </c>
      <c r="K13" s="13">
        <v>106</v>
      </c>
      <c r="L13" s="13">
        <v>105.2</v>
      </c>
      <c r="M13" s="13">
        <v>110.5</v>
      </c>
      <c r="O13" s="24" t="str">
        <f>"Indice 1 m0-"&amp;$Q$10</f>
        <v>Indice 1 m0-4</v>
      </c>
      <c r="P13" s="17" t="str">
        <f>$Q$7</f>
        <v>ICH-IME</v>
      </c>
      <c r="Q13" s="39">
        <f>INDEX(TableauInsee[#All],R13,S13)</f>
        <v>118.7</v>
      </c>
      <c r="R13" s="76">
        <f>MATCH(DATE($P$10,$Q$10,1),TableauInsee[[#All],[Mois-Année]],0)</f>
        <v>5</v>
      </c>
      <c r="S13" s="76">
        <f>MATCH(P13,$5:$5,0)</f>
        <v>2</v>
      </c>
    </row>
    <row r="14" spans="1:19">
      <c r="A14" s="15">
        <v>42675</v>
      </c>
      <c r="B14" s="13">
        <v>118.3</v>
      </c>
      <c r="C14" s="13">
        <v>112.8</v>
      </c>
      <c r="D14" s="13">
        <v>100.6</v>
      </c>
      <c r="E14" s="13">
        <v>104.9</v>
      </c>
      <c r="F14" s="13">
        <v>105.2</v>
      </c>
      <c r="G14" s="13">
        <v>106.5</v>
      </c>
      <c r="H14" s="13">
        <v>108</v>
      </c>
      <c r="I14" s="13">
        <v>108.3</v>
      </c>
      <c r="J14" s="13">
        <v>105.3</v>
      </c>
      <c r="K14" s="13">
        <v>105.4</v>
      </c>
      <c r="L14" s="13">
        <v>104.9</v>
      </c>
      <c r="M14" s="13">
        <v>110.2</v>
      </c>
      <c r="O14" s="24" t="str">
        <f>"Indice 2 m0-"&amp;$Q$10</f>
        <v>Indice 2 m0-4</v>
      </c>
      <c r="P14" s="17" t="str">
        <f>$R$7</f>
        <v>BT10</v>
      </c>
      <c r="Q14" s="39">
        <f>INDEX(TableauInsee[#All],R14,S14)</f>
        <v>107.8</v>
      </c>
      <c r="R14" s="76">
        <f>MATCH(DATE($P$10,$Q$10,1),TableauInsee[[#All],[Mois-Année]],0)</f>
        <v>5</v>
      </c>
      <c r="S14" s="76">
        <f>MATCH(P14,$5:$5,0)</f>
        <v>7</v>
      </c>
    </row>
    <row r="15" spans="1:19">
      <c r="A15" s="20">
        <v>42644</v>
      </c>
      <c r="B15" s="13">
        <v>118.1</v>
      </c>
      <c r="C15" s="13">
        <v>112.8</v>
      </c>
      <c r="D15" s="13">
        <v>101.3</v>
      </c>
      <c r="E15" s="13">
        <v>104.9</v>
      </c>
      <c r="F15" s="13">
        <v>105.1</v>
      </c>
      <c r="G15" s="13">
        <v>106.9</v>
      </c>
      <c r="H15" s="13">
        <v>108</v>
      </c>
      <c r="I15" s="13">
        <v>108.1</v>
      </c>
      <c r="J15" s="13">
        <v>105.6</v>
      </c>
      <c r="K15" s="13">
        <v>105.1</v>
      </c>
      <c r="L15" s="13">
        <v>104.8</v>
      </c>
      <c r="M15" s="13">
        <v>110.1</v>
      </c>
      <c r="O15" s="24" t="str">
        <f>"Indice 3 m0-"&amp;$Q$10</f>
        <v>Indice 3 m0-4</v>
      </c>
      <c r="P15" s="17" t="str">
        <f>$S$7</f>
        <v>IPPIF-EE</v>
      </c>
      <c r="Q15" s="39">
        <f>INDEX(TableauInsee[#All],R15,S15)</f>
        <v>102.4</v>
      </c>
      <c r="R15" s="76">
        <f>MATCH(DATE($P$10,$Q$10,1),TableauInsee[[#All],[Mois-Année]],0)</f>
        <v>5</v>
      </c>
      <c r="S15" s="76">
        <f>MATCH(P15,$5:$5,0)</f>
        <v>4</v>
      </c>
    </row>
    <row r="16" spans="1:19">
      <c r="A16" s="18">
        <v>42614</v>
      </c>
      <c r="B16" s="13">
        <v>118</v>
      </c>
      <c r="C16" s="13">
        <v>112.7</v>
      </c>
      <c r="D16" s="13">
        <v>102</v>
      </c>
      <c r="E16" s="13">
        <v>105.2</v>
      </c>
      <c r="F16" s="13">
        <v>105.1</v>
      </c>
      <c r="G16" s="13">
        <v>106.8</v>
      </c>
      <c r="H16" s="13">
        <v>108.1</v>
      </c>
      <c r="I16" s="13">
        <v>107.8</v>
      </c>
      <c r="J16" s="13">
        <v>105.4</v>
      </c>
      <c r="K16" s="13">
        <v>105.1</v>
      </c>
      <c r="L16" s="13">
        <v>104.8</v>
      </c>
      <c r="M16" s="13">
        <v>109.8</v>
      </c>
    </row>
    <row r="17" spans="1:21">
      <c r="A17" s="15">
        <v>42583</v>
      </c>
      <c r="B17" s="13">
        <v>117.9</v>
      </c>
      <c r="C17" s="13">
        <v>112.6</v>
      </c>
      <c r="D17" s="13">
        <v>101.3</v>
      </c>
      <c r="E17" s="13">
        <v>105.2</v>
      </c>
      <c r="F17" s="13">
        <v>105</v>
      </c>
      <c r="G17" s="13">
        <v>106.7</v>
      </c>
      <c r="H17" s="13">
        <v>107.9</v>
      </c>
      <c r="I17" s="13">
        <v>107.9</v>
      </c>
      <c r="J17" s="13">
        <v>105</v>
      </c>
      <c r="K17" s="13">
        <v>104.9</v>
      </c>
      <c r="L17" s="13">
        <v>104.7</v>
      </c>
      <c r="M17" s="13">
        <v>109.6</v>
      </c>
    </row>
    <row r="18" spans="1:21">
      <c r="A18" s="15">
        <v>42552</v>
      </c>
      <c r="B18" s="13">
        <v>117.7</v>
      </c>
      <c r="C18" s="13">
        <v>112.4</v>
      </c>
      <c r="D18" s="13">
        <v>101.2</v>
      </c>
      <c r="E18" s="13">
        <v>104.9</v>
      </c>
      <c r="F18" s="13">
        <v>104.5</v>
      </c>
      <c r="G18" s="13">
        <v>107.1</v>
      </c>
      <c r="H18" s="13">
        <v>108.1</v>
      </c>
      <c r="I18" s="13">
        <v>107.6</v>
      </c>
      <c r="J18" s="13">
        <v>105</v>
      </c>
      <c r="K18" s="13">
        <v>104.8</v>
      </c>
      <c r="L18" s="13">
        <v>104.5</v>
      </c>
      <c r="M18" s="13">
        <v>109.6</v>
      </c>
    </row>
    <row r="19" spans="1:21">
      <c r="A19" s="20">
        <v>42522</v>
      </c>
      <c r="B19" s="13">
        <v>117.5</v>
      </c>
      <c r="C19" s="13">
        <v>112.3</v>
      </c>
      <c r="D19" s="13">
        <v>101.9</v>
      </c>
      <c r="E19" s="13">
        <v>104.5</v>
      </c>
      <c r="F19" s="13">
        <v>104.9</v>
      </c>
      <c r="G19" s="13">
        <v>107.1</v>
      </c>
      <c r="H19" s="13">
        <v>107.9</v>
      </c>
      <c r="I19" s="13">
        <v>107.5</v>
      </c>
      <c r="J19" s="13">
        <v>105.4</v>
      </c>
      <c r="K19" s="13">
        <v>104.6</v>
      </c>
      <c r="L19" s="13">
        <v>104.4</v>
      </c>
      <c r="M19" s="13">
        <v>109.4</v>
      </c>
      <c r="O19" s="45" t="s">
        <v>37</v>
      </c>
    </row>
    <row r="20" spans="1:21">
      <c r="A20" s="18">
        <v>42491</v>
      </c>
      <c r="B20" s="13">
        <v>117.3</v>
      </c>
      <c r="C20" s="13">
        <v>112.1</v>
      </c>
      <c r="D20" s="13">
        <v>101.4</v>
      </c>
      <c r="E20" s="13">
        <v>103.5</v>
      </c>
      <c r="F20" s="13">
        <v>104.4</v>
      </c>
      <c r="G20" s="13">
        <v>107</v>
      </c>
      <c r="H20" s="13">
        <v>107.7</v>
      </c>
      <c r="I20" s="13">
        <v>107.2</v>
      </c>
      <c r="J20" s="13">
        <v>104.9</v>
      </c>
      <c r="K20" s="13">
        <v>103.9</v>
      </c>
      <c r="L20" s="13">
        <v>103.8</v>
      </c>
      <c r="M20" s="13">
        <v>108.9</v>
      </c>
      <c r="O20" s="40" t="s">
        <v>35</v>
      </c>
    </row>
    <row r="21" spans="1:21">
      <c r="A21" s="15">
        <v>42461</v>
      </c>
      <c r="B21" s="13">
        <v>117.1</v>
      </c>
      <c r="C21" s="13">
        <v>111.9</v>
      </c>
      <c r="D21" s="13">
        <v>101.5</v>
      </c>
      <c r="E21" s="13">
        <v>102.9</v>
      </c>
      <c r="F21" s="13">
        <v>103.9</v>
      </c>
      <c r="G21" s="13">
        <v>106.7</v>
      </c>
      <c r="H21" s="13">
        <v>107.5</v>
      </c>
      <c r="I21" s="13">
        <v>107</v>
      </c>
      <c r="J21" s="13">
        <v>104.4</v>
      </c>
      <c r="K21" s="13">
        <v>103.7</v>
      </c>
      <c r="L21" s="13">
        <v>103.3</v>
      </c>
      <c r="M21" s="13">
        <v>108.6</v>
      </c>
      <c r="O21" s="44" t="s">
        <v>36</v>
      </c>
    </row>
    <row r="22" spans="1:21">
      <c r="A22" s="15">
        <v>42430</v>
      </c>
      <c r="B22" s="13">
        <v>116.8</v>
      </c>
      <c r="C22" s="13">
        <v>111.7</v>
      </c>
      <c r="D22" s="13">
        <v>102.2</v>
      </c>
      <c r="E22" s="13">
        <v>102.7</v>
      </c>
      <c r="F22" s="13">
        <v>103.8</v>
      </c>
      <c r="G22" s="13">
        <v>106.7</v>
      </c>
      <c r="H22" s="13">
        <v>107.3</v>
      </c>
      <c r="I22" s="13">
        <v>106.8</v>
      </c>
      <c r="J22" s="13">
        <v>104.9</v>
      </c>
      <c r="K22" s="13">
        <v>103.2</v>
      </c>
      <c r="L22" s="13">
        <v>103.2</v>
      </c>
      <c r="M22" s="13">
        <v>108.4</v>
      </c>
    </row>
    <row r="23" spans="1:21">
      <c r="A23" s="20">
        <v>42401</v>
      </c>
      <c r="B23" s="13">
        <v>116.6</v>
      </c>
      <c r="C23" s="13">
        <v>111.4</v>
      </c>
      <c r="D23" s="13">
        <v>101.4</v>
      </c>
      <c r="E23" s="13">
        <v>102.7</v>
      </c>
      <c r="F23" s="13">
        <v>103.6</v>
      </c>
      <c r="G23" s="13">
        <v>106.5</v>
      </c>
      <c r="H23" s="13">
        <v>107.3</v>
      </c>
      <c r="I23" s="13">
        <v>106.8</v>
      </c>
      <c r="J23" s="13">
        <v>104.8</v>
      </c>
      <c r="K23" s="13">
        <v>103.1</v>
      </c>
      <c r="L23" s="13">
        <v>103.2</v>
      </c>
      <c r="M23" s="13">
        <v>108.1</v>
      </c>
      <c r="O23" s="46" t="s">
        <v>38</v>
      </c>
      <c r="P23" s="46"/>
      <c r="Q23" s="46"/>
    </row>
    <row r="24" spans="1:21">
      <c r="A24" s="18">
        <v>42370</v>
      </c>
      <c r="B24" s="13">
        <v>116.3</v>
      </c>
      <c r="C24" s="13">
        <v>111.2</v>
      </c>
      <c r="D24" s="13">
        <v>102.1</v>
      </c>
      <c r="E24" s="13">
        <v>103</v>
      </c>
      <c r="F24" s="13">
        <v>103.6</v>
      </c>
      <c r="G24" s="13">
        <v>106.9</v>
      </c>
      <c r="H24" s="13">
        <v>107.4</v>
      </c>
      <c r="I24" s="13">
        <v>106.9</v>
      </c>
      <c r="J24" s="13">
        <v>104.7</v>
      </c>
      <c r="K24" s="13">
        <v>103.4</v>
      </c>
      <c r="L24" s="13">
        <v>103.3</v>
      </c>
      <c r="M24" s="13">
        <v>108.2</v>
      </c>
    </row>
    <row r="25" spans="1:21">
      <c r="A25" s="15">
        <v>42339</v>
      </c>
      <c r="B25" s="13">
        <v>116.2</v>
      </c>
      <c r="C25" s="13">
        <v>110.9</v>
      </c>
      <c r="D25" s="13">
        <v>102.4</v>
      </c>
      <c r="E25" s="13">
        <v>103.5</v>
      </c>
      <c r="F25" s="13">
        <v>103.6</v>
      </c>
      <c r="G25" s="13">
        <v>106.7</v>
      </c>
      <c r="H25" s="13">
        <v>107.8</v>
      </c>
      <c r="I25" s="13">
        <v>106.9</v>
      </c>
      <c r="J25" s="13">
        <v>104.9</v>
      </c>
      <c r="K25" s="13">
        <v>103.8</v>
      </c>
      <c r="L25" s="13">
        <v>103.6</v>
      </c>
      <c r="M25" s="13">
        <v>108.2</v>
      </c>
    </row>
    <row r="26" spans="1:21">
      <c r="A26" s="15">
        <v>42309</v>
      </c>
      <c r="B26" s="13">
        <v>116</v>
      </c>
      <c r="C26" s="13">
        <v>110.7</v>
      </c>
      <c r="D26" s="13">
        <v>102.4</v>
      </c>
      <c r="E26" s="13">
        <v>104</v>
      </c>
      <c r="F26" s="13">
        <v>103.7</v>
      </c>
      <c r="G26" s="13">
        <v>106.2</v>
      </c>
      <c r="H26" s="13">
        <v>107.8</v>
      </c>
      <c r="I26" s="13">
        <v>106.8</v>
      </c>
      <c r="J26" s="13">
        <v>103.8</v>
      </c>
      <c r="K26" s="13">
        <v>103.9</v>
      </c>
      <c r="L26" s="13">
        <v>103.7</v>
      </c>
      <c r="M26" s="13">
        <v>108.3</v>
      </c>
    </row>
    <row r="27" spans="1:21">
      <c r="A27" s="20">
        <v>42278</v>
      </c>
      <c r="B27" s="13">
        <v>115.8</v>
      </c>
      <c r="C27" s="13">
        <v>110.6</v>
      </c>
      <c r="D27" s="13">
        <v>102.9</v>
      </c>
      <c r="E27" s="13">
        <v>104</v>
      </c>
      <c r="F27" s="13">
        <v>103.6</v>
      </c>
      <c r="G27" s="13">
        <v>106.4</v>
      </c>
      <c r="H27" s="13">
        <v>107.5</v>
      </c>
      <c r="I27" s="13">
        <v>106.8</v>
      </c>
      <c r="J27" s="13">
        <v>104.2</v>
      </c>
      <c r="K27" s="13">
        <v>104.1</v>
      </c>
      <c r="L27" s="13">
        <v>103.8</v>
      </c>
      <c r="M27" s="13">
        <v>108.4</v>
      </c>
    </row>
    <row r="28" spans="1:21">
      <c r="A28" s="18">
        <v>42248</v>
      </c>
      <c r="B28" s="13">
        <v>115.7</v>
      </c>
      <c r="C28" s="13">
        <v>110.4</v>
      </c>
      <c r="D28" s="13">
        <v>102.8</v>
      </c>
      <c r="E28" s="13">
        <v>104.3</v>
      </c>
      <c r="F28" s="13">
        <v>104.1</v>
      </c>
      <c r="G28" s="13">
        <v>106.5</v>
      </c>
      <c r="H28" s="13">
        <v>107.4</v>
      </c>
      <c r="I28" s="13">
        <v>106.9</v>
      </c>
      <c r="J28" s="13">
        <v>104.3</v>
      </c>
      <c r="K28" s="13">
        <v>104.2</v>
      </c>
      <c r="L28" s="13">
        <v>104</v>
      </c>
      <c r="M28" s="13">
        <v>108.3</v>
      </c>
    </row>
    <row r="29" spans="1:21">
      <c r="A29" s="15">
        <v>42217</v>
      </c>
      <c r="B29" s="13">
        <v>115.6</v>
      </c>
      <c r="C29" s="13">
        <v>110.3</v>
      </c>
      <c r="D29" s="13">
        <v>102.6</v>
      </c>
      <c r="E29" s="13">
        <v>104.9</v>
      </c>
      <c r="F29" s="13">
        <v>104.3</v>
      </c>
      <c r="G29" s="13">
        <v>107.2</v>
      </c>
      <c r="H29" s="13">
        <v>107.5</v>
      </c>
      <c r="I29" s="13">
        <v>107.2</v>
      </c>
      <c r="J29" s="13">
        <v>104.4</v>
      </c>
      <c r="K29" s="13">
        <v>104.8</v>
      </c>
      <c r="L29" s="13">
        <v>104.5</v>
      </c>
      <c r="M29" s="13">
        <v>108.5</v>
      </c>
      <c r="O29" s="67" t="s">
        <v>50</v>
      </c>
      <c r="P29" s="68"/>
      <c r="Q29" s="69" t="s">
        <v>39</v>
      </c>
      <c r="R29" s="70"/>
      <c r="S29" s="70"/>
      <c r="T29" s="70"/>
      <c r="U29" s="71"/>
    </row>
    <row r="30" spans="1:21">
      <c r="A30" s="15">
        <v>42186</v>
      </c>
      <c r="B30" s="13">
        <v>115.5</v>
      </c>
      <c r="C30" s="13">
        <v>110.2</v>
      </c>
      <c r="D30" s="13">
        <v>103.4</v>
      </c>
      <c r="E30" s="13">
        <v>105</v>
      </c>
      <c r="F30" s="13">
        <v>104.3</v>
      </c>
      <c r="G30" s="13">
        <v>106.8</v>
      </c>
      <c r="H30" s="13">
        <v>107.8</v>
      </c>
      <c r="I30" s="13">
        <v>106.9</v>
      </c>
      <c r="J30" s="13">
        <v>104.6</v>
      </c>
      <c r="K30" s="13">
        <v>105.1</v>
      </c>
      <c r="L30" s="13">
        <v>104.6</v>
      </c>
      <c r="M30" s="13">
        <v>108.7</v>
      </c>
      <c r="O30" s="54" t="s">
        <v>40</v>
      </c>
      <c r="Q30" s="48"/>
      <c r="R30" s="49"/>
      <c r="S30" s="50"/>
      <c r="T30" s="50"/>
      <c r="U30" s="55"/>
    </row>
    <row r="31" spans="1:21">
      <c r="A31" s="20">
        <v>42156</v>
      </c>
      <c r="B31" s="13">
        <v>115.4</v>
      </c>
      <c r="C31" s="13">
        <v>110.1</v>
      </c>
      <c r="D31" s="13">
        <v>103.2</v>
      </c>
      <c r="E31" s="13">
        <v>104.9</v>
      </c>
      <c r="F31" s="13">
        <v>104.5</v>
      </c>
      <c r="G31" s="13">
        <v>107.4</v>
      </c>
      <c r="H31" s="13">
        <v>108.3</v>
      </c>
      <c r="I31" s="13">
        <v>106.8</v>
      </c>
      <c r="J31" s="13">
        <v>104.4</v>
      </c>
      <c r="K31" s="13">
        <v>105.2</v>
      </c>
      <c r="L31" s="13">
        <v>104.6</v>
      </c>
      <c r="M31" s="13">
        <v>108.5</v>
      </c>
      <c r="O31" s="56" t="s">
        <v>41</v>
      </c>
      <c r="Q31" s="48"/>
      <c r="R31" s="51"/>
      <c r="S31" s="50"/>
      <c r="T31" s="50"/>
      <c r="U31" s="55"/>
    </row>
    <row r="32" spans="1:21">
      <c r="A32" s="18">
        <v>42125</v>
      </c>
      <c r="B32" s="13">
        <v>115.2</v>
      </c>
      <c r="C32" s="13">
        <v>110.1</v>
      </c>
      <c r="D32" s="13">
        <v>103</v>
      </c>
      <c r="E32" s="13">
        <v>105.2</v>
      </c>
      <c r="F32" s="13">
        <v>104.5</v>
      </c>
      <c r="G32" s="13">
        <v>106.9</v>
      </c>
      <c r="H32" s="13">
        <v>107.8</v>
      </c>
      <c r="I32" s="13">
        <v>106.9</v>
      </c>
      <c r="J32" s="13">
        <v>104</v>
      </c>
      <c r="K32" s="13">
        <v>105.1</v>
      </c>
      <c r="L32" s="13">
        <v>104.7</v>
      </c>
      <c r="M32" s="13">
        <v>108.2</v>
      </c>
      <c r="O32" s="57" t="s">
        <v>42</v>
      </c>
      <c r="Q32" s="50"/>
      <c r="R32" s="50"/>
      <c r="S32" s="50"/>
      <c r="T32" s="50"/>
      <c r="U32" s="55"/>
    </row>
    <row r="33" spans="1:21">
      <c r="A33" s="15">
        <v>42095</v>
      </c>
      <c r="B33" s="13">
        <v>115.1</v>
      </c>
      <c r="C33" s="13">
        <v>110</v>
      </c>
      <c r="D33" s="13">
        <v>102.9</v>
      </c>
      <c r="E33" s="13">
        <v>105</v>
      </c>
      <c r="F33" s="13">
        <v>104.5</v>
      </c>
      <c r="G33" s="13">
        <v>106.2</v>
      </c>
      <c r="H33" s="13">
        <v>107.6</v>
      </c>
      <c r="I33" s="13">
        <v>106.8</v>
      </c>
      <c r="J33" s="13">
        <v>104.3</v>
      </c>
      <c r="K33" s="13">
        <v>104.6</v>
      </c>
      <c r="L33" s="13">
        <v>104.5</v>
      </c>
      <c r="M33" s="13">
        <v>108.1</v>
      </c>
      <c r="O33" s="57" t="s">
        <v>43</v>
      </c>
      <c r="Q33" s="50"/>
      <c r="R33" s="50"/>
      <c r="S33" s="50"/>
      <c r="T33" s="50"/>
      <c r="U33" s="55"/>
    </row>
    <row r="34" spans="1:21" ht="15.75">
      <c r="A34" s="15">
        <v>42064</v>
      </c>
      <c r="B34" s="13">
        <v>114.9</v>
      </c>
      <c r="C34" s="13">
        <v>109.9</v>
      </c>
      <c r="D34" s="13">
        <v>103.8</v>
      </c>
      <c r="E34" s="13">
        <v>105</v>
      </c>
      <c r="F34" s="13">
        <v>104.4</v>
      </c>
      <c r="G34" s="13">
        <v>106.2</v>
      </c>
      <c r="H34" s="13">
        <v>107.8</v>
      </c>
      <c r="I34" s="13">
        <v>106.8</v>
      </c>
      <c r="J34" s="13">
        <v>104.1</v>
      </c>
      <c r="K34" s="13">
        <v>104.5</v>
      </c>
      <c r="L34" s="13">
        <v>104.5</v>
      </c>
      <c r="M34" s="13">
        <v>107.8</v>
      </c>
      <c r="O34" s="54" t="s">
        <v>44</v>
      </c>
      <c r="Q34" s="48"/>
      <c r="R34" s="49"/>
      <c r="S34" s="50"/>
      <c r="T34" s="50"/>
      <c r="U34" s="55"/>
    </row>
    <row r="35" spans="1:21" ht="15.75">
      <c r="A35" s="20">
        <v>42036</v>
      </c>
      <c r="B35" s="13">
        <v>114.6</v>
      </c>
      <c r="C35" s="13">
        <v>109.6</v>
      </c>
      <c r="D35" s="13">
        <v>103.5</v>
      </c>
      <c r="E35" s="13">
        <v>104.9</v>
      </c>
      <c r="F35" s="13">
        <v>104.5</v>
      </c>
      <c r="G35" s="13">
        <v>106.7</v>
      </c>
      <c r="H35" s="13">
        <v>107.7</v>
      </c>
      <c r="I35" s="13">
        <v>106.8</v>
      </c>
      <c r="J35" s="13">
        <v>104.3</v>
      </c>
      <c r="K35" s="13">
        <v>104</v>
      </c>
      <c r="L35" s="13">
        <v>104.5</v>
      </c>
      <c r="M35" s="13">
        <v>107.8</v>
      </c>
      <c r="O35" s="54" t="s">
        <v>45</v>
      </c>
      <c r="Q35" s="50"/>
      <c r="R35" s="50"/>
      <c r="S35" s="50"/>
      <c r="T35" s="50"/>
      <c r="U35" s="55"/>
    </row>
    <row r="36" spans="1:21">
      <c r="A36" s="18">
        <v>42005</v>
      </c>
      <c r="B36" s="13">
        <v>114.3</v>
      </c>
      <c r="C36" s="13">
        <v>109.3</v>
      </c>
      <c r="D36" s="13">
        <v>103.6</v>
      </c>
      <c r="E36" s="13">
        <v>104.7</v>
      </c>
      <c r="F36" s="13">
        <v>104.1</v>
      </c>
      <c r="G36" s="13">
        <v>106.6</v>
      </c>
      <c r="H36" s="13">
        <v>107.5</v>
      </c>
      <c r="I36" s="13">
        <v>106.7</v>
      </c>
      <c r="J36" s="13">
        <v>102.6</v>
      </c>
      <c r="K36" s="13">
        <v>104.1</v>
      </c>
      <c r="L36" s="13">
        <v>104.1</v>
      </c>
      <c r="M36" s="13">
        <v>107.5</v>
      </c>
      <c r="O36" s="58" t="s">
        <v>46</v>
      </c>
      <c r="P36" s="59"/>
      <c r="Q36" s="52"/>
      <c r="R36" s="52"/>
      <c r="S36" s="53"/>
      <c r="T36" s="53"/>
      <c r="U36" s="60"/>
    </row>
    <row r="37" spans="1:21">
      <c r="A37" s="15">
        <v>41974</v>
      </c>
      <c r="B37" s="13">
        <v>114.2</v>
      </c>
      <c r="C37" s="13">
        <v>109</v>
      </c>
      <c r="D37" s="13">
        <v>104</v>
      </c>
      <c r="E37" s="13">
        <v>104.7</v>
      </c>
      <c r="F37" s="13">
        <v>104</v>
      </c>
      <c r="G37" s="13">
        <v>106.3</v>
      </c>
      <c r="H37" s="13">
        <v>107.4</v>
      </c>
      <c r="I37" s="13">
        <v>106.4</v>
      </c>
      <c r="J37" s="13">
        <v>104.8</v>
      </c>
      <c r="K37" s="13">
        <v>104.8</v>
      </c>
      <c r="L37" s="13">
        <v>104.5</v>
      </c>
      <c r="M37" s="13">
        <v>107.7</v>
      </c>
    </row>
    <row r="38" spans="1:21">
      <c r="A38" s="15">
        <v>41944</v>
      </c>
      <c r="B38" s="13">
        <v>114.1</v>
      </c>
      <c r="C38" s="13">
        <v>109.1</v>
      </c>
      <c r="D38" s="13">
        <v>104</v>
      </c>
      <c r="E38" s="13">
        <v>105</v>
      </c>
      <c r="F38" s="13">
        <v>104.1</v>
      </c>
      <c r="G38" s="13">
        <v>106.3</v>
      </c>
      <c r="H38" s="13">
        <v>107.5</v>
      </c>
      <c r="I38" s="13">
        <v>106.3</v>
      </c>
      <c r="J38" s="13">
        <v>104.9</v>
      </c>
      <c r="K38" s="13">
        <v>104.8</v>
      </c>
      <c r="L38" s="13">
        <v>104.7</v>
      </c>
      <c r="M38" s="13">
        <v>107.8</v>
      </c>
    </row>
    <row r="39" spans="1:21" ht="15.75" thickBot="1">
      <c r="A39" s="25">
        <v>41913</v>
      </c>
      <c r="B39" s="26">
        <v>113.9</v>
      </c>
      <c r="C39" s="26">
        <v>109.1</v>
      </c>
      <c r="D39" s="26">
        <v>103.7</v>
      </c>
      <c r="E39" s="26">
        <v>105.5</v>
      </c>
      <c r="F39" s="26">
        <v>104.4</v>
      </c>
      <c r="G39" s="26">
        <v>106.4</v>
      </c>
      <c r="H39" s="26">
        <v>107.8</v>
      </c>
      <c r="I39" s="26">
        <v>106.5</v>
      </c>
      <c r="J39" s="26">
        <v>104.8</v>
      </c>
      <c r="K39" s="26">
        <v>105.1</v>
      </c>
      <c r="L39" s="26">
        <v>105.1</v>
      </c>
      <c r="M39" s="26">
        <v>108</v>
      </c>
    </row>
    <row r="40" spans="1:21" ht="15.75" thickTop="1">
      <c r="A40" s="27"/>
      <c r="B40" s="28"/>
      <c r="C40" s="28"/>
      <c r="D40" s="28"/>
      <c r="E40" s="28"/>
      <c r="F40" s="28"/>
      <c r="G40" s="28"/>
      <c r="H40" s="28"/>
      <c r="I40" s="28"/>
      <c r="J40" s="28"/>
      <c r="K40" s="28"/>
      <c r="L40" s="28"/>
      <c r="M40" s="28"/>
    </row>
    <row r="41" spans="1:21">
      <c r="A41" s="29"/>
      <c r="B41" s="28"/>
      <c r="C41" s="28"/>
      <c r="D41" s="28"/>
      <c r="E41" s="28"/>
      <c r="F41" s="28"/>
      <c r="G41" s="28"/>
      <c r="H41" s="28"/>
      <c r="I41" s="28"/>
      <c r="J41" s="28"/>
      <c r="K41" s="28"/>
      <c r="L41" s="28"/>
      <c r="M41" s="28"/>
    </row>
    <row r="42" spans="1:21">
      <c r="A42" s="29"/>
      <c r="B42" s="28"/>
      <c r="C42" s="28"/>
      <c r="D42" s="28"/>
      <c r="E42" s="28"/>
      <c r="F42" s="28"/>
      <c r="G42" s="28"/>
      <c r="H42" s="28"/>
      <c r="I42" s="28"/>
      <c r="J42" s="28"/>
      <c r="K42" s="28"/>
      <c r="L42" s="28"/>
      <c r="M42" s="28"/>
    </row>
    <row r="43" spans="1:21">
      <c r="A43" s="30"/>
      <c r="B43" s="28"/>
      <c r="C43" s="28"/>
      <c r="D43" s="28"/>
      <c r="E43" s="28"/>
      <c r="F43" s="28"/>
      <c r="G43" s="28"/>
      <c r="H43" s="28"/>
      <c r="I43" s="28"/>
      <c r="J43" s="28"/>
      <c r="K43" s="28"/>
      <c r="L43" s="28"/>
      <c r="M43" s="28"/>
    </row>
    <row r="44" spans="1:21">
      <c r="A44" s="27"/>
      <c r="B44" s="28"/>
      <c r="C44" s="28"/>
      <c r="D44" s="28"/>
      <c r="E44" s="28"/>
      <c r="F44" s="28"/>
      <c r="G44" s="28"/>
      <c r="H44" s="28"/>
      <c r="I44" s="28"/>
      <c r="J44" s="28"/>
      <c r="K44" s="28"/>
      <c r="L44" s="28"/>
      <c r="M44" s="28"/>
    </row>
    <row r="45" spans="1:21">
      <c r="A45" s="29"/>
      <c r="B45" s="28"/>
      <c r="C45" s="28"/>
      <c r="D45" s="28"/>
      <c r="E45" s="28"/>
      <c r="F45" s="28"/>
      <c r="G45" s="28"/>
      <c r="H45" s="28"/>
      <c r="I45" s="28"/>
      <c r="J45" s="28"/>
      <c r="K45" s="28"/>
      <c r="L45" s="28"/>
      <c r="M45" s="28"/>
    </row>
    <row r="46" spans="1:21">
      <c r="A46" s="29"/>
      <c r="B46" s="28"/>
      <c r="C46" s="28"/>
      <c r="D46" s="28"/>
      <c r="E46" s="28"/>
      <c r="F46" s="28"/>
      <c r="G46" s="28"/>
      <c r="H46" s="28"/>
      <c r="I46" s="28"/>
      <c r="J46" s="28"/>
      <c r="K46" s="28"/>
      <c r="L46" s="28"/>
      <c r="M46" s="28"/>
    </row>
    <row r="47" spans="1:21">
      <c r="A47" s="30"/>
      <c r="B47" s="28"/>
      <c r="C47" s="28"/>
      <c r="D47" s="28"/>
      <c r="E47" s="28"/>
      <c r="F47" s="28"/>
      <c r="G47" s="28"/>
      <c r="H47" s="28"/>
      <c r="I47" s="28"/>
      <c r="J47" s="28"/>
      <c r="K47" s="28"/>
      <c r="L47" s="28"/>
      <c r="M47" s="28"/>
    </row>
    <row r="48" spans="1:21">
      <c r="A48" s="27"/>
      <c r="B48" s="28"/>
      <c r="C48" s="28"/>
      <c r="D48" s="28"/>
      <c r="E48" s="28"/>
      <c r="F48" s="28"/>
      <c r="G48" s="28"/>
      <c r="H48" s="28"/>
      <c r="I48" s="28"/>
      <c r="J48" s="28"/>
      <c r="K48" s="28"/>
      <c r="L48" s="28"/>
      <c r="M48" s="28"/>
    </row>
    <row r="49" spans="1:13">
      <c r="A49" s="29"/>
      <c r="B49" s="28"/>
      <c r="C49" s="28"/>
      <c r="D49" s="28"/>
      <c r="E49" s="28"/>
      <c r="F49" s="28"/>
      <c r="G49" s="28"/>
      <c r="H49" s="28"/>
      <c r="I49" s="28"/>
      <c r="J49" s="28"/>
      <c r="K49" s="28"/>
      <c r="L49" s="28"/>
      <c r="M49" s="28"/>
    </row>
    <row r="50" spans="1:13">
      <c r="A50" s="29"/>
      <c r="B50" s="28"/>
      <c r="C50" s="28"/>
      <c r="D50" s="28"/>
      <c r="E50" s="28"/>
      <c r="F50" s="28"/>
      <c r="G50" s="28"/>
      <c r="H50" s="28"/>
      <c r="I50" s="28"/>
      <c r="J50" s="28"/>
      <c r="K50" s="28"/>
      <c r="L50" s="28"/>
      <c r="M50" s="28"/>
    </row>
    <row r="51" spans="1:13">
      <c r="A51" s="29"/>
      <c r="B51" s="31"/>
      <c r="C51" s="31"/>
      <c r="D51" s="31"/>
      <c r="E51" s="31"/>
      <c r="F51" s="31"/>
      <c r="G51" s="31"/>
      <c r="H51" s="31"/>
      <c r="I51" s="31"/>
      <c r="J51" s="31"/>
      <c r="K51" s="31"/>
      <c r="L51" s="31"/>
      <c r="M51" s="31"/>
    </row>
    <row r="52" spans="1:13">
      <c r="A52" s="29"/>
      <c r="B52" s="32"/>
      <c r="C52" s="32"/>
      <c r="D52" s="32"/>
      <c r="E52" s="32"/>
      <c r="F52" s="32"/>
      <c r="G52" s="32"/>
      <c r="H52" s="32"/>
      <c r="I52" s="32"/>
      <c r="J52" s="32"/>
      <c r="K52" s="32"/>
      <c r="L52" s="32"/>
      <c r="M52" s="32"/>
    </row>
    <row r="53" spans="1:13">
      <c r="A53" s="29"/>
      <c r="B53" s="31"/>
      <c r="C53" s="31"/>
      <c r="D53" s="32"/>
      <c r="E53" s="31"/>
      <c r="F53" s="31"/>
      <c r="G53" s="31"/>
      <c r="H53" s="31"/>
      <c r="I53" s="31"/>
      <c r="J53" s="31"/>
      <c r="K53" s="31"/>
      <c r="L53" s="31"/>
      <c r="M53" s="31"/>
    </row>
    <row r="54" spans="1:13">
      <c r="A54" s="29"/>
      <c r="B54" s="33"/>
      <c r="C54" s="33"/>
      <c r="D54" s="33"/>
      <c r="E54" s="33"/>
      <c r="F54" s="33"/>
      <c r="G54" s="33"/>
      <c r="H54" s="33"/>
      <c r="I54" s="33"/>
      <c r="J54" s="33"/>
      <c r="K54" s="33"/>
      <c r="L54" s="33"/>
      <c r="M54" s="33"/>
    </row>
    <row r="55" spans="1:13">
      <c r="A55" s="27"/>
      <c r="B55" s="34"/>
      <c r="C55" s="34"/>
      <c r="D55" s="34"/>
      <c r="E55" s="34"/>
      <c r="F55" s="34"/>
      <c r="G55" s="34"/>
      <c r="H55" s="34"/>
      <c r="I55" s="34"/>
      <c r="J55" s="34"/>
      <c r="K55" s="34"/>
      <c r="L55" s="34"/>
      <c r="M55" s="34"/>
    </row>
    <row r="56" spans="1:13">
      <c r="A56" s="35"/>
      <c r="B56" s="34"/>
      <c r="C56" s="34"/>
      <c r="D56" s="34"/>
      <c r="E56" s="34"/>
      <c r="F56" s="34"/>
      <c r="G56" s="34"/>
      <c r="H56" s="34"/>
      <c r="I56" s="34"/>
      <c r="J56" s="34"/>
      <c r="K56" s="34"/>
      <c r="L56" s="34"/>
      <c r="M56" s="34"/>
    </row>
    <row r="57" spans="1:13">
      <c r="A57" s="27"/>
      <c r="B57" s="34"/>
      <c r="C57" s="34"/>
      <c r="D57" s="34"/>
      <c r="E57" s="34"/>
      <c r="F57" s="34"/>
      <c r="G57" s="34"/>
      <c r="H57" s="34"/>
      <c r="I57" s="34"/>
      <c r="J57" s="34"/>
      <c r="K57" s="34"/>
      <c r="L57" s="34"/>
      <c r="M57" s="34"/>
    </row>
    <row r="58" spans="1:13">
      <c r="A58" s="27"/>
      <c r="B58" s="36"/>
      <c r="C58" s="36"/>
      <c r="D58" s="36"/>
      <c r="E58" s="36"/>
      <c r="F58" s="36"/>
      <c r="G58" s="36"/>
      <c r="H58" s="36"/>
      <c r="I58" s="36"/>
      <c r="J58" s="36"/>
      <c r="K58" s="36"/>
      <c r="L58" s="36"/>
      <c r="M58" s="36"/>
    </row>
    <row r="59" spans="1:13">
      <c r="A59" s="30"/>
      <c r="B59" s="36"/>
      <c r="C59" s="36"/>
      <c r="D59" s="36"/>
      <c r="E59" s="36"/>
      <c r="F59" s="36"/>
      <c r="G59" s="36"/>
      <c r="H59" s="36"/>
      <c r="I59" s="36"/>
      <c r="J59" s="36"/>
      <c r="K59" s="36"/>
      <c r="L59" s="36"/>
      <c r="M59" s="36"/>
    </row>
    <row r="60" spans="1:13">
      <c r="A60" s="27"/>
      <c r="B60" s="36"/>
      <c r="C60" s="36"/>
      <c r="D60" s="36"/>
      <c r="E60" s="36"/>
      <c r="F60" s="36"/>
      <c r="G60" s="36"/>
      <c r="H60" s="36"/>
      <c r="I60" s="36"/>
      <c r="J60" s="36"/>
      <c r="K60" s="36"/>
      <c r="L60" s="36"/>
      <c r="M60" s="36"/>
    </row>
    <row r="61" spans="1:13">
      <c r="A61" s="27"/>
      <c r="B61" s="36"/>
      <c r="C61" s="36"/>
      <c r="D61" s="36"/>
      <c r="E61" s="36"/>
      <c r="F61" s="36"/>
      <c r="G61" s="36"/>
      <c r="H61" s="36"/>
      <c r="I61" s="36"/>
      <c r="J61" s="36"/>
      <c r="K61" s="36"/>
      <c r="L61" s="36"/>
      <c r="M61" s="36"/>
    </row>
    <row r="62" spans="1:13">
      <c r="A62" s="27"/>
      <c r="B62" s="36"/>
      <c r="C62" s="36"/>
      <c r="D62" s="36"/>
      <c r="E62" s="36"/>
      <c r="F62" s="36"/>
      <c r="G62" s="36"/>
      <c r="H62" s="36"/>
      <c r="I62" s="36"/>
      <c r="J62" s="36"/>
      <c r="K62" s="36"/>
      <c r="L62" s="36"/>
      <c r="M62" s="36"/>
    </row>
    <row r="63" spans="1:13">
      <c r="A63" s="27"/>
      <c r="B63" s="36"/>
      <c r="C63" s="36"/>
      <c r="D63" s="36"/>
      <c r="E63" s="36"/>
      <c r="F63" s="36"/>
      <c r="G63" s="36"/>
      <c r="H63" s="36"/>
      <c r="I63" s="36"/>
      <c r="J63" s="36"/>
      <c r="K63" s="36"/>
      <c r="L63" s="36"/>
      <c r="M63" s="36"/>
    </row>
    <row r="64" spans="1:13">
      <c r="A64" s="27"/>
      <c r="B64" s="36"/>
      <c r="C64" s="36"/>
      <c r="D64" s="36"/>
      <c r="E64" s="36"/>
      <c r="F64" s="36"/>
      <c r="G64" s="36"/>
      <c r="H64" s="36"/>
      <c r="I64" s="36"/>
      <c r="J64" s="36"/>
      <c r="K64" s="36"/>
      <c r="L64" s="36"/>
      <c r="M64" s="36"/>
    </row>
    <row r="65" spans="1:13">
      <c r="A65" s="27"/>
      <c r="B65" s="36"/>
      <c r="C65" s="36"/>
      <c r="D65" s="36"/>
      <c r="E65" s="36"/>
      <c r="F65" s="36"/>
      <c r="G65" s="36"/>
      <c r="H65" s="36"/>
      <c r="I65" s="36"/>
      <c r="J65" s="36"/>
      <c r="K65" s="36"/>
      <c r="L65" s="36"/>
      <c r="M65" s="36"/>
    </row>
    <row r="66" spans="1:13">
      <c r="A66" s="27"/>
      <c r="B66" s="36"/>
      <c r="C66" s="36"/>
      <c r="D66" s="36"/>
      <c r="E66" s="36"/>
      <c r="F66" s="36"/>
      <c r="G66" s="36"/>
      <c r="H66" s="36"/>
      <c r="I66" s="36"/>
      <c r="J66" s="36"/>
      <c r="K66" s="36"/>
      <c r="L66" s="36"/>
      <c r="M66" s="36"/>
    </row>
    <row r="67" spans="1:13">
      <c r="A67" s="27"/>
      <c r="B67" s="36"/>
      <c r="C67" s="36"/>
      <c r="D67" s="36"/>
      <c r="E67" s="36"/>
      <c r="F67" s="36"/>
      <c r="G67" s="36"/>
      <c r="H67" s="36"/>
      <c r="I67" s="36"/>
      <c r="J67" s="36"/>
      <c r="K67" s="36"/>
      <c r="L67" s="36"/>
      <c r="M67" s="36"/>
    </row>
    <row r="68" spans="1:13">
      <c r="A68" s="27"/>
      <c r="B68" s="36"/>
      <c r="C68" s="36"/>
      <c r="D68" s="36"/>
      <c r="E68" s="36"/>
      <c r="F68" s="36"/>
      <c r="G68" s="36"/>
      <c r="H68" s="36"/>
      <c r="I68" s="36"/>
      <c r="J68" s="36"/>
      <c r="K68" s="36"/>
      <c r="L68" s="36"/>
      <c r="M68" s="36"/>
    </row>
    <row r="69" spans="1:13">
      <c r="A69" s="29"/>
      <c r="B69" s="28"/>
      <c r="C69" s="28"/>
      <c r="D69" s="28"/>
      <c r="E69" s="28"/>
      <c r="F69" s="28"/>
      <c r="G69" s="28"/>
      <c r="H69" s="28"/>
      <c r="I69" s="28"/>
      <c r="J69" s="28"/>
      <c r="K69" s="28"/>
      <c r="L69" s="28"/>
      <c r="M69" s="28"/>
    </row>
    <row r="70" spans="1:13">
      <c r="A70" s="29"/>
      <c r="B70" s="28"/>
      <c r="C70" s="28"/>
      <c r="D70" s="28"/>
      <c r="E70" s="28"/>
      <c r="F70" s="28"/>
      <c r="G70" s="28"/>
      <c r="H70" s="28"/>
      <c r="I70" s="28"/>
      <c r="J70" s="28"/>
      <c r="K70" s="28"/>
      <c r="L70" s="28"/>
      <c r="M70" s="28"/>
    </row>
    <row r="71" spans="1:13">
      <c r="A71" s="29"/>
      <c r="B71" s="28"/>
      <c r="C71" s="28"/>
      <c r="D71" s="28"/>
      <c r="E71" s="28"/>
      <c r="F71" s="28"/>
      <c r="G71" s="28"/>
      <c r="H71" s="28"/>
      <c r="I71" s="28"/>
      <c r="J71" s="28"/>
      <c r="K71" s="28"/>
      <c r="L71" s="28"/>
      <c r="M71" s="28"/>
    </row>
    <row r="72" spans="1:13">
      <c r="A72" s="29"/>
      <c r="B72" s="28"/>
      <c r="C72" s="28"/>
      <c r="D72" s="28"/>
      <c r="E72" s="28"/>
      <c r="F72" s="28"/>
      <c r="G72" s="28"/>
      <c r="H72" s="28"/>
      <c r="I72" s="28"/>
      <c r="J72" s="28"/>
      <c r="K72" s="28"/>
      <c r="L72" s="28"/>
      <c r="M72" s="28"/>
    </row>
    <row r="73" spans="1:13">
      <c r="A73" s="29"/>
      <c r="B73" s="28"/>
      <c r="C73" s="28"/>
      <c r="D73" s="28"/>
      <c r="E73" s="28"/>
      <c r="F73" s="28"/>
      <c r="G73" s="28"/>
      <c r="H73" s="28"/>
      <c r="I73" s="28"/>
      <c r="J73" s="28"/>
      <c r="K73" s="28"/>
      <c r="L73" s="28"/>
      <c r="M73" s="28"/>
    </row>
    <row r="74" spans="1:13">
      <c r="A74" s="29"/>
      <c r="B74" s="28"/>
      <c r="C74" s="28"/>
      <c r="D74" s="28"/>
      <c r="E74" s="28"/>
      <c r="F74" s="28"/>
      <c r="G74" s="28"/>
      <c r="H74" s="28"/>
      <c r="I74" s="28"/>
      <c r="J74" s="28"/>
      <c r="K74" s="28"/>
      <c r="L74" s="28"/>
      <c r="M74" s="28"/>
    </row>
    <row r="75" spans="1:13">
      <c r="A75" s="27"/>
      <c r="B75" s="36"/>
      <c r="C75" s="36"/>
      <c r="D75" s="36"/>
      <c r="E75" s="36"/>
      <c r="F75" s="36"/>
      <c r="G75" s="36"/>
      <c r="H75" s="36"/>
      <c r="I75" s="36"/>
      <c r="J75" s="36"/>
      <c r="K75" s="36"/>
      <c r="L75" s="36"/>
      <c r="M75" s="36"/>
    </row>
    <row r="76" spans="1:13">
      <c r="A76" s="27"/>
      <c r="B76" s="36"/>
      <c r="C76" s="36"/>
      <c r="D76" s="36"/>
      <c r="E76" s="36"/>
      <c r="F76" s="36"/>
      <c r="G76" s="36"/>
      <c r="H76" s="36"/>
      <c r="I76" s="36"/>
      <c r="J76" s="36"/>
      <c r="K76" s="36"/>
      <c r="L76" s="36"/>
      <c r="M76" s="36"/>
    </row>
    <row r="77" spans="1:13">
      <c r="A77" s="27"/>
      <c r="B77" s="36"/>
      <c r="C77" s="36"/>
      <c r="D77" s="36"/>
      <c r="E77" s="36"/>
      <c r="F77" s="36"/>
      <c r="G77" s="36"/>
      <c r="H77" s="36"/>
      <c r="I77" s="36"/>
      <c r="J77" s="36"/>
      <c r="K77" s="36"/>
      <c r="L77" s="36"/>
      <c r="M77" s="36"/>
    </row>
    <row r="78" spans="1:13">
      <c r="A78" s="27"/>
      <c r="B78" s="36"/>
      <c r="C78" s="36"/>
      <c r="D78" s="36"/>
      <c r="E78" s="36"/>
      <c r="F78" s="36"/>
      <c r="G78" s="36"/>
      <c r="H78" s="36"/>
      <c r="I78" s="36"/>
      <c r="J78" s="36"/>
      <c r="K78" s="36"/>
      <c r="L78" s="36"/>
      <c r="M78" s="36"/>
    </row>
    <row r="79" spans="1:13">
      <c r="A79" s="27"/>
      <c r="B79" s="36"/>
      <c r="C79" s="36"/>
      <c r="D79" s="36"/>
      <c r="E79" s="36"/>
      <c r="F79" s="36"/>
      <c r="G79" s="36"/>
      <c r="H79" s="36"/>
      <c r="I79" s="36"/>
      <c r="J79" s="36"/>
      <c r="K79" s="36"/>
      <c r="L79" s="36"/>
      <c r="M79" s="36"/>
    </row>
    <row r="80" spans="1:13">
      <c r="A80" s="27"/>
      <c r="B80" s="36"/>
      <c r="C80" s="36"/>
      <c r="D80" s="36"/>
      <c r="E80" s="36"/>
      <c r="F80" s="36"/>
      <c r="G80" s="36"/>
      <c r="H80" s="36"/>
      <c r="I80" s="36"/>
      <c r="J80" s="36"/>
      <c r="K80" s="36"/>
      <c r="L80" s="36"/>
      <c r="M80" s="36"/>
    </row>
    <row r="81" spans="1:13">
      <c r="A81" s="27"/>
      <c r="B81" s="36"/>
      <c r="C81" s="36"/>
      <c r="D81" s="36"/>
      <c r="E81" s="36"/>
      <c r="F81" s="36"/>
      <c r="G81" s="36"/>
      <c r="H81" s="36"/>
      <c r="I81" s="36"/>
      <c r="J81" s="36"/>
      <c r="K81" s="36"/>
      <c r="L81" s="36"/>
      <c r="M81" s="36"/>
    </row>
    <row r="82" spans="1:13">
      <c r="A82" s="27"/>
      <c r="B82" s="36"/>
      <c r="C82" s="36"/>
      <c r="D82" s="36"/>
      <c r="E82" s="36"/>
      <c r="F82" s="36"/>
      <c r="G82" s="36"/>
      <c r="H82" s="36"/>
      <c r="I82" s="36"/>
      <c r="J82" s="36"/>
      <c r="K82" s="36"/>
      <c r="L82" s="36"/>
      <c r="M82" s="36"/>
    </row>
    <row r="83" spans="1:13">
      <c r="A83" s="27"/>
      <c r="B83" s="36"/>
      <c r="C83" s="36"/>
      <c r="D83" s="36"/>
      <c r="E83" s="36"/>
      <c r="F83" s="36"/>
      <c r="G83" s="36"/>
      <c r="H83" s="36"/>
      <c r="I83" s="36"/>
      <c r="J83" s="36"/>
      <c r="K83" s="36"/>
      <c r="L83" s="36"/>
      <c r="M83" s="36"/>
    </row>
    <row r="84" spans="1:13">
      <c r="A84" s="27"/>
      <c r="B84" s="36"/>
      <c r="C84" s="36"/>
      <c r="D84" s="36"/>
      <c r="E84" s="36"/>
      <c r="F84" s="36"/>
      <c r="G84" s="36"/>
      <c r="H84" s="36"/>
      <c r="I84" s="36"/>
      <c r="J84" s="36"/>
      <c r="K84" s="36"/>
      <c r="L84" s="36"/>
      <c r="M84" s="36"/>
    </row>
    <row r="85" spans="1:13">
      <c r="A85" s="27"/>
      <c r="B85" s="36"/>
      <c r="C85" s="36"/>
      <c r="D85" s="36"/>
      <c r="E85" s="36"/>
      <c r="F85" s="36"/>
      <c r="G85" s="36"/>
      <c r="H85" s="36"/>
      <c r="I85" s="36"/>
      <c r="J85" s="36"/>
      <c r="K85" s="36"/>
      <c r="L85" s="36"/>
      <c r="M85" s="36"/>
    </row>
    <row r="86" spans="1:13">
      <c r="A86" s="27"/>
      <c r="B86" s="36"/>
      <c r="C86" s="36"/>
      <c r="D86" s="36"/>
      <c r="E86" s="36"/>
      <c r="F86" s="36"/>
      <c r="G86" s="36"/>
      <c r="H86" s="36"/>
      <c r="I86" s="36"/>
      <c r="J86" s="36"/>
      <c r="K86" s="36"/>
      <c r="L86" s="36"/>
      <c r="M86" s="36"/>
    </row>
    <row r="87" spans="1:13">
      <c r="A87" s="27"/>
      <c r="B87" s="36"/>
      <c r="C87" s="36"/>
      <c r="D87" s="36"/>
      <c r="E87" s="36"/>
      <c r="F87" s="36"/>
      <c r="G87" s="36"/>
      <c r="H87" s="36"/>
      <c r="I87" s="36"/>
      <c r="J87" s="36"/>
      <c r="K87" s="36"/>
      <c r="L87" s="36"/>
      <c r="M87" s="36"/>
    </row>
    <row r="88" spans="1:13">
      <c r="A88" s="27"/>
      <c r="B88" s="36"/>
      <c r="C88" s="36"/>
      <c r="D88" s="36"/>
      <c r="E88" s="36"/>
      <c r="F88" s="36"/>
      <c r="G88" s="36"/>
      <c r="H88" s="36"/>
      <c r="I88" s="36"/>
      <c r="J88" s="36"/>
      <c r="K88" s="36"/>
      <c r="L88" s="36"/>
      <c r="M88" s="36"/>
    </row>
  </sheetData>
  <mergeCells count="1">
    <mergeCell ref="Q5:S5"/>
  </mergeCells>
  <dataValidations count="1">
    <dataValidation type="list" allowBlank="1" showInputMessage="1" showErrorMessage="1" sqref="Q7:S7">
      <formula1>$B$5:$M$5</formula1>
    </dataValidation>
  </dataValidations>
  <printOptions horizontalCentered="1"/>
  <pageMargins left="0.23622047244094491" right="0.23622047244094491" top="0.74803149606299213" bottom="0.74803149606299213" header="0.31496062992125984" footer="0.31496062992125984"/>
  <pageSetup paperSize="9" scale="87" fitToWidth="2" orientation="portrait" r:id="rId1"/>
  <colBreaks count="1" manualBreakCount="1">
    <brk id="7" max="38" man="1"/>
  </colBreaks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2</vt:i4>
      </vt:variant>
    </vt:vector>
  </HeadingPairs>
  <TitlesOfParts>
    <vt:vector size="3" baseType="lpstr">
      <vt:lpstr>Résultats</vt:lpstr>
      <vt:lpstr>Résultats!Print_Area</vt:lpstr>
      <vt:lpstr>Résultats!Print_Titles</vt:lpstr>
    </vt:vector>
  </TitlesOfParts>
  <Company>Université Montpellier 2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</dc:creator>
  <cp:lastModifiedBy>Carim</cp:lastModifiedBy>
  <dcterms:created xsi:type="dcterms:W3CDTF">2017-09-28T12:00:13Z</dcterms:created>
  <dcterms:modified xsi:type="dcterms:W3CDTF">2017-09-28T13:25:03Z</dcterms:modified>
</cp:coreProperties>
</file>