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7935" activeTab="1"/>
  </bookViews>
  <sheets>
    <sheet name="Feuil1" sheetId="1" r:id="rId1"/>
    <sheet name="Feuil2" sheetId="2" r:id="rId2"/>
  </sheets>
  <definedNames>
    <definedName name="_xlnm._FilterDatabase" localSheetId="0" hidden="1">Feuil1!$A$1:$O$1</definedName>
  </definedNames>
  <calcPr calcId="125725"/>
</workbook>
</file>

<file path=xl/calcChain.xml><?xml version="1.0" encoding="utf-8"?>
<calcChain xmlns="http://schemas.openxmlformats.org/spreadsheetml/2006/main">
  <c r="P240" i="2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A9"/>
  <c r="B9"/>
  <c r="C9"/>
  <c r="D9"/>
  <c r="A10"/>
  <c r="B10"/>
  <c r="C10"/>
  <c r="D10"/>
  <c r="A13"/>
  <c r="B13"/>
  <c r="C13"/>
  <c r="D13"/>
  <c r="A18"/>
  <c r="B18"/>
  <c r="C18"/>
  <c r="D18"/>
  <c r="A26"/>
  <c r="B26"/>
  <c r="C26"/>
  <c r="D26"/>
  <c r="A27"/>
  <c r="B27"/>
  <c r="C27"/>
  <c r="D27"/>
  <c r="A29"/>
  <c r="B29"/>
  <c r="C29"/>
  <c r="D29"/>
  <c r="A42"/>
  <c r="B42"/>
  <c r="C42"/>
  <c r="D42"/>
  <c r="A43"/>
  <c r="B43"/>
  <c r="C43"/>
  <c r="D43"/>
  <c r="A45"/>
  <c r="B45"/>
  <c r="C45"/>
  <c r="D45"/>
  <c r="A46"/>
  <c r="B46"/>
  <c r="C46"/>
  <c r="D46"/>
  <c r="A47"/>
  <c r="B47"/>
  <c r="C47"/>
  <c r="D47"/>
  <c r="A70"/>
  <c r="B70"/>
  <c r="C70"/>
  <c r="D70"/>
  <c r="A71"/>
  <c r="B71"/>
  <c r="C71"/>
  <c r="D71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8"/>
  <c r="B98"/>
  <c r="C98"/>
  <c r="D98"/>
  <c r="A99"/>
  <c r="B99"/>
  <c r="C99"/>
  <c r="D99"/>
  <c r="A100"/>
  <c r="B100"/>
  <c r="C100"/>
  <c r="D100"/>
  <c r="A108"/>
  <c r="B108"/>
  <c r="C108"/>
  <c r="D108"/>
  <c r="A109"/>
  <c r="B109"/>
  <c r="C109"/>
  <c r="D109"/>
  <c r="A110"/>
  <c r="B110"/>
  <c r="C110"/>
  <c r="D110"/>
  <c r="A111"/>
  <c r="B111"/>
  <c r="C111"/>
  <c r="D111"/>
  <c r="A112"/>
  <c r="B112"/>
  <c r="C112"/>
  <c r="D112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8"/>
  <c r="B128"/>
  <c r="C128"/>
  <c r="D128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7"/>
  <c r="B157"/>
  <c r="C157"/>
  <c r="D157"/>
  <c r="A160"/>
  <c r="B160"/>
  <c r="C160"/>
  <c r="D160"/>
  <c r="A161"/>
  <c r="B161"/>
  <c r="C161"/>
  <c r="D161"/>
  <c r="A162"/>
  <c r="B162"/>
  <c r="C162"/>
  <c r="D162"/>
  <c r="A164"/>
  <c r="B164"/>
  <c r="C164"/>
  <c r="D164"/>
  <c r="A165"/>
  <c r="B165"/>
  <c r="C165"/>
  <c r="D165"/>
  <c r="A168"/>
  <c r="B168"/>
  <c r="C168"/>
  <c r="D168"/>
  <c r="A169"/>
  <c r="B169"/>
  <c r="C169"/>
  <c r="D169"/>
  <c r="A170"/>
  <c r="B170"/>
  <c r="C170"/>
  <c r="D170"/>
  <c r="A173"/>
  <c r="B173"/>
  <c r="C173"/>
  <c r="D173"/>
  <c r="A175"/>
  <c r="B175"/>
  <c r="C175"/>
  <c r="D175"/>
  <c r="A178"/>
  <c r="B178"/>
  <c r="C178"/>
  <c r="D178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90"/>
  <c r="B190"/>
  <c r="C190"/>
  <c r="D190"/>
  <c r="A191"/>
  <c r="B191"/>
  <c r="C191"/>
  <c r="D191"/>
  <c r="A192"/>
  <c r="B192"/>
  <c r="C192"/>
  <c r="D192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8"/>
  <c r="B208"/>
  <c r="C208"/>
  <c r="D208"/>
  <c r="A211"/>
  <c r="B211"/>
  <c r="C211"/>
  <c r="D211"/>
  <c r="A212"/>
  <c r="B212"/>
  <c r="C212"/>
  <c r="D212"/>
  <c r="A214"/>
  <c r="B214"/>
  <c r="C214"/>
  <c r="D214"/>
  <c r="A217"/>
  <c r="B217"/>
  <c r="C217"/>
  <c r="D217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7"/>
  <c r="B237"/>
  <c r="C237"/>
  <c r="D237"/>
  <c r="A238"/>
  <c r="B238"/>
  <c r="C238"/>
  <c r="D238"/>
  <c r="A239"/>
  <c r="B239"/>
  <c r="C239"/>
  <c r="D239"/>
  <c r="L240"/>
  <c r="J240"/>
  <c r="M240" s="1"/>
  <c r="N240" s="1"/>
  <c r="O240" s="1"/>
  <c r="O239"/>
  <c r="L239"/>
  <c r="J239"/>
  <c r="M239" s="1"/>
  <c r="O238"/>
  <c r="L238"/>
  <c r="J238"/>
  <c r="M238" s="1"/>
  <c r="O237"/>
  <c r="L237"/>
  <c r="J237"/>
  <c r="M237" s="1"/>
  <c r="L236"/>
  <c r="M236" s="1"/>
  <c r="N236" s="1"/>
  <c r="O236" s="1"/>
  <c r="J236"/>
  <c r="L235"/>
  <c r="J235"/>
  <c r="M235" s="1"/>
  <c r="N235" s="1"/>
  <c r="O235" s="1"/>
  <c r="O234"/>
  <c r="L234"/>
  <c r="J234"/>
  <c r="M234" s="1"/>
  <c r="O233"/>
  <c r="L233"/>
  <c r="J233"/>
  <c r="M233" s="1"/>
  <c r="O232"/>
  <c r="L232"/>
  <c r="J232"/>
  <c r="M232" s="1"/>
  <c r="O231"/>
  <c r="L231"/>
  <c r="J231"/>
  <c r="M231" s="1"/>
  <c r="O230"/>
  <c r="L230"/>
  <c r="J230"/>
  <c r="M230" s="1"/>
  <c r="O229"/>
  <c r="L229"/>
  <c r="J229"/>
  <c r="M229" s="1"/>
  <c r="O228"/>
  <c r="L228"/>
  <c r="J228"/>
  <c r="M228" s="1"/>
  <c r="O227"/>
  <c r="L227"/>
  <c r="J227"/>
  <c r="M227" s="1"/>
  <c r="O226"/>
  <c r="L226"/>
  <c r="J226"/>
  <c r="M226" s="1"/>
  <c r="O225"/>
  <c r="L225"/>
  <c r="J225"/>
  <c r="M225" s="1"/>
  <c r="O224"/>
  <c r="L224"/>
  <c r="J224"/>
  <c r="M224" s="1"/>
  <c r="O223"/>
  <c r="L223"/>
  <c r="M223" s="1"/>
  <c r="J223"/>
  <c r="O222"/>
  <c r="L222"/>
  <c r="M222" s="1"/>
  <c r="J222"/>
  <c r="L221"/>
  <c r="J221"/>
  <c r="M221" s="1"/>
  <c r="N221" s="1"/>
  <c r="O221" s="1"/>
  <c r="L220"/>
  <c r="M220" s="1"/>
  <c r="N220" s="1"/>
  <c r="O220" s="1"/>
  <c r="J220"/>
  <c r="L219"/>
  <c r="J219"/>
  <c r="M219" s="1"/>
  <c r="N219" s="1"/>
  <c r="O219" s="1"/>
  <c r="L218"/>
  <c r="M218" s="1"/>
  <c r="N218" s="1"/>
  <c r="O218" s="1"/>
  <c r="J218"/>
  <c r="O217"/>
  <c r="L217"/>
  <c r="M217" s="1"/>
  <c r="J217"/>
  <c r="L216"/>
  <c r="J216"/>
  <c r="M216" s="1"/>
  <c r="L215"/>
  <c r="M215" s="1"/>
  <c r="N215" s="1"/>
  <c r="O215" s="1"/>
  <c r="J215"/>
  <c r="O214"/>
  <c r="L214"/>
  <c r="M214" s="1"/>
  <c r="J214"/>
  <c r="L213"/>
  <c r="J213"/>
  <c r="M213" s="1"/>
  <c r="N213" s="1"/>
  <c r="O213" s="1"/>
  <c r="O212"/>
  <c r="L212"/>
  <c r="J212"/>
  <c r="M212" s="1"/>
  <c r="O211"/>
  <c r="L211"/>
  <c r="J211"/>
  <c r="M211" s="1"/>
  <c r="L210"/>
  <c r="M210" s="1"/>
  <c r="J210"/>
  <c r="L209"/>
  <c r="J209"/>
  <c r="M209" s="1"/>
  <c r="N209" s="1"/>
  <c r="O209" s="1"/>
  <c r="O208"/>
  <c r="L208"/>
  <c r="J208"/>
  <c r="M208" s="1"/>
  <c r="L207"/>
  <c r="M207" s="1"/>
  <c r="N207" s="1"/>
  <c r="O207" s="1"/>
  <c r="J207"/>
  <c r="O206"/>
  <c r="L206"/>
  <c r="M206" s="1"/>
  <c r="J206"/>
  <c r="O205"/>
  <c r="L205"/>
  <c r="M205" s="1"/>
  <c r="J205"/>
  <c r="O204"/>
  <c r="L204"/>
  <c r="M204" s="1"/>
  <c r="J204"/>
  <c r="O203"/>
  <c r="L203"/>
  <c r="M203" s="1"/>
  <c r="J203"/>
  <c r="O202"/>
  <c r="L202"/>
  <c r="M202" s="1"/>
  <c r="J202"/>
  <c r="O201"/>
  <c r="L201"/>
  <c r="M201" s="1"/>
  <c r="J201"/>
  <c r="O200"/>
  <c r="L200"/>
  <c r="M200" s="1"/>
  <c r="J200"/>
  <c r="O199"/>
  <c r="L199"/>
  <c r="M199" s="1"/>
  <c r="J199"/>
  <c r="O198"/>
  <c r="L198"/>
  <c r="M198" s="1"/>
  <c r="J198"/>
  <c r="O197"/>
  <c r="L197"/>
  <c r="M197" s="1"/>
  <c r="J197"/>
  <c r="O196"/>
  <c r="L196"/>
  <c r="M196" s="1"/>
  <c r="J196"/>
  <c r="L195"/>
  <c r="J195"/>
  <c r="M195" s="1"/>
  <c r="N195" s="1"/>
  <c r="O195" s="1"/>
  <c r="L194"/>
  <c r="M194" s="1"/>
  <c r="N194" s="1"/>
  <c r="O194" s="1"/>
  <c r="J194"/>
  <c r="L193"/>
  <c r="J193"/>
  <c r="M193" s="1"/>
  <c r="N193" s="1"/>
  <c r="O193" s="1"/>
  <c r="O192"/>
  <c r="L192"/>
  <c r="J192"/>
  <c r="M192" s="1"/>
  <c r="O191"/>
  <c r="L191"/>
  <c r="J191"/>
  <c r="M191" s="1"/>
  <c r="O190"/>
  <c r="L190"/>
  <c r="J190"/>
  <c r="M190" s="1"/>
  <c r="L189"/>
  <c r="M189" s="1"/>
  <c r="N189" s="1"/>
  <c r="O189" s="1"/>
  <c r="J189"/>
  <c r="L188"/>
  <c r="J188"/>
  <c r="M188" s="1"/>
  <c r="N188" s="1"/>
  <c r="O188" s="1"/>
  <c r="L187"/>
  <c r="M187" s="1"/>
  <c r="N187" s="1"/>
  <c r="O187" s="1"/>
  <c r="J187"/>
  <c r="O186"/>
  <c r="L186"/>
  <c r="M186" s="1"/>
  <c r="J186"/>
  <c r="O185"/>
  <c r="L185"/>
  <c r="M185" s="1"/>
  <c r="J185"/>
  <c r="O184"/>
  <c r="L184"/>
  <c r="M184" s="1"/>
  <c r="J184"/>
  <c r="O183"/>
  <c r="L183"/>
  <c r="M183" s="1"/>
  <c r="J183"/>
  <c r="O182"/>
  <c r="L182"/>
  <c r="M182" s="1"/>
  <c r="J182"/>
  <c r="O181"/>
  <c r="L181"/>
  <c r="M181" s="1"/>
  <c r="J181"/>
  <c r="L180"/>
  <c r="J180"/>
  <c r="M180" s="1"/>
  <c r="L179"/>
  <c r="M179" s="1"/>
  <c r="N179" s="1"/>
  <c r="O179" s="1"/>
  <c r="J179"/>
  <c r="O178"/>
  <c r="L178"/>
  <c r="M178" s="1"/>
  <c r="J178"/>
  <c r="L177"/>
  <c r="J177"/>
  <c r="M177" s="1"/>
  <c r="N177" s="1"/>
  <c r="O177" s="1"/>
  <c r="L176"/>
  <c r="M176" s="1"/>
  <c r="N176" s="1"/>
  <c r="O176" s="1"/>
  <c r="J176"/>
  <c r="O175"/>
  <c r="L175"/>
  <c r="M175" s="1"/>
  <c r="J175"/>
  <c r="L174"/>
  <c r="J174"/>
  <c r="M174" s="1"/>
  <c r="O173"/>
  <c r="L173"/>
  <c r="J173"/>
  <c r="M173" s="1"/>
  <c r="L172"/>
  <c r="M172" s="1"/>
  <c r="J172"/>
  <c r="L171"/>
  <c r="J171"/>
  <c r="M171" s="1"/>
  <c r="N171" s="1"/>
  <c r="O171" s="1"/>
  <c r="O170"/>
  <c r="L170"/>
  <c r="J170"/>
  <c r="M170" s="1"/>
  <c r="O169"/>
  <c r="L169"/>
  <c r="J169"/>
  <c r="M169" s="1"/>
  <c r="O168"/>
  <c r="L168"/>
  <c r="J168"/>
  <c r="M168" s="1"/>
  <c r="L167"/>
  <c r="M167" s="1"/>
  <c r="N167" s="1"/>
  <c r="O167" s="1"/>
  <c r="J167"/>
  <c r="L166"/>
  <c r="J166"/>
  <c r="M166" s="1"/>
  <c r="N166" s="1"/>
  <c r="O166" s="1"/>
  <c r="O165"/>
  <c r="L165"/>
  <c r="J165"/>
  <c r="M165" s="1"/>
  <c r="O164"/>
  <c r="L164"/>
  <c r="J164"/>
  <c r="M164" s="1"/>
  <c r="L163"/>
  <c r="M163" s="1"/>
  <c r="N163" s="1"/>
  <c r="O163" s="1"/>
  <c r="J163"/>
  <c r="O162"/>
  <c r="L162"/>
  <c r="M162" s="1"/>
  <c r="J162"/>
  <c r="O161"/>
  <c r="L161"/>
  <c r="M161" s="1"/>
  <c r="J161"/>
  <c r="O160"/>
  <c r="L160"/>
  <c r="M160" s="1"/>
  <c r="J160"/>
  <c r="L159"/>
  <c r="J159"/>
  <c r="M159" s="1"/>
  <c r="N159" s="1"/>
  <c r="O159" s="1"/>
  <c r="L158"/>
  <c r="M158" s="1"/>
  <c r="N158" s="1"/>
  <c r="O158" s="1"/>
  <c r="J158"/>
  <c r="O157"/>
  <c r="L157"/>
  <c r="M157" s="1"/>
  <c r="J157"/>
  <c r="L156"/>
  <c r="J156"/>
  <c r="M156" s="1"/>
  <c r="L155"/>
  <c r="M155" s="1"/>
  <c r="N155" s="1"/>
  <c r="O155" s="1"/>
  <c r="J155"/>
  <c r="L154"/>
  <c r="J154"/>
  <c r="M154" s="1"/>
  <c r="N154" s="1"/>
  <c r="O154" s="1"/>
  <c r="L153"/>
  <c r="M153" s="1"/>
  <c r="N153" s="1"/>
  <c r="O153" s="1"/>
  <c r="J153"/>
  <c r="L152"/>
  <c r="J152"/>
  <c r="M152" s="1"/>
  <c r="N152" s="1"/>
  <c r="O152" s="1"/>
  <c r="L151"/>
  <c r="M151" s="1"/>
  <c r="N151" s="1"/>
  <c r="O151" s="1"/>
  <c r="J151"/>
  <c r="M150"/>
  <c r="N150" s="1"/>
  <c r="O150" s="1"/>
  <c r="L150"/>
  <c r="J150"/>
  <c r="O149"/>
  <c r="L149"/>
  <c r="J149"/>
  <c r="M149" s="1"/>
  <c r="O148"/>
  <c r="L148"/>
  <c r="J148"/>
  <c r="M148" s="1"/>
  <c r="O147"/>
  <c r="L147"/>
  <c r="J147"/>
  <c r="M147" s="1"/>
  <c r="O146"/>
  <c r="L146"/>
  <c r="J146"/>
  <c r="M146" s="1"/>
  <c r="O145"/>
  <c r="L145"/>
  <c r="J145"/>
  <c r="M145" s="1"/>
  <c r="O144"/>
  <c r="L144"/>
  <c r="J144"/>
  <c r="M144" s="1"/>
  <c r="O143"/>
  <c r="L143"/>
  <c r="J143"/>
  <c r="M143" s="1"/>
  <c r="O142"/>
  <c r="L142"/>
  <c r="J142"/>
  <c r="M142" s="1"/>
  <c r="O141"/>
  <c r="L141"/>
  <c r="J141"/>
  <c r="M141" s="1"/>
  <c r="O140"/>
  <c r="L140"/>
  <c r="J140"/>
  <c r="M140" s="1"/>
  <c r="O139"/>
  <c r="L139"/>
  <c r="J139"/>
  <c r="M139" s="1"/>
  <c r="O138"/>
  <c r="L138"/>
  <c r="J138"/>
  <c r="M138" s="1"/>
  <c r="O137"/>
  <c r="L137"/>
  <c r="J137"/>
  <c r="M137" s="1"/>
  <c r="O136"/>
  <c r="L136"/>
  <c r="J136"/>
  <c r="M136" s="1"/>
  <c r="O135"/>
  <c r="L135"/>
  <c r="J135"/>
  <c r="M135" s="1"/>
  <c r="O134"/>
  <c r="L134"/>
  <c r="J134"/>
  <c r="M134" s="1"/>
  <c r="O133"/>
  <c r="L133"/>
  <c r="J133"/>
  <c r="M133" s="1"/>
  <c r="O132"/>
  <c r="L132"/>
  <c r="J132"/>
  <c r="M132" s="1"/>
  <c r="L131"/>
  <c r="M131" s="1"/>
  <c r="J131"/>
  <c r="L130"/>
  <c r="J130"/>
  <c r="M130" s="1"/>
  <c r="N130" s="1"/>
  <c r="O130" s="1"/>
  <c r="L129"/>
  <c r="M129" s="1"/>
  <c r="N129" s="1"/>
  <c r="O129" s="1"/>
  <c r="J129"/>
  <c r="O128"/>
  <c r="L128"/>
  <c r="M128" s="1"/>
  <c r="J128"/>
  <c r="L127"/>
  <c r="J127"/>
  <c r="M127" s="1"/>
  <c r="L126"/>
  <c r="M126" s="1"/>
  <c r="N126" s="1"/>
  <c r="O126" s="1"/>
  <c r="J126"/>
  <c r="L125"/>
  <c r="J125"/>
  <c r="M125" s="1"/>
  <c r="N125" s="1"/>
  <c r="O125" s="1"/>
  <c r="L124"/>
  <c r="M124" s="1"/>
  <c r="N124" s="1"/>
  <c r="O124" s="1"/>
  <c r="J124"/>
  <c r="L123"/>
  <c r="J123"/>
  <c r="M123" s="1"/>
  <c r="N123" s="1"/>
  <c r="O123" s="1"/>
  <c r="L122"/>
  <c r="M122" s="1"/>
  <c r="N122" s="1"/>
  <c r="O122" s="1"/>
  <c r="J122"/>
  <c r="L121"/>
  <c r="J121"/>
  <c r="M121" s="1"/>
  <c r="N121" s="1"/>
  <c r="O121" s="1"/>
  <c r="O120"/>
  <c r="L120"/>
  <c r="J120"/>
  <c r="M120" s="1"/>
  <c r="O119"/>
  <c r="L119"/>
  <c r="J119"/>
  <c r="M119" s="1"/>
  <c r="O118"/>
  <c r="L118"/>
  <c r="J118"/>
  <c r="M118" s="1"/>
  <c r="O117"/>
  <c r="L117"/>
  <c r="J117"/>
  <c r="M117" s="1"/>
  <c r="O116"/>
  <c r="L116"/>
  <c r="J116"/>
  <c r="M116" s="1"/>
  <c r="O115"/>
  <c r="L115"/>
  <c r="J115"/>
  <c r="M115" s="1"/>
  <c r="O114"/>
  <c r="L114"/>
  <c r="J114"/>
  <c r="M114" s="1"/>
  <c r="L113"/>
  <c r="M113" s="1"/>
  <c r="J113"/>
  <c r="O112"/>
  <c r="L112"/>
  <c r="M112" s="1"/>
  <c r="J112"/>
  <c r="O111"/>
  <c r="L111"/>
  <c r="M111" s="1"/>
  <c r="J111"/>
  <c r="O110"/>
  <c r="L110"/>
  <c r="M110" s="1"/>
  <c r="J110"/>
  <c r="O109"/>
  <c r="L109"/>
  <c r="M109" s="1"/>
  <c r="J109"/>
  <c r="O108"/>
  <c r="L108"/>
  <c r="M108" s="1"/>
  <c r="J108"/>
  <c r="L107"/>
  <c r="J107"/>
  <c r="M107" s="1"/>
  <c r="L106"/>
  <c r="M106" s="1"/>
  <c r="N106" s="1"/>
  <c r="O106" s="1"/>
  <c r="J106"/>
  <c r="M105"/>
  <c r="N105" s="1"/>
  <c r="O105" s="1"/>
  <c r="L105"/>
  <c r="J105"/>
  <c r="L104"/>
  <c r="M104" s="1"/>
  <c r="N104" s="1"/>
  <c r="O104" s="1"/>
  <c r="J104"/>
  <c r="L103"/>
  <c r="J103"/>
  <c r="M103" s="1"/>
  <c r="N103" s="1"/>
  <c r="O103" s="1"/>
  <c r="L102"/>
  <c r="M102" s="1"/>
  <c r="N102" s="1"/>
  <c r="O102" s="1"/>
  <c r="J102"/>
  <c r="L101"/>
  <c r="J101"/>
  <c r="M101" s="1"/>
  <c r="N101" s="1"/>
  <c r="O101" s="1"/>
  <c r="O100"/>
  <c r="L100"/>
  <c r="J100"/>
  <c r="M100" s="1"/>
  <c r="O99"/>
  <c r="L99"/>
  <c r="J99"/>
  <c r="M99" s="1"/>
  <c r="O98"/>
  <c r="L98"/>
  <c r="J98"/>
  <c r="M98" s="1"/>
  <c r="L97"/>
  <c r="M97" s="1"/>
  <c r="N97" s="1"/>
  <c r="O97" s="1"/>
  <c r="J97"/>
  <c r="O96"/>
  <c r="L96"/>
  <c r="M96" s="1"/>
  <c r="J96"/>
  <c r="O95"/>
  <c r="L95"/>
  <c r="M95" s="1"/>
  <c r="J95"/>
  <c r="O94"/>
  <c r="L94"/>
  <c r="M94" s="1"/>
  <c r="J94"/>
  <c r="O93"/>
  <c r="L93"/>
  <c r="M93" s="1"/>
  <c r="J93"/>
  <c r="O92"/>
  <c r="L92"/>
  <c r="M92" s="1"/>
  <c r="J92"/>
  <c r="O91"/>
  <c r="L91"/>
  <c r="M91" s="1"/>
  <c r="J91"/>
  <c r="O90"/>
  <c r="L90"/>
  <c r="M90" s="1"/>
  <c r="J90"/>
  <c r="M89"/>
  <c r="L89"/>
  <c r="J89"/>
  <c r="L88"/>
  <c r="M88" s="1"/>
  <c r="N88" s="1"/>
  <c r="O88" s="1"/>
  <c r="J88"/>
  <c r="L87"/>
  <c r="J87"/>
  <c r="M87" s="1"/>
  <c r="N87" s="1"/>
  <c r="O87" s="1"/>
  <c r="O86"/>
  <c r="L86"/>
  <c r="J86"/>
  <c r="M86" s="1"/>
  <c r="O85"/>
  <c r="L85"/>
  <c r="J85"/>
  <c r="M85" s="1"/>
  <c r="O84"/>
  <c r="L84"/>
  <c r="J84"/>
  <c r="M84" s="1"/>
  <c r="O83"/>
  <c r="L83"/>
  <c r="J83"/>
  <c r="M83" s="1"/>
  <c r="O82"/>
  <c r="L82"/>
  <c r="J82"/>
  <c r="M82" s="1"/>
  <c r="O81"/>
  <c r="L81"/>
  <c r="J81"/>
  <c r="M81" s="1"/>
  <c r="O80"/>
  <c r="L80"/>
  <c r="J80"/>
  <c r="M80" s="1"/>
  <c r="O79"/>
  <c r="L79"/>
  <c r="J79"/>
  <c r="M79" s="1"/>
  <c r="O78"/>
  <c r="L78"/>
  <c r="J78"/>
  <c r="M78" s="1"/>
  <c r="O77"/>
  <c r="L77"/>
  <c r="J77"/>
  <c r="M77" s="1"/>
  <c r="O76"/>
  <c r="L76"/>
  <c r="J76"/>
  <c r="M76" s="1"/>
  <c r="O75"/>
  <c r="L75"/>
  <c r="J75"/>
  <c r="M75" s="1"/>
  <c r="O74"/>
  <c r="L74"/>
  <c r="J74"/>
  <c r="M74" s="1"/>
  <c r="L73"/>
  <c r="M73" s="1"/>
  <c r="J73"/>
  <c r="L72"/>
  <c r="J72"/>
  <c r="M72" s="1"/>
  <c r="N72" s="1"/>
  <c r="O72" s="1"/>
  <c r="O71"/>
  <c r="M71"/>
  <c r="L71"/>
  <c r="J71"/>
  <c r="O70"/>
  <c r="M70"/>
  <c r="L70"/>
  <c r="J70"/>
  <c r="L69"/>
  <c r="M69" s="1"/>
  <c r="N69" s="1"/>
  <c r="O69" s="1"/>
  <c r="J69"/>
  <c r="M68"/>
  <c r="N68" s="1"/>
  <c r="O68" s="1"/>
  <c r="L68"/>
  <c r="J68"/>
  <c r="L67"/>
  <c r="M67" s="1"/>
  <c r="N67" s="1"/>
  <c r="O67" s="1"/>
  <c r="J67"/>
  <c r="L66"/>
  <c r="J66"/>
  <c r="M66" s="1"/>
  <c r="N66" s="1"/>
  <c r="O66" s="1"/>
  <c r="L65"/>
  <c r="M65" s="1"/>
  <c r="N65" s="1"/>
  <c r="O65" s="1"/>
  <c r="J65"/>
  <c r="L64"/>
  <c r="J64"/>
  <c r="M64" s="1"/>
  <c r="N64" s="1"/>
  <c r="O64" s="1"/>
  <c r="L63"/>
  <c r="M63" s="1"/>
  <c r="N63" s="1"/>
  <c r="O63" s="1"/>
  <c r="J63"/>
  <c r="L62"/>
  <c r="J62"/>
  <c r="M62" s="1"/>
  <c r="N62" s="1"/>
  <c r="O62" s="1"/>
  <c r="L61"/>
  <c r="M61" s="1"/>
  <c r="N61" s="1"/>
  <c r="O61" s="1"/>
  <c r="L60"/>
  <c r="M60" s="1"/>
  <c r="N60" s="1"/>
  <c r="O60" s="1"/>
  <c r="J60"/>
  <c r="M59"/>
  <c r="N59" s="1"/>
  <c r="O59" s="1"/>
  <c r="L59"/>
  <c r="J59"/>
  <c r="L58"/>
  <c r="M58" s="1"/>
  <c r="N58" s="1"/>
  <c r="O58" s="1"/>
  <c r="J58"/>
  <c r="L57"/>
  <c r="J57"/>
  <c r="M57" s="1"/>
  <c r="N57" s="1"/>
  <c r="O57" s="1"/>
  <c r="L56"/>
  <c r="M56" s="1"/>
  <c r="N56" s="1"/>
  <c r="O56" s="1"/>
  <c r="J56"/>
  <c r="L55"/>
  <c r="J55"/>
  <c r="M55" s="1"/>
  <c r="N55" s="1"/>
  <c r="O55" s="1"/>
  <c r="L54"/>
  <c r="M54" s="1"/>
  <c r="N54" s="1"/>
  <c r="O54" s="1"/>
  <c r="J54"/>
  <c r="L53"/>
  <c r="J53"/>
  <c r="M53" s="1"/>
  <c r="N53" s="1"/>
  <c r="O53" s="1"/>
  <c r="L52"/>
  <c r="M52" s="1"/>
  <c r="N52" s="1"/>
  <c r="O52" s="1"/>
  <c r="J52"/>
  <c r="L51"/>
  <c r="J51"/>
  <c r="M51" s="1"/>
  <c r="N51" s="1"/>
  <c r="O51" s="1"/>
  <c r="L50"/>
  <c r="M50" s="1"/>
  <c r="N50" s="1"/>
  <c r="O50" s="1"/>
  <c r="J50"/>
  <c r="L49"/>
  <c r="J49"/>
  <c r="M49" s="1"/>
  <c r="N49" s="1"/>
  <c r="O49" s="1"/>
  <c r="L48"/>
  <c r="M48" s="1"/>
  <c r="N48" s="1"/>
  <c r="O48" s="1"/>
  <c r="J48"/>
  <c r="O47"/>
  <c r="L47"/>
  <c r="M47" s="1"/>
  <c r="O46"/>
  <c r="L46"/>
  <c r="J46"/>
  <c r="M46" s="1"/>
  <c r="O45"/>
  <c r="L45"/>
  <c r="J45"/>
  <c r="M45" s="1"/>
  <c r="L44"/>
  <c r="M44" s="1"/>
  <c r="N44" s="1"/>
  <c r="O44" s="1"/>
  <c r="J44"/>
  <c r="O43"/>
  <c r="L43"/>
  <c r="M43" s="1"/>
  <c r="J43"/>
  <c r="O42"/>
  <c r="L42"/>
  <c r="M42" s="1"/>
  <c r="J42"/>
  <c r="M41"/>
  <c r="N41" s="1"/>
  <c r="O41" s="1"/>
  <c r="L41"/>
  <c r="J41"/>
  <c r="L40"/>
  <c r="M40" s="1"/>
  <c r="N40" s="1"/>
  <c r="O40" s="1"/>
  <c r="J40"/>
  <c r="L39"/>
  <c r="J39"/>
  <c r="M39" s="1"/>
  <c r="N39" s="1"/>
  <c r="O39" s="1"/>
  <c r="L38"/>
  <c r="M38" s="1"/>
  <c r="N38" s="1"/>
  <c r="O38" s="1"/>
  <c r="J38"/>
  <c r="L37"/>
  <c r="J37"/>
  <c r="M37" s="1"/>
  <c r="N37" s="1"/>
  <c r="O37" s="1"/>
  <c r="L36"/>
  <c r="M36" s="1"/>
  <c r="N36" s="1"/>
  <c r="O36" s="1"/>
  <c r="J36"/>
  <c r="L35"/>
  <c r="J35"/>
  <c r="M35" s="1"/>
  <c r="N35" s="1"/>
  <c r="O35" s="1"/>
  <c r="L34"/>
  <c r="M34" s="1"/>
  <c r="N34" s="1"/>
  <c r="O34" s="1"/>
  <c r="J34"/>
  <c r="L33"/>
  <c r="J33"/>
  <c r="M33" s="1"/>
  <c r="N33" s="1"/>
  <c r="O33" s="1"/>
  <c r="L32"/>
  <c r="M32" s="1"/>
  <c r="N32" s="1"/>
  <c r="O32" s="1"/>
  <c r="J32"/>
  <c r="M31"/>
  <c r="N31" s="1"/>
  <c r="O31" s="1"/>
  <c r="L31"/>
  <c r="J31"/>
  <c r="L30"/>
  <c r="M30" s="1"/>
  <c r="N30" s="1"/>
  <c r="O30" s="1"/>
  <c r="J30"/>
  <c r="O29"/>
  <c r="L29"/>
  <c r="M29" s="1"/>
  <c r="J29"/>
  <c r="L28"/>
  <c r="J28"/>
  <c r="M28" s="1"/>
  <c r="N28" s="1"/>
  <c r="O28" s="1"/>
  <c r="O27"/>
  <c r="L27"/>
  <c r="J27"/>
  <c r="M27" s="1"/>
  <c r="O26"/>
  <c r="L26"/>
  <c r="J26"/>
  <c r="M26" s="1"/>
  <c r="L25"/>
  <c r="M25" s="1"/>
  <c r="J25"/>
  <c r="L24"/>
  <c r="J24"/>
  <c r="M24" s="1"/>
  <c r="N24" s="1"/>
  <c r="O24" s="1"/>
  <c r="L23"/>
  <c r="M23" s="1"/>
  <c r="N23" s="1"/>
  <c r="O23" s="1"/>
  <c r="J23"/>
  <c r="M22"/>
  <c r="N22" s="1"/>
  <c r="O22" s="1"/>
  <c r="L22"/>
  <c r="J22"/>
  <c r="L21"/>
  <c r="M21" s="1"/>
  <c r="N21" s="1"/>
  <c r="O21" s="1"/>
  <c r="J21"/>
  <c r="L20"/>
  <c r="J20"/>
  <c r="M20" s="1"/>
  <c r="N20" s="1"/>
  <c r="O20" s="1"/>
  <c r="L19"/>
  <c r="M19" s="1"/>
  <c r="N19" s="1"/>
  <c r="O19" s="1"/>
  <c r="J19"/>
  <c r="O18"/>
  <c r="L18"/>
  <c r="M18" s="1"/>
  <c r="J18"/>
  <c r="L17"/>
  <c r="J17"/>
  <c r="M17" s="1"/>
  <c r="N17" s="1"/>
  <c r="O17" s="1"/>
  <c r="L16"/>
  <c r="M16" s="1"/>
  <c r="N16" s="1"/>
  <c r="O16" s="1"/>
  <c r="J16"/>
  <c r="L15"/>
  <c r="J15"/>
  <c r="M15" s="1"/>
  <c r="N15" s="1"/>
  <c r="O15" s="1"/>
  <c r="L14"/>
  <c r="M14" s="1"/>
  <c r="N14" s="1"/>
  <c r="O14" s="1"/>
  <c r="J14"/>
  <c r="O13"/>
  <c r="L13"/>
  <c r="M13" s="1"/>
  <c r="J13"/>
  <c r="L12"/>
  <c r="J12"/>
  <c r="M12" s="1"/>
  <c r="L11"/>
  <c r="M11" s="1"/>
  <c r="N11" s="1"/>
  <c r="O11" s="1"/>
  <c r="J11"/>
  <c r="O10"/>
  <c r="L10"/>
  <c r="M10" s="1"/>
  <c r="J10"/>
  <c r="O9"/>
  <c r="L9"/>
  <c r="M9" s="1"/>
  <c r="J9"/>
  <c r="L8"/>
  <c r="J8"/>
  <c r="M8" s="1"/>
  <c r="L7"/>
  <c r="M7" s="1"/>
  <c r="N7" s="1"/>
  <c r="O7" s="1"/>
  <c r="J7"/>
  <c r="L6"/>
  <c r="J6"/>
  <c r="M6" s="1"/>
  <c r="N6" s="1"/>
  <c r="O6" s="1"/>
  <c r="L5"/>
  <c r="M5" s="1"/>
  <c r="N5" s="1"/>
  <c r="O5" s="1"/>
  <c r="J5"/>
  <c r="L4"/>
  <c r="J4"/>
  <c r="M4" s="1"/>
  <c r="N4" s="1"/>
  <c r="O4" s="1"/>
  <c r="L3"/>
  <c r="M3" s="1"/>
  <c r="N3" s="1"/>
  <c r="O3" s="1"/>
  <c r="J3"/>
  <c r="L2"/>
  <c r="J2"/>
  <c r="M2" s="1"/>
  <c r="N2" s="1"/>
  <c r="O2" s="1"/>
  <c r="O4" i="1"/>
  <c r="N8" i="2" l="1"/>
  <c r="O8" s="1"/>
  <c r="N12"/>
  <c r="O12" s="1"/>
  <c r="N25"/>
  <c r="O25" s="1"/>
  <c r="N73"/>
  <c r="O73" s="1"/>
  <c r="N89"/>
  <c r="O89" s="1"/>
  <c r="N107"/>
  <c r="O107" s="1"/>
  <c r="N113"/>
  <c r="O113" s="1"/>
  <c r="N127"/>
  <c r="O127" s="1"/>
  <c r="N131"/>
  <c r="O131" s="1"/>
  <c r="N156"/>
  <c r="O156" s="1"/>
  <c r="N172"/>
  <c r="O172" s="1"/>
  <c r="N174"/>
  <c r="O174" s="1"/>
  <c r="N180"/>
  <c r="O180" s="1"/>
  <c r="N210"/>
  <c r="O210" s="1"/>
  <c r="N216"/>
  <c r="O216" s="1"/>
  <c r="L3" i="1"/>
  <c r="L4"/>
  <c r="L5"/>
  <c r="L6"/>
  <c r="L7"/>
  <c r="M7" s="1"/>
  <c r="L8"/>
  <c r="L9"/>
  <c r="L10"/>
  <c r="L11"/>
  <c r="L12"/>
  <c r="L13"/>
  <c r="L14"/>
  <c r="L15"/>
  <c r="L16"/>
  <c r="L17"/>
  <c r="L18"/>
  <c r="L19"/>
  <c r="L20"/>
  <c r="L21"/>
  <c r="L22"/>
  <c r="M22" s="1"/>
  <c r="L23"/>
  <c r="L24"/>
  <c r="L25"/>
  <c r="L26"/>
  <c r="L27"/>
  <c r="L28"/>
  <c r="L29"/>
  <c r="L30"/>
  <c r="L31"/>
  <c r="M31" s="1"/>
  <c r="L32"/>
  <c r="M32" s="1"/>
  <c r="L33"/>
  <c r="L34"/>
  <c r="M34" s="1"/>
  <c r="L35"/>
  <c r="L36"/>
  <c r="M36" s="1"/>
  <c r="L37"/>
  <c r="L38"/>
  <c r="L39"/>
  <c r="L40"/>
  <c r="L41"/>
  <c r="M41" s="1"/>
  <c r="L42"/>
  <c r="M42" s="1"/>
  <c r="L43"/>
  <c r="L44"/>
  <c r="L45"/>
  <c r="L46"/>
  <c r="L47"/>
  <c r="M47" s="1"/>
  <c r="L48"/>
  <c r="M48" s="1"/>
  <c r="L49"/>
  <c r="L50"/>
  <c r="L51"/>
  <c r="L52"/>
  <c r="L53"/>
  <c r="L54"/>
  <c r="L55"/>
  <c r="L56"/>
  <c r="M56" s="1"/>
  <c r="L57"/>
  <c r="L58"/>
  <c r="L59"/>
  <c r="M59" s="1"/>
  <c r="L60"/>
  <c r="L61"/>
  <c r="M61" s="1"/>
  <c r="L62"/>
  <c r="L63"/>
  <c r="L64"/>
  <c r="L65"/>
  <c r="L66"/>
  <c r="L67"/>
  <c r="L68"/>
  <c r="M68" s="1"/>
  <c r="L69"/>
  <c r="L70"/>
  <c r="M70" s="1"/>
  <c r="L71"/>
  <c r="M71" s="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M89" s="1"/>
  <c r="L90"/>
  <c r="L91"/>
  <c r="L92"/>
  <c r="L93"/>
  <c r="L94"/>
  <c r="L95"/>
  <c r="L96"/>
  <c r="M96" s="1"/>
  <c r="L97"/>
  <c r="L98"/>
  <c r="L99"/>
  <c r="L100"/>
  <c r="L101"/>
  <c r="L102"/>
  <c r="L103"/>
  <c r="L104"/>
  <c r="L105"/>
  <c r="M105" s="1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M150" s="1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M187" s="1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"/>
  <c r="O239" l="1"/>
  <c r="O238"/>
  <c r="O237"/>
  <c r="O234"/>
  <c r="O233"/>
  <c r="O232"/>
  <c r="O231"/>
  <c r="O230"/>
  <c r="O229"/>
  <c r="O228"/>
  <c r="O227"/>
  <c r="O226"/>
  <c r="O225"/>
  <c r="O224"/>
  <c r="O223"/>
  <c r="O222"/>
  <c r="O217"/>
  <c r="O214"/>
  <c r="O212"/>
  <c r="O211"/>
  <c r="O208"/>
  <c r="O206"/>
  <c r="O205"/>
  <c r="O204"/>
  <c r="O203"/>
  <c r="O202"/>
  <c r="O201"/>
  <c r="O200"/>
  <c r="O199"/>
  <c r="O198"/>
  <c r="O197"/>
  <c r="O196"/>
  <c r="O192"/>
  <c r="O191"/>
  <c r="O190"/>
  <c r="O186"/>
  <c r="O185"/>
  <c r="O184"/>
  <c r="O183"/>
  <c r="O182"/>
  <c r="O181"/>
  <c r="O178"/>
  <c r="O175"/>
  <c r="O173"/>
  <c r="O170"/>
  <c r="O169"/>
  <c r="O168"/>
  <c r="O165"/>
  <c r="O164"/>
  <c r="O162"/>
  <c r="O161"/>
  <c r="O160"/>
  <c r="O157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28"/>
  <c r="O120"/>
  <c r="O119"/>
  <c r="O118"/>
  <c r="O117"/>
  <c r="O116"/>
  <c r="O115"/>
  <c r="O114"/>
  <c r="O112"/>
  <c r="O111"/>
  <c r="O110"/>
  <c r="O109"/>
  <c r="O108"/>
  <c r="O100"/>
  <c r="O99"/>
  <c r="O98"/>
  <c r="O96"/>
  <c r="O95"/>
  <c r="O94"/>
  <c r="O93"/>
  <c r="O92"/>
  <c r="O91"/>
  <c r="O90"/>
  <c r="O86"/>
  <c r="O85"/>
  <c r="O84"/>
  <c r="O83"/>
  <c r="O82"/>
  <c r="O81"/>
  <c r="O80"/>
  <c r="O79"/>
  <c r="O78"/>
  <c r="O77"/>
  <c r="O76"/>
  <c r="O75"/>
  <c r="O74"/>
  <c r="O71"/>
  <c r="O70"/>
  <c r="O47"/>
  <c r="O46"/>
  <c r="O45"/>
  <c r="O43"/>
  <c r="O42"/>
  <c r="O29"/>
  <c r="O27"/>
  <c r="O26"/>
  <c r="O18"/>
  <c r="O13"/>
  <c r="O9"/>
  <c r="O10"/>
  <c r="N187"/>
  <c r="O187" s="1"/>
  <c r="N105"/>
  <c r="O105" s="1"/>
  <c r="N68"/>
  <c r="O68" s="1"/>
  <c r="N61"/>
  <c r="O61" s="1"/>
  <c r="N56"/>
  <c r="O56" s="1"/>
  <c r="N48"/>
  <c r="O48" s="1"/>
  <c r="N36"/>
  <c r="O36" s="1"/>
  <c r="N34"/>
  <c r="O34" s="1"/>
  <c r="N31"/>
  <c r="O31" s="1"/>
  <c r="N22"/>
  <c r="O22" s="1"/>
  <c r="N7"/>
  <c r="O7" s="1"/>
  <c r="N59"/>
  <c r="O59" s="1"/>
  <c r="N32"/>
  <c r="O32" s="1"/>
  <c r="J240" l="1"/>
  <c r="M240" s="1"/>
  <c r="N240" s="1"/>
  <c r="O240" s="1"/>
  <c r="J239"/>
  <c r="M239" s="1"/>
  <c r="J238"/>
  <c r="M238" s="1"/>
  <c r="J237"/>
  <c r="M237" s="1"/>
  <c r="J236"/>
  <c r="M236" s="1"/>
  <c r="J235"/>
  <c r="J234"/>
  <c r="M234" s="1"/>
  <c r="J233"/>
  <c r="M233" s="1"/>
  <c r="J232"/>
  <c r="M232" s="1"/>
  <c r="J231"/>
  <c r="M231" s="1"/>
  <c r="J230"/>
  <c r="M230" s="1"/>
  <c r="J229"/>
  <c r="M229" s="1"/>
  <c r="J228"/>
  <c r="M228" s="1"/>
  <c r="J227"/>
  <c r="M227" s="1"/>
  <c r="J226"/>
  <c r="M226" s="1"/>
  <c r="J225"/>
  <c r="M225" s="1"/>
  <c r="J224"/>
  <c r="M224" s="1"/>
  <c r="J223"/>
  <c r="M223" s="1"/>
  <c r="J222"/>
  <c r="M222" s="1"/>
  <c r="J221"/>
  <c r="M221" s="1"/>
  <c r="J220"/>
  <c r="J219"/>
  <c r="J218"/>
  <c r="J217"/>
  <c r="M217" s="1"/>
  <c r="J216"/>
  <c r="M216" s="1"/>
  <c r="J215"/>
  <c r="J214"/>
  <c r="M214" s="1"/>
  <c r="J213"/>
  <c r="M213" s="1"/>
  <c r="J212"/>
  <c r="M212" s="1"/>
  <c r="J211"/>
  <c r="J209"/>
  <c r="J210"/>
  <c r="M210" s="1"/>
  <c r="J208"/>
  <c r="M208" s="1"/>
  <c r="J207"/>
  <c r="M207" s="1"/>
  <c r="J206"/>
  <c r="M206" s="1"/>
  <c r="J205"/>
  <c r="M205" s="1"/>
  <c r="J204"/>
  <c r="M204" s="1"/>
  <c r="J203"/>
  <c r="M203" s="1"/>
  <c r="J202"/>
  <c r="M202" s="1"/>
  <c r="J201"/>
  <c r="M201" s="1"/>
  <c r="J200"/>
  <c r="M200" s="1"/>
  <c r="J199"/>
  <c r="M199" s="1"/>
  <c r="J198"/>
  <c r="M198" s="1"/>
  <c r="J197"/>
  <c r="M197" s="1"/>
  <c r="J196"/>
  <c r="M196" s="1"/>
  <c r="J195"/>
  <c r="M195" s="1"/>
  <c r="J194"/>
  <c r="M194" s="1"/>
  <c r="N194" s="1"/>
  <c r="O194" s="1"/>
  <c r="J193"/>
  <c r="J192"/>
  <c r="M192" s="1"/>
  <c r="J191"/>
  <c r="M191" s="1"/>
  <c r="J190"/>
  <c r="M190" s="1"/>
  <c r="J189"/>
  <c r="M189" s="1"/>
  <c r="J188"/>
  <c r="M188" s="1"/>
  <c r="N188" s="1"/>
  <c r="O188" s="1"/>
  <c r="J187"/>
  <c r="J186"/>
  <c r="M186" s="1"/>
  <c r="J185"/>
  <c r="M185" s="1"/>
  <c r="J184"/>
  <c r="M184" s="1"/>
  <c r="J183"/>
  <c r="M183" s="1"/>
  <c r="J182"/>
  <c r="M182" s="1"/>
  <c r="J181"/>
  <c r="M181" s="1"/>
  <c r="J180"/>
  <c r="M180" s="1"/>
  <c r="J179"/>
  <c r="J178"/>
  <c r="M178" s="1"/>
  <c r="J177"/>
  <c r="M177" s="1"/>
  <c r="J176"/>
  <c r="J175"/>
  <c r="M175" s="1"/>
  <c r="J174"/>
  <c r="M174" s="1"/>
  <c r="J173"/>
  <c r="M173" s="1"/>
  <c r="J172"/>
  <c r="M172" s="1"/>
  <c r="J171"/>
  <c r="M171" s="1"/>
  <c r="N171" s="1"/>
  <c r="O171" s="1"/>
  <c r="J170"/>
  <c r="M170" s="1"/>
  <c r="J169"/>
  <c r="M169" s="1"/>
  <c r="J168"/>
  <c r="M168" s="1"/>
  <c r="J167"/>
  <c r="M167" s="1"/>
  <c r="J166"/>
  <c r="J165"/>
  <c r="M165" s="1"/>
  <c r="J164"/>
  <c r="M164" s="1"/>
  <c r="J163"/>
  <c r="M163" s="1"/>
  <c r="J162"/>
  <c r="M162" s="1"/>
  <c r="J161"/>
  <c r="M161" s="1"/>
  <c r="J160"/>
  <c r="M160" s="1"/>
  <c r="J159"/>
  <c r="M159" s="1"/>
  <c r="J158"/>
  <c r="J157"/>
  <c r="M157" s="1"/>
  <c r="J156"/>
  <c r="M156" s="1"/>
  <c r="J155"/>
  <c r="J154"/>
  <c r="J153"/>
  <c r="J152"/>
  <c r="J151"/>
  <c r="J150"/>
  <c r="N150" s="1"/>
  <c r="O150" s="1"/>
  <c r="J149"/>
  <c r="M149" s="1"/>
  <c r="J148"/>
  <c r="M148" s="1"/>
  <c r="J147"/>
  <c r="M147" s="1"/>
  <c r="J146"/>
  <c r="M146" s="1"/>
  <c r="J145"/>
  <c r="M145" s="1"/>
  <c r="J144"/>
  <c r="M144" s="1"/>
  <c r="J143"/>
  <c r="M143" s="1"/>
  <c r="J142"/>
  <c r="M142" s="1"/>
  <c r="J141"/>
  <c r="M141" s="1"/>
  <c r="J140"/>
  <c r="M140" s="1"/>
  <c r="J139"/>
  <c r="M139" s="1"/>
  <c r="J138"/>
  <c r="M138" s="1"/>
  <c r="J137"/>
  <c r="M137" s="1"/>
  <c r="J136"/>
  <c r="M136" s="1"/>
  <c r="J135"/>
  <c r="M135" s="1"/>
  <c r="J134"/>
  <c r="M134" s="1"/>
  <c r="J133"/>
  <c r="M133" s="1"/>
  <c r="J132"/>
  <c r="M132" s="1"/>
  <c r="J131"/>
  <c r="M131" s="1"/>
  <c r="J130"/>
  <c r="J129"/>
  <c r="M129" s="1"/>
  <c r="N129" s="1"/>
  <c r="O129" s="1"/>
  <c r="J128"/>
  <c r="M128" s="1"/>
  <c r="J127"/>
  <c r="J126"/>
  <c r="J125"/>
  <c r="J124"/>
  <c r="J123"/>
  <c r="M123" s="1"/>
  <c r="N123" s="1"/>
  <c r="O123" s="1"/>
  <c r="J122"/>
  <c r="J121"/>
  <c r="J120"/>
  <c r="M120" s="1"/>
  <c r="J119"/>
  <c r="M119" s="1"/>
  <c r="J118"/>
  <c r="M118" s="1"/>
  <c r="J117"/>
  <c r="M117" s="1"/>
  <c r="J116"/>
  <c r="M116" s="1"/>
  <c r="J115"/>
  <c r="M115" s="1"/>
  <c r="J114"/>
  <c r="M114" s="1"/>
  <c r="J113"/>
  <c r="M113" s="1"/>
  <c r="J112"/>
  <c r="M112" s="1"/>
  <c r="J111"/>
  <c r="M111" s="1"/>
  <c r="J110"/>
  <c r="M110" s="1"/>
  <c r="J109"/>
  <c r="M109" s="1"/>
  <c r="J108"/>
  <c r="M108" s="1"/>
  <c r="J107"/>
  <c r="M107" s="1"/>
  <c r="J106"/>
  <c r="M106" s="1"/>
  <c r="N106" s="1"/>
  <c r="O106" s="1"/>
  <c r="J105"/>
  <c r="J104"/>
  <c r="J103"/>
  <c r="J102"/>
  <c r="M102" s="1"/>
  <c r="N102" s="1"/>
  <c r="O102" s="1"/>
  <c r="J101"/>
  <c r="J100"/>
  <c r="M100" s="1"/>
  <c r="J99"/>
  <c r="M99" s="1"/>
  <c r="J98"/>
  <c r="M98" s="1"/>
  <c r="J97"/>
  <c r="J96"/>
  <c r="J95"/>
  <c r="M95" s="1"/>
  <c r="J94"/>
  <c r="M94" s="1"/>
  <c r="J93"/>
  <c r="M93" s="1"/>
  <c r="J92"/>
  <c r="M92" s="1"/>
  <c r="J91"/>
  <c r="M91" s="1"/>
  <c r="J90"/>
  <c r="M90" s="1"/>
  <c r="J89"/>
  <c r="J88"/>
  <c r="M88" s="1"/>
  <c r="N88" s="1"/>
  <c r="O88" s="1"/>
  <c r="J87"/>
  <c r="J86"/>
  <c r="M86" s="1"/>
  <c r="J85"/>
  <c r="M85" s="1"/>
  <c r="J84"/>
  <c r="M84" s="1"/>
  <c r="J83"/>
  <c r="M83" s="1"/>
  <c r="J82"/>
  <c r="M82" s="1"/>
  <c r="J81"/>
  <c r="M81" s="1"/>
  <c r="J80"/>
  <c r="M80" s="1"/>
  <c r="J79"/>
  <c r="M79" s="1"/>
  <c r="J78"/>
  <c r="M78" s="1"/>
  <c r="J77"/>
  <c r="M77" s="1"/>
  <c r="J76"/>
  <c r="M76" s="1"/>
  <c r="J75"/>
  <c r="M75" s="1"/>
  <c r="J74"/>
  <c r="M74" s="1"/>
  <c r="J73"/>
  <c r="M73" s="1"/>
  <c r="J72"/>
  <c r="J71"/>
  <c r="J70"/>
  <c r="J69"/>
  <c r="J68"/>
  <c r="J67"/>
  <c r="J66"/>
  <c r="J65"/>
  <c r="J64"/>
  <c r="J63"/>
  <c r="J62"/>
  <c r="M62" s="1"/>
  <c r="N62" s="1"/>
  <c r="O62" s="1"/>
  <c r="J60"/>
  <c r="J59"/>
  <c r="J58"/>
  <c r="J57"/>
  <c r="M57" s="1"/>
  <c r="N57" s="1"/>
  <c r="O57" s="1"/>
  <c r="J56"/>
  <c r="J55"/>
  <c r="J54"/>
  <c r="J53"/>
  <c r="M53" s="1"/>
  <c r="N53" s="1"/>
  <c r="O53" s="1"/>
  <c r="J52"/>
  <c r="J51"/>
  <c r="J50"/>
  <c r="J49"/>
  <c r="M49" s="1"/>
  <c r="N49" s="1"/>
  <c r="O49" s="1"/>
  <c r="J48"/>
  <c r="J46"/>
  <c r="M46" s="1"/>
  <c r="J45"/>
  <c r="J44"/>
  <c r="M44" s="1"/>
  <c r="J43"/>
  <c r="J42"/>
  <c r="J41"/>
  <c r="J40"/>
  <c r="J39"/>
  <c r="J38"/>
  <c r="M38" s="1"/>
  <c r="N38" s="1"/>
  <c r="O38" s="1"/>
  <c r="J37"/>
  <c r="J36"/>
  <c r="J35"/>
  <c r="J34"/>
  <c r="J33"/>
  <c r="M33" s="1"/>
  <c r="N33" s="1"/>
  <c r="O33" s="1"/>
  <c r="J32"/>
  <c r="J31"/>
  <c r="J30"/>
  <c r="J29"/>
  <c r="M29" s="1"/>
  <c r="J28"/>
  <c r="M28" s="1"/>
  <c r="J27"/>
  <c r="M27" s="1"/>
  <c r="J26"/>
  <c r="M26" s="1"/>
  <c r="J25"/>
  <c r="M25" s="1"/>
  <c r="J24"/>
  <c r="M24" s="1"/>
  <c r="N24" s="1"/>
  <c r="O24" s="1"/>
  <c r="J23"/>
  <c r="J13"/>
  <c r="M13" s="1"/>
  <c r="J14"/>
  <c r="J15"/>
  <c r="M15" s="1"/>
  <c r="N15" s="1"/>
  <c r="O15" s="1"/>
  <c r="J16"/>
  <c r="J17"/>
  <c r="M17" s="1"/>
  <c r="J18"/>
  <c r="M18" s="1"/>
  <c r="J19"/>
  <c r="J20"/>
  <c r="M20" s="1"/>
  <c r="N20" s="1"/>
  <c r="O20" s="1"/>
  <c r="J21"/>
  <c r="J22"/>
  <c r="J12"/>
  <c r="M12" s="1"/>
  <c r="J3"/>
  <c r="M3" s="1"/>
  <c r="N3" s="1"/>
  <c r="O3" s="1"/>
  <c r="J4"/>
  <c r="J5"/>
  <c r="J6"/>
  <c r="J7"/>
  <c r="J8"/>
  <c r="M8" s="1"/>
  <c r="J9"/>
  <c r="M9" s="1"/>
  <c r="J10"/>
  <c r="M10" s="1"/>
  <c r="J11"/>
  <c r="J2"/>
  <c r="N189" l="1"/>
  <c r="O189" s="1"/>
  <c r="N156"/>
  <c r="O156" s="1"/>
  <c r="M6"/>
  <c r="N6" s="1"/>
  <c r="O6" s="1"/>
  <c r="M66"/>
  <c r="N66" s="1"/>
  <c r="O66" s="1"/>
  <c r="M5"/>
  <c r="N5" s="1"/>
  <c r="O5" s="1"/>
  <c r="M14"/>
  <c r="N14" s="1"/>
  <c r="O14" s="1"/>
  <c r="M37"/>
  <c r="N37" s="1"/>
  <c r="O37" s="1"/>
  <c r="M45"/>
  <c r="N44" s="1"/>
  <c r="O44" s="1"/>
  <c r="M50"/>
  <c r="N50" s="1"/>
  <c r="O50" s="1"/>
  <c r="M54"/>
  <c r="N54" s="1"/>
  <c r="O54" s="1"/>
  <c r="M58"/>
  <c r="N58" s="1"/>
  <c r="O58" s="1"/>
  <c r="M63"/>
  <c r="N63" s="1"/>
  <c r="O63" s="1"/>
  <c r="M67"/>
  <c r="N67" s="1"/>
  <c r="O67" s="1"/>
  <c r="M87"/>
  <c r="N87" s="1"/>
  <c r="O87" s="1"/>
  <c r="M103"/>
  <c r="N103" s="1"/>
  <c r="O103" s="1"/>
  <c r="M127"/>
  <c r="N127" s="1"/>
  <c r="O127" s="1"/>
  <c r="M151"/>
  <c r="N151" s="1"/>
  <c r="O151" s="1"/>
  <c r="M155"/>
  <c r="N155" s="1"/>
  <c r="O155" s="1"/>
  <c r="M179"/>
  <c r="N179" s="1"/>
  <c r="O179" s="1"/>
  <c r="M211"/>
  <c r="N210" s="1"/>
  <c r="O210" s="1"/>
  <c r="M215"/>
  <c r="N215" s="1"/>
  <c r="O215" s="1"/>
  <c r="M219"/>
  <c r="N219" s="1"/>
  <c r="O219" s="1"/>
  <c r="M235"/>
  <c r="N235" s="1"/>
  <c r="O235" s="1"/>
  <c r="M2"/>
  <c r="N2" s="1"/>
  <c r="O2" s="1"/>
  <c r="M55"/>
  <c r="N55" s="1"/>
  <c r="O55" s="1"/>
  <c r="M104"/>
  <c r="N104" s="1"/>
  <c r="O104" s="1"/>
  <c r="M124"/>
  <c r="N124" s="1"/>
  <c r="O124" s="1"/>
  <c r="M220"/>
  <c r="N220" s="1"/>
  <c r="O220" s="1"/>
  <c r="M11"/>
  <c r="N11" s="1"/>
  <c r="O11" s="1"/>
  <c r="M16"/>
  <c r="N16" s="1"/>
  <c r="O16" s="1"/>
  <c r="M23"/>
  <c r="N23" s="1"/>
  <c r="O23" s="1"/>
  <c r="M35"/>
  <c r="N35" s="1"/>
  <c r="O35" s="1"/>
  <c r="M39"/>
  <c r="N39" s="1"/>
  <c r="O39" s="1"/>
  <c r="M43"/>
  <c r="N41" s="1"/>
  <c r="O41" s="1"/>
  <c r="M52"/>
  <c r="N52" s="1"/>
  <c r="O52" s="1"/>
  <c r="M60"/>
  <c r="N60" s="1"/>
  <c r="O60" s="1"/>
  <c r="M65"/>
  <c r="N65" s="1"/>
  <c r="O65" s="1"/>
  <c r="M69"/>
  <c r="N69" s="1"/>
  <c r="O69" s="1"/>
  <c r="M101"/>
  <c r="N101" s="1"/>
  <c r="O101" s="1"/>
  <c r="M121"/>
  <c r="N121" s="1"/>
  <c r="O121" s="1"/>
  <c r="M125"/>
  <c r="N125" s="1"/>
  <c r="O125" s="1"/>
  <c r="M153"/>
  <c r="N153" s="1"/>
  <c r="O153" s="1"/>
  <c r="M193"/>
  <c r="N193" s="1"/>
  <c r="O193" s="1"/>
  <c r="N213"/>
  <c r="O213" s="1"/>
  <c r="M4"/>
  <c r="N4" s="1"/>
  <c r="M21"/>
  <c r="N21" s="1"/>
  <c r="O21" s="1"/>
  <c r="M30"/>
  <c r="N30" s="1"/>
  <c r="O30" s="1"/>
  <c r="M51"/>
  <c r="N51" s="1"/>
  <c r="O51" s="1"/>
  <c r="M64"/>
  <c r="N64" s="1"/>
  <c r="O64" s="1"/>
  <c r="M72"/>
  <c r="N72" s="1"/>
  <c r="O72" s="1"/>
  <c r="M152"/>
  <c r="N152" s="1"/>
  <c r="O152" s="1"/>
  <c r="M176"/>
  <c r="N176" s="1"/>
  <c r="O176" s="1"/>
  <c r="M19"/>
  <c r="N19" s="1"/>
  <c r="O19" s="1"/>
  <c r="M40"/>
  <c r="N40" s="1"/>
  <c r="O40" s="1"/>
  <c r="M122"/>
  <c r="N122" s="1"/>
  <c r="O122" s="1"/>
  <c r="M126"/>
  <c r="N126" s="1"/>
  <c r="O126" s="1"/>
  <c r="M130"/>
  <c r="N130" s="1"/>
  <c r="O130" s="1"/>
  <c r="M154"/>
  <c r="N154" s="1"/>
  <c r="O154" s="1"/>
  <c r="M158"/>
  <c r="N158" s="1"/>
  <c r="O158" s="1"/>
  <c r="M166"/>
  <c r="N166" s="1"/>
  <c r="O166" s="1"/>
  <c r="M209"/>
  <c r="N209" s="1"/>
  <c r="O209" s="1"/>
  <c r="M218"/>
  <c r="N218" s="1"/>
  <c r="O218" s="1"/>
  <c r="M97"/>
  <c r="N172"/>
  <c r="O172" s="1"/>
  <c r="N12"/>
  <c r="O12" s="1"/>
  <c r="N8"/>
  <c r="O8" s="1"/>
  <c r="N28"/>
  <c r="O28" s="1"/>
  <c r="N25"/>
  <c r="O25" s="1"/>
  <c r="N73"/>
  <c r="O73" s="1"/>
  <c r="N131"/>
  <c r="O131" s="1"/>
  <c r="N177"/>
  <c r="O177" s="1"/>
  <c r="N221"/>
  <c r="O221" s="1"/>
  <c r="N17"/>
  <c r="O17" s="1"/>
  <c r="N163"/>
  <c r="O163" s="1"/>
  <c r="N167"/>
  <c r="O167" s="1"/>
  <c r="N207"/>
  <c r="O207" s="1"/>
  <c r="N216"/>
  <c r="O216" s="1"/>
  <c r="N236"/>
  <c r="O236" s="1"/>
  <c r="N89"/>
  <c r="O89" s="1"/>
  <c r="N113"/>
  <c r="O113" s="1"/>
  <c r="N174"/>
  <c r="O174" s="1"/>
  <c r="N180"/>
  <c r="O180" s="1"/>
  <c r="N107"/>
  <c r="O107" s="1"/>
  <c r="N159"/>
  <c r="O159" s="1"/>
  <c r="N195"/>
  <c r="O195" s="1"/>
  <c r="N97" l="1"/>
  <c r="O97" s="1"/>
</calcChain>
</file>

<file path=xl/sharedStrings.xml><?xml version="1.0" encoding="utf-8"?>
<sst xmlns="http://schemas.openxmlformats.org/spreadsheetml/2006/main" count="1457" uniqueCount="153">
  <si>
    <t>LINE</t>
  </si>
  <si>
    <t xml:space="preserve">ancien volume </t>
  </si>
  <si>
    <t>longueur</t>
  </si>
  <si>
    <t>Largueur</t>
  </si>
  <si>
    <t>Hauteur</t>
  </si>
  <si>
    <t>volume</t>
  </si>
  <si>
    <t>Inco-terms</t>
  </si>
  <si>
    <t>PW</t>
  </si>
  <si>
    <t>IRU</t>
  </si>
  <si>
    <t>O</t>
  </si>
  <si>
    <t>COA</t>
  </si>
  <si>
    <t>ORDER TERM</t>
  </si>
  <si>
    <t>ORDER CODE</t>
  </si>
  <si>
    <t>PAR-EC</t>
  </si>
  <si>
    <t>LYS-EC</t>
  </si>
  <si>
    <t>0747321</t>
  </si>
  <si>
    <t>9211744</t>
  </si>
  <si>
    <t>DDU</t>
  </si>
  <si>
    <t>Gerbable O/N</t>
  </si>
  <si>
    <t>N</t>
  </si>
  <si>
    <t>1470312</t>
  </si>
  <si>
    <t>9211714</t>
  </si>
  <si>
    <t>9211751</t>
  </si>
  <si>
    <t>1470378</t>
  </si>
  <si>
    <t>0354919</t>
  </si>
  <si>
    <t>1470410</t>
  </si>
  <si>
    <t>1469979</t>
  </si>
  <si>
    <t>1470331</t>
  </si>
  <si>
    <t>1470374</t>
  </si>
  <si>
    <t>0747319</t>
  </si>
  <si>
    <t>0833848</t>
  </si>
  <si>
    <t>1470411</t>
  </si>
  <si>
    <t>9211719</t>
  </si>
  <si>
    <t>MIL-EC</t>
  </si>
  <si>
    <t>1298201</t>
  </si>
  <si>
    <t>OPG</t>
  </si>
  <si>
    <t>1469960</t>
  </si>
  <si>
    <t>1470111</t>
  </si>
  <si>
    <t>EXW</t>
  </si>
  <si>
    <t>6002266</t>
  </si>
  <si>
    <t>0833608</t>
  </si>
  <si>
    <t>1470796</t>
  </si>
  <si>
    <t>1470316</t>
  </si>
  <si>
    <t>1470334</t>
  </si>
  <si>
    <t>1470176</t>
  </si>
  <si>
    <t>1470469</t>
  </si>
  <si>
    <t>1469725</t>
  </si>
  <si>
    <t>1470280</t>
  </si>
  <si>
    <t>0833754</t>
  </si>
  <si>
    <t>9211735</t>
  </si>
  <si>
    <t>0833763</t>
  </si>
  <si>
    <t>0833837</t>
  </si>
  <si>
    <t>0833841</t>
  </si>
  <si>
    <t>2 CARTONS</t>
  </si>
  <si>
    <t>0833869</t>
  </si>
  <si>
    <t>9109662</t>
  </si>
  <si>
    <t>9109668</t>
  </si>
  <si>
    <t>9109682</t>
  </si>
  <si>
    <t>9222218</t>
  </si>
  <si>
    <t>9222234</t>
  </si>
  <si>
    <t>1469901</t>
  </si>
  <si>
    <t>1469919</t>
  </si>
  <si>
    <t>1469945</t>
  </si>
  <si>
    <t>1470059</t>
  </si>
  <si>
    <t>1470067</t>
  </si>
  <si>
    <t>1470179</t>
  </si>
  <si>
    <t>1470252</t>
  </si>
  <si>
    <t>1470345</t>
  </si>
  <si>
    <t>?</t>
  </si>
  <si>
    <t>1470401</t>
  </si>
  <si>
    <t>9110001</t>
  </si>
  <si>
    <t>9211723</t>
  </si>
  <si>
    <t>9211747</t>
  </si>
  <si>
    <t>1469874</t>
  </si>
  <si>
    <t>BSL</t>
  </si>
  <si>
    <t>1028329</t>
  </si>
  <si>
    <t>1468856</t>
  </si>
  <si>
    <t>1469751</t>
  </si>
  <si>
    <t>IRU-EC</t>
  </si>
  <si>
    <t>0190919</t>
  </si>
  <si>
    <t>1028331</t>
  </si>
  <si>
    <t>1028324</t>
  </si>
  <si>
    <t>1028330</t>
  </si>
  <si>
    <t>9211739</t>
  </si>
  <si>
    <t>1470018</t>
  </si>
  <si>
    <t>1470093</t>
  </si>
  <si>
    <t>1470031</t>
  </si>
  <si>
    <t>9110003</t>
  </si>
  <si>
    <t>9211724</t>
  </si>
  <si>
    <t>1470184</t>
  </si>
  <si>
    <t>1470389</t>
  </si>
  <si>
    <t>1470832</t>
  </si>
  <si>
    <t>ATH-EC</t>
  </si>
  <si>
    <t>0088761</t>
  </si>
  <si>
    <t>EIN-EC</t>
  </si>
  <si>
    <t>1742152</t>
  </si>
  <si>
    <t>VRN-EC</t>
  </si>
  <si>
    <t>9519696</t>
  </si>
  <si>
    <t>0765140</t>
  </si>
  <si>
    <t>SXB-EC</t>
  </si>
  <si>
    <t>8056537</t>
  </si>
  <si>
    <t>8056551</t>
  </si>
  <si>
    <t>8056583</t>
  </si>
  <si>
    <t>0833843</t>
  </si>
  <si>
    <t>9505900</t>
  </si>
  <si>
    <t>DUI</t>
  </si>
  <si>
    <t>1470035</t>
  </si>
  <si>
    <t>1470431</t>
  </si>
  <si>
    <t>1470343</t>
  </si>
  <si>
    <t>1469385</t>
  </si>
  <si>
    <t>1470368</t>
  </si>
  <si>
    <t>1470369</t>
  </si>
  <si>
    <t>1469882</t>
  </si>
  <si>
    <t>1470244</t>
  </si>
  <si>
    <t>1470130</t>
  </si>
  <si>
    <t>1470397</t>
  </si>
  <si>
    <t>1379056</t>
  </si>
  <si>
    <t>1379053</t>
  </si>
  <si>
    <t>1470394</t>
  </si>
  <si>
    <t>1470452</t>
  </si>
  <si>
    <t>1470476</t>
  </si>
  <si>
    <t>1470523</t>
  </si>
  <si>
    <t>1470500</t>
  </si>
  <si>
    <t>1470340</t>
  </si>
  <si>
    <t>1470499</t>
  </si>
  <si>
    <t>1470496</t>
  </si>
  <si>
    <t>1470812</t>
  </si>
  <si>
    <t>9211758</t>
  </si>
  <si>
    <t>1470429</t>
  </si>
  <si>
    <t>1470493</t>
  </si>
  <si>
    <t>9211755</t>
  </si>
  <si>
    <t>1470537</t>
  </si>
  <si>
    <t>1028316</t>
  </si>
  <si>
    <t>MIL</t>
  </si>
  <si>
    <t>9505897</t>
  </si>
  <si>
    <t>1470372</t>
  </si>
  <si>
    <t>1470043</t>
  </si>
  <si>
    <t>1470170</t>
  </si>
  <si>
    <t>1470029</t>
  </si>
  <si>
    <t>0833318</t>
  </si>
  <si>
    <t>1470066</t>
  </si>
  <si>
    <t>1469186</t>
  </si>
  <si>
    <t>1469610</t>
  </si>
  <si>
    <t>COA-EC</t>
  </si>
  <si>
    <t>0627690</t>
  </si>
  <si>
    <t>1470051</t>
  </si>
  <si>
    <t>0628058</t>
  </si>
  <si>
    <t>0628048</t>
  </si>
  <si>
    <t>Total PW</t>
  </si>
  <si>
    <t>PW dans le dossier</t>
  </si>
  <si>
    <t>0747322</t>
  </si>
  <si>
    <t>Différence</t>
  </si>
  <si>
    <t>Gerbable O/N &lt;1 &gt;2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</si>
</sst>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1" xfId="0" applyNumberFormat="1" applyFill="1" applyBorder="1"/>
    <xf numFmtId="0" fontId="0" fillId="2" borderId="1" xfId="0" applyFill="1" applyBorder="1"/>
    <xf numFmtId="49" fontId="0" fillId="2" borderId="1" xfId="0" applyNumberFormat="1" applyFill="1" applyBorder="1"/>
    <xf numFmtId="2" fontId="0" fillId="2" borderId="1" xfId="0" applyNumberFormat="1" applyFill="1" applyBorder="1"/>
    <xf numFmtId="0" fontId="0" fillId="2" borderId="1" xfId="0" applyFill="1" applyBorder="1" applyAlignment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1" fontId="0" fillId="0" borderId="1" xfId="0" applyNumberFormat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60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0"/>
  <sheetViews>
    <sheetView workbookViewId="0">
      <selection sqref="A1:XFD1048576"/>
    </sheetView>
  </sheetViews>
  <sheetFormatPr defaultColWidth="11.42578125" defaultRowHeight="15"/>
  <cols>
    <col min="1" max="1" width="7.140625" bestFit="1" customWidth="1"/>
    <col min="2" max="2" width="12.28515625" bestFit="1" customWidth="1"/>
    <col min="3" max="3" width="14.5703125" style="1" bestFit="1" customWidth="1"/>
    <col min="4" max="4" width="12.85546875" bestFit="1" customWidth="1"/>
    <col min="5" max="5" width="20.140625" bestFit="1" customWidth="1"/>
    <col min="6" max="6" width="11.42578125" customWidth="1"/>
    <col min="10" max="10" width="11.42578125" style="5" customWidth="1"/>
    <col min="11" max="11" width="13.28515625" style="4" bestFit="1" customWidth="1"/>
    <col min="12" max="12" width="18.28515625" style="4" bestFit="1" customWidth="1"/>
  </cols>
  <sheetData>
    <row r="1" spans="1:15">
      <c r="A1" s="7" t="s">
        <v>0</v>
      </c>
      <c r="B1" s="7" t="s">
        <v>11</v>
      </c>
      <c r="C1" s="8" t="s">
        <v>12</v>
      </c>
      <c r="D1" s="7" t="s">
        <v>6</v>
      </c>
      <c r="E1" s="7" t="s">
        <v>149</v>
      </c>
      <c r="F1" s="7" t="s">
        <v>1</v>
      </c>
      <c r="G1" s="7" t="s">
        <v>2</v>
      </c>
      <c r="H1" s="7" t="s">
        <v>3</v>
      </c>
      <c r="I1" s="7" t="s">
        <v>4</v>
      </c>
      <c r="J1" s="9" t="s">
        <v>5</v>
      </c>
      <c r="K1" s="10" t="s">
        <v>18</v>
      </c>
      <c r="L1" s="10" t="s">
        <v>152</v>
      </c>
      <c r="M1" s="7" t="s">
        <v>7</v>
      </c>
      <c r="N1" s="7" t="s">
        <v>148</v>
      </c>
      <c r="O1" s="7" t="s">
        <v>151</v>
      </c>
    </row>
    <row r="2" spans="1:15">
      <c r="A2" s="11" t="s">
        <v>10</v>
      </c>
      <c r="B2" s="11" t="s">
        <v>14</v>
      </c>
      <c r="C2" s="12" t="s">
        <v>15</v>
      </c>
      <c r="D2" s="2" t="s">
        <v>17</v>
      </c>
      <c r="E2" s="11">
        <v>44.8</v>
      </c>
      <c r="F2" s="11"/>
      <c r="G2" s="11">
        <v>0.8</v>
      </c>
      <c r="H2" s="11">
        <v>0.4</v>
      </c>
      <c r="I2" s="11">
        <v>0.55000000000000004</v>
      </c>
      <c r="J2" s="6">
        <f>G2*H2*I2</f>
        <v>0.17600000000000005</v>
      </c>
      <c r="K2" s="3" t="s">
        <v>9</v>
      </c>
      <c r="L2" s="3" t="str">
        <f>IF(I2&lt;1,"O",IF(I2&lt;2,K2,"N"))</f>
        <v>O</v>
      </c>
      <c r="M2" s="14">
        <f>IF(L2="N",G2*H2*1650/2.4,J2*250)</f>
        <v>44.000000000000014</v>
      </c>
      <c r="N2" s="14">
        <f>M2</f>
        <v>44.000000000000014</v>
      </c>
      <c r="O2" s="14" t="str">
        <f>IF(N2&gt;E2,E2-N2,"")</f>
        <v/>
      </c>
    </row>
    <row r="3" spans="1:15">
      <c r="A3" s="11" t="s">
        <v>10</v>
      </c>
      <c r="B3" s="11" t="s">
        <v>13</v>
      </c>
      <c r="C3" s="12" t="s">
        <v>16</v>
      </c>
      <c r="D3" s="11" t="s">
        <v>17</v>
      </c>
      <c r="E3" s="11">
        <v>197</v>
      </c>
      <c r="F3" s="11"/>
      <c r="G3" s="11">
        <v>1.2</v>
      </c>
      <c r="H3" s="11">
        <v>0.8</v>
      </c>
      <c r="I3" s="11">
        <v>0.6</v>
      </c>
      <c r="J3" s="6">
        <f t="shared" ref="J3:J64" si="0">G3*H3*I3</f>
        <v>0.57599999999999996</v>
      </c>
      <c r="K3" s="13" t="s">
        <v>19</v>
      </c>
      <c r="L3" s="3" t="str">
        <f t="shared" ref="L3:L66" si="1">IF(I3&lt;1,"O",IF(I3&lt;2,K3,"N"))</f>
        <v>O</v>
      </c>
      <c r="M3" s="14">
        <f t="shared" ref="M3:M66" si="2">IF(L3="N",G3*H3*1650/2.4,J3*250)</f>
        <v>144</v>
      </c>
      <c r="N3" s="14">
        <f t="shared" ref="N3:N7" si="3">M3</f>
        <v>144</v>
      </c>
      <c r="O3" s="14" t="str">
        <f t="shared" ref="O3:O11" si="4">IF(N3&gt;E3,E3-N3,"")</f>
        <v/>
      </c>
    </row>
    <row r="4" spans="1:15">
      <c r="A4" s="11" t="s">
        <v>10</v>
      </c>
      <c r="B4" s="11" t="s">
        <v>13</v>
      </c>
      <c r="C4" s="12" t="s">
        <v>20</v>
      </c>
      <c r="D4" s="11" t="s">
        <v>17</v>
      </c>
      <c r="E4" s="11">
        <v>974.5</v>
      </c>
      <c r="F4" s="11"/>
      <c r="G4" s="11">
        <v>0.98</v>
      </c>
      <c r="H4" s="11">
        <v>1.1000000000000001</v>
      </c>
      <c r="I4" s="11">
        <v>1.75</v>
      </c>
      <c r="J4" s="6">
        <f t="shared" si="0"/>
        <v>1.8865000000000001</v>
      </c>
      <c r="K4" s="13" t="s">
        <v>9</v>
      </c>
      <c r="L4" s="3" t="str">
        <f t="shared" si="1"/>
        <v>O</v>
      </c>
      <c r="M4" s="14">
        <f t="shared" si="2"/>
        <v>471.625</v>
      </c>
      <c r="N4" s="14">
        <f t="shared" si="3"/>
        <v>471.625</v>
      </c>
      <c r="O4" s="14" t="str">
        <f t="shared" si="4"/>
        <v/>
      </c>
    </row>
    <row r="5" spans="1:15">
      <c r="A5" s="11" t="s">
        <v>10</v>
      </c>
      <c r="B5" s="11" t="s">
        <v>13</v>
      </c>
      <c r="C5" s="12" t="s">
        <v>21</v>
      </c>
      <c r="D5" s="11" t="s">
        <v>17</v>
      </c>
      <c r="E5" s="11">
        <v>52.8</v>
      </c>
      <c r="F5" s="11"/>
      <c r="G5" s="11">
        <v>0.88</v>
      </c>
      <c r="H5" s="11">
        <v>0.67</v>
      </c>
      <c r="I5" s="11">
        <v>0.37</v>
      </c>
      <c r="J5" s="6">
        <f t="shared" si="0"/>
        <v>0.21815200000000001</v>
      </c>
      <c r="K5" s="13" t="s">
        <v>9</v>
      </c>
      <c r="L5" s="3" t="str">
        <f t="shared" si="1"/>
        <v>O</v>
      </c>
      <c r="M5" s="14">
        <f t="shared" si="2"/>
        <v>54.538000000000004</v>
      </c>
      <c r="N5" s="14">
        <f t="shared" si="3"/>
        <v>54.538000000000004</v>
      </c>
      <c r="O5" s="14">
        <f t="shared" si="4"/>
        <v>-1.7380000000000067</v>
      </c>
    </row>
    <row r="6" spans="1:15">
      <c r="A6" s="11" t="s">
        <v>10</v>
      </c>
      <c r="B6" s="11" t="s">
        <v>13</v>
      </c>
      <c r="C6" s="12" t="s">
        <v>22</v>
      </c>
      <c r="D6" s="11" t="s">
        <v>17</v>
      </c>
      <c r="E6" s="11">
        <v>60</v>
      </c>
      <c r="F6" s="11"/>
      <c r="G6" s="11">
        <v>0.6</v>
      </c>
      <c r="H6" s="11">
        <v>0.6</v>
      </c>
      <c r="I6" s="11">
        <v>0.6</v>
      </c>
      <c r="J6" s="6">
        <f t="shared" si="0"/>
        <v>0.216</v>
      </c>
      <c r="K6" s="13" t="s">
        <v>9</v>
      </c>
      <c r="L6" s="3" t="str">
        <f t="shared" si="1"/>
        <v>O</v>
      </c>
      <c r="M6" s="14">
        <f t="shared" si="2"/>
        <v>54</v>
      </c>
      <c r="N6" s="14">
        <f t="shared" si="3"/>
        <v>54</v>
      </c>
      <c r="O6" s="14" t="str">
        <f t="shared" si="4"/>
        <v/>
      </c>
    </row>
    <row r="7" spans="1:15">
      <c r="A7" s="11" t="s">
        <v>10</v>
      </c>
      <c r="B7" s="11" t="s">
        <v>13</v>
      </c>
      <c r="C7" s="12" t="s">
        <v>23</v>
      </c>
      <c r="D7" s="11" t="s">
        <v>17</v>
      </c>
      <c r="E7" s="11">
        <v>240</v>
      </c>
      <c r="F7" s="11"/>
      <c r="G7" s="11">
        <v>1.2</v>
      </c>
      <c r="H7" s="11">
        <v>0.8</v>
      </c>
      <c r="I7" s="11">
        <v>1.1299999999999999</v>
      </c>
      <c r="J7" s="6">
        <f t="shared" si="0"/>
        <v>1.0847999999999998</v>
      </c>
      <c r="K7" s="13" t="s">
        <v>19</v>
      </c>
      <c r="L7" s="3" t="str">
        <f t="shared" si="1"/>
        <v>N</v>
      </c>
      <c r="M7" s="14">
        <f t="shared" si="2"/>
        <v>660</v>
      </c>
      <c r="N7" s="14">
        <f t="shared" si="3"/>
        <v>660</v>
      </c>
      <c r="O7" s="14">
        <f t="shared" si="4"/>
        <v>-420</v>
      </c>
    </row>
    <row r="8" spans="1:15">
      <c r="A8" s="11" t="s">
        <v>10</v>
      </c>
      <c r="B8" s="11" t="s">
        <v>14</v>
      </c>
      <c r="C8" s="12" t="s">
        <v>24</v>
      </c>
      <c r="D8" s="11" t="s">
        <v>17</v>
      </c>
      <c r="E8" s="11">
        <v>39.200000000000003</v>
      </c>
      <c r="F8" s="11"/>
      <c r="G8" s="11">
        <v>0.4</v>
      </c>
      <c r="H8" s="11">
        <v>0.3</v>
      </c>
      <c r="I8" s="11">
        <v>0.14000000000000001</v>
      </c>
      <c r="J8" s="6">
        <f t="shared" si="0"/>
        <v>1.6800000000000002E-2</v>
      </c>
      <c r="K8" s="13" t="s">
        <v>9</v>
      </c>
      <c r="L8" s="3" t="str">
        <f t="shared" si="1"/>
        <v>O</v>
      </c>
      <c r="M8" s="14">
        <f t="shared" si="2"/>
        <v>4.2</v>
      </c>
      <c r="N8" s="14">
        <f>SUM(M8:M10)</f>
        <v>24.15</v>
      </c>
      <c r="O8" s="14" t="str">
        <f t="shared" si="4"/>
        <v/>
      </c>
    </row>
    <row r="9" spans="1:15">
      <c r="A9" s="11"/>
      <c r="B9" s="11"/>
      <c r="C9" s="12"/>
      <c r="D9" s="11"/>
      <c r="E9" s="11"/>
      <c r="F9" s="11"/>
      <c r="G9" s="11">
        <v>0.4</v>
      </c>
      <c r="H9" s="11">
        <v>0.3</v>
      </c>
      <c r="I9" s="11">
        <v>0.14000000000000001</v>
      </c>
      <c r="J9" s="6">
        <f t="shared" si="0"/>
        <v>1.6800000000000002E-2</v>
      </c>
      <c r="K9" s="13" t="s">
        <v>9</v>
      </c>
      <c r="L9" s="3" t="str">
        <f t="shared" si="1"/>
        <v>O</v>
      </c>
      <c r="M9" s="14">
        <f t="shared" si="2"/>
        <v>4.2</v>
      </c>
      <c r="N9" s="14"/>
      <c r="O9" s="14" t="str">
        <f t="shared" si="4"/>
        <v/>
      </c>
    </row>
    <row r="10" spans="1:15">
      <c r="A10" s="11"/>
      <c r="B10" s="11"/>
      <c r="C10" s="12"/>
      <c r="D10" s="11"/>
      <c r="E10" s="11"/>
      <c r="F10" s="11"/>
      <c r="G10" s="11">
        <v>0.6</v>
      </c>
      <c r="H10" s="11">
        <v>0.42</v>
      </c>
      <c r="I10" s="11">
        <v>0.25</v>
      </c>
      <c r="J10" s="6">
        <f t="shared" si="0"/>
        <v>6.3E-2</v>
      </c>
      <c r="K10" s="13" t="s">
        <v>9</v>
      </c>
      <c r="L10" s="3" t="str">
        <f t="shared" si="1"/>
        <v>O</v>
      </c>
      <c r="M10" s="14">
        <f t="shared" si="2"/>
        <v>15.75</v>
      </c>
      <c r="N10" s="14"/>
      <c r="O10" s="14" t="str">
        <f t="shared" si="4"/>
        <v/>
      </c>
    </row>
    <row r="11" spans="1:15">
      <c r="A11" s="11" t="s">
        <v>10</v>
      </c>
      <c r="B11" s="11" t="s">
        <v>13</v>
      </c>
      <c r="C11" s="12" t="s">
        <v>25</v>
      </c>
      <c r="D11" s="11" t="s">
        <v>17</v>
      </c>
      <c r="E11" s="11">
        <v>340</v>
      </c>
      <c r="F11" s="11"/>
      <c r="G11" s="11">
        <v>2</v>
      </c>
      <c r="H11" s="11">
        <v>0.82</v>
      </c>
      <c r="I11" s="11">
        <v>0.96</v>
      </c>
      <c r="J11" s="6">
        <f t="shared" si="0"/>
        <v>1.5743999999999998</v>
      </c>
      <c r="K11" s="13" t="s">
        <v>9</v>
      </c>
      <c r="L11" s="3" t="str">
        <f t="shared" si="1"/>
        <v>O</v>
      </c>
      <c r="M11" s="14">
        <f t="shared" si="2"/>
        <v>393.59999999999997</v>
      </c>
      <c r="N11" s="14">
        <f t="shared" ref="N11" si="5">M11</f>
        <v>393.59999999999997</v>
      </c>
      <c r="O11" s="14">
        <f t="shared" si="4"/>
        <v>-53.599999999999966</v>
      </c>
    </row>
    <row r="12" spans="1:15">
      <c r="A12" s="11" t="s">
        <v>10</v>
      </c>
      <c r="B12" s="11" t="s">
        <v>13</v>
      </c>
      <c r="C12" s="12" t="s">
        <v>26</v>
      </c>
      <c r="D12" s="11" t="s">
        <v>17</v>
      </c>
      <c r="E12" s="11">
        <v>198</v>
      </c>
      <c r="F12" s="11"/>
      <c r="G12" s="11">
        <v>0.8</v>
      </c>
      <c r="H12" s="11">
        <v>0.6</v>
      </c>
      <c r="I12" s="11">
        <v>0.3</v>
      </c>
      <c r="J12" s="6">
        <f t="shared" si="0"/>
        <v>0.14399999999999999</v>
      </c>
      <c r="K12" s="13" t="s">
        <v>9</v>
      </c>
      <c r="L12" s="3" t="str">
        <f t="shared" si="1"/>
        <v>O</v>
      </c>
      <c r="M12" s="14">
        <f t="shared" si="2"/>
        <v>36</v>
      </c>
      <c r="N12" s="14">
        <f>SUM(M12:M13)</f>
        <v>72</v>
      </c>
      <c r="O12" s="14" t="str">
        <f t="shared" ref="O12:O22" si="6">IF(N12&gt;E12,E12-N12,"")</f>
        <v/>
      </c>
    </row>
    <row r="13" spans="1:15">
      <c r="A13" s="11"/>
      <c r="B13" s="11"/>
      <c r="C13" s="12"/>
      <c r="D13" s="11"/>
      <c r="E13" s="11"/>
      <c r="F13" s="11"/>
      <c r="G13" s="11">
        <v>0.8</v>
      </c>
      <c r="H13" s="11">
        <v>0.6</v>
      </c>
      <c r="I13" s="11">
        <v>0.3</v>
      </c>
      <c r="J13" s="6">
        <f t="shared" si="0"/>
        <v>0.14399999999999999</v>
      </c>
      <c r="K13" s="13" t="s">
        <v>9</v>
      </c>
      <c r="L13" s="3" t="str">
        <f t="shared" si="1"/>
        <v>O</v>
      </c>
      <c r="M13" s="14">
        <f t="shared" si="2"/>
        <v>36</v>
      </c>
      <c r="N13" s="14"/>
      <c r="O13" s="14" t="str">
        <f t="shared" si="6"/>
        <v/>
      </c>
    </row>
    <row r="14" spans="1:15">
      <c r="A14" s="11" t="s">
        <v>10</v>
      </c>
      <c r="B14" s="11" t="s">
        <v>13</v>
      </c>
      <c r="C14" s="12" t="s">
        <v>27</v>
      </c>
      <c r="D14" s="11" t="s">
        <v>17</v>
      </c>
      <c r="E14" s="11">
        <v>243</v>
      </c>
      <c r="F14" s="11"/>
      <c r="G14" s="11">
        <v>0.86</v>
      </c>
      <c r="H14" s="11">
        <v>0.67</v>
      </c>
      <c r="I14" s="11">
        <v>0.7</v>
      </c>
      <c r="J14" s="6">
        <f t="shared" si="0"/>
        <v>0.40334000000000003</v>
      </c>
      <c r="K14" s="13" t="s">
        <v>9</v>
      </c>
      <c r="L14" s="3" t="str">
        <f t="shared" si="1"/>
        <v>O</v>
      </c>
      <c r="M14" s="14">
        <f t="shared" si="2"/>
        <v>100.83500000000001</v>
      </c>
      <c r="N14" s="14">
        <f t="shared" ref="N14:N16" si="7">M14</f>
        <v>100.83500000000001</v>
      </c>
      <c r="O14" s="14" t="str">
        <f t="shared" si="6"/>
        <v/>
      </c>
    </row>
    <row r="15" spans="1:15">
      <c r="A15" s="11" t="s">
        <v>10</v>
      </c>
      <c r="B15" s="11" t="s">
        <v>13</v>
      </c>
      <c r="C15" s="12" t="s">
        <v>28</v>
      </c>
      <c r="D15" s="11" t="s">
        <v>17</v>
      </c>
      <c r="E15" s="11">
        <v>124.8</v>
      </c>
      <c r="F15" s="11"/>
      <c r="G15" s="11">
        <v>1.2</v>
      </c>
      <c r="H15" s="11">
        <v>0.8</v>
      </c>
      <c r="I15" s="11">
        <v>0.46</v>
      </c>
      <c r="J15" s="6">
        <f t="shared" si="0"/>
        <v>0.44159999999999999</v>
      </c>
      <c r="K15" s="13" t="s">
        <v>19</v>
      </c>
      <c r="L15" s="3" t="str">
        <f t="shared" si="1"/>
        <v>O</v>
      </c>
      <c r="M15" s="14">
        <f t="shared" si="2"/>
        <v>110.39999999999999</v>
      </c>
      <c r="N15" s="14">
        <f t="shared" si="7"/>
        <v>110.39999999999999</v>
      </c>
      <c r="O15" s="14" t="str">
        <f t="shared" si="6"/>
        <v/>
      </c>
    </row>
    <row r="16" spans="1:15">
      <c r="A16" s="11" t="s">
        <v>10</v>
      </c>
      <c r="B16" s="11" t="s">
        <v>14</v>
      </c>
      <c r="C16" s="12" t="s">
        <v>150</v>
      </c>
      <c r="D16" s="11" t="s">
        <v>17</v>
      </c>
      <c r="E16" s="11">
        <v>53.8</v>
      </c>
      <c r="F16" s="11"/>
      <c r="G16" s="11">
        <v>0.8</v>
      </c>
      <c r="H16" s="11">
        <v>0.4</v>
      </c>
      <c r="I16" s="11">
        <v>0.53</v>
      </c>
      <c r="J16" s="6">
        <f t="shared" si="0"/>
        <v>0.16960000000000003</v>
      </c>
      <c r="K16" s="13" t="s">
        <v>9</v>
      </c>
      <c r="L16" s="3" t="str">
        <f t="shared" si="1"/>
        <v>O</v>
      </c>
      <c r="M16" s="14">
        <f t="shared" si="2"/>
        <v>42.400000000000006</v>
      </c>
      <c r="N16" s="14">
        <f t="shared" si="7"/>
        <v>42.400000000000006</v>
      </c>
      <c r="O16" s="14" t="str">
        <f t="shared" si="6"/>
        <v/>
      </c>
    </row>
    <row r="17" spans="1:15">
      <c r="A17" s="11" t="s">
        <v>10</v>
      </c>
      <c r="B17" s="11" t="s">
        <v>14</v>
      </c>
      <c r="C17" s="12" t="s">
        <v>29</v>
      </c>
      <c r="D17" s="11" t="s">
        <v>17</v>
      </c>
      <c r="E17" s="11">
        <v>150.4</v>
      </c>
      <c r="F17" s="11"/>
      <c r="G17" s="11">
        <v>0.8</v>
      </c>
      <c r="H17" s="11">
        <v>0.6</v>
      </c>
      <c r="I17" s="11">
        <v>0.65</v>
      </c>
      <c r="J17" s="6">
        <f t="shared" si="0"/>
        <v>0.312</v>
      </c>
      <c r="K17" s="13" t="s">
        <v>9</v>
      </c>
      <c r="L17" s="3" t="str">
        <f t="shared" si="1"/>
        <v>O</v>
      </c>
      <c r="M17" s="14">
        <f t="shared" si="2"/>
        <v>78</v>
      </c>
      <c r="N17" s="14">
        <f>SUM(M17:M18)</f>
        <v>156</v>
      </c>
      <c r="O17" s="14">
        <f t="shared" si="6"/>
        <v>-5.5999999999999943</v>
      </c>
    </row>
    <row r="18" spans="1:15">
      <c r="A18" s="11"/>
      <c r="B18" s="11"/>
      <c r="C18" s="12"/>
      <c r="D18" s="11"/>
      <c r="E18" s="11"/>
      <c r="F18" s="11"/>
      <c r="G18" s="11">
        <v>0.8</v>
      </c>
      <c r="H18" s="11">
        <v>0.6</v>
      </c>
      <c r="I18" s="11">
        <v>0.65</v>
      </c>
      <c r="J18" s="6">
        <f t="shared" si="0"/>
        <v>0.312</v>
      </c>
      <c r="K18" s="13" t="s">
        <v>9</v>
      </c>
      <c r="L18" s="3" t="str">
        <f t="shared" si="1"/>
        <v>O</v>
      </c>
      <c r="M18" s="14">
        <f t="shared" si="2"/>
        <v>78</v>
      </c>
      <c r="N18" s="14"/>
      <c r="O18" s="14" t="str">
        <f t="shared" si="6"/>
        <v/>
      </c>
    </row>
    <row r="19" spans="1:15">
      <c r="A19" s="11" t="s">
        <v>10</v>
      </c>
      <c r="B19" s="11" t="s">
        <v>14</v>
      </c>
      <c r="C19" s="12" t="s">
        <v>30</v>
      </c>
      <c r="D19" s="11" t="s">
        <v>17</v>
      </c>
      <c r="E19" s="11">
        <v>129.80000000000001</v>
      </c>
      <c r="F19" s="11"/>
      <c r="G19" s="11">
        <v>1</v>
      </c>
      <c r="H19" s="11">
        <v>0.85</v>
      </c>
      <c r="I19" s="11">
        <v>0.62</v>
      </c>
      <c r="J19" s="6">
        <f t="shared" si="0"/>
        <v>0.52700000000000002</v>
      </c>
      <c r="K19" s="13" t="s">
        <v>9</v>
      </c>
      <c r="L19" s="3" t="str">
        <f t="shared" si="1"/>
        <v>O</v>
      </c>
      <c r="M19" s="14">
        <f t="shared" si="2"/>
        <v>131.75</v>
      </c>
      <c r="N19" s="14">
        <f t="shared" ref="N19:N22" si="8">M19</f>
        <v>131.75</v>
      </c>
      <c r="O19" s="14">
        <f t="shared" si="6"/>
        <v>-1.9499999999999886</v>
      </c>
    </row>
    <row r="20" spans="1:15">
      <c r="A20" s="11" t="s">
        <v>10</v>
      </c>
      <c r="B20" s="11" t="s">
        <v>13</v>
      </c>
      <c r="C20" s="12" t="s">
        <v>31</v>
      </c>
      <c r="D20" s="11" t="s">
        <v>17</v>
      </c>
      <c r="E20" s="11">
        <v>619</v>
      </c>
      <c r="F20" s="11"/>
      <c r="G20" s="11">
        <v>2</v>
      </c>
      <c r="H20" s="11">
        <v>0.82</v>
      </c>
      <c r="I20" s="11">
        <v>0.63</v>
      </c>
      <c r="J20" s="6">
        <f t="shared" si="0"/>
        <v>1.0331999999999999</v>
      </c>
      <c r="K20" s="13" t="s">
        <v>19</v>
      </c>
      <c r="L20" s="3" t="str">
        <f t="shared" si="1"/>
        <v>O</v>
      </c>
      <c r="M20" s="14">
        <f t="shared" si="2"/>
        <v>258.29999999999995</v>
      </c>
      <c r="N20" s="14">
        <f t="shared" si="8"/>
        <v>258.29999999999995</v>
      </c>
      <c r="O20" s="14" t="str">
        <f t="shared" si="6"/>
        <v/>
      </c>
    </row>
    <row r="21" spans="1:15">
      <c r="A21" s="11" t="s">
        <v>10</v>
      </c>
      <c r="B21" s="11" t="s">
        <v>13</v>
      </c>
      <c r="C21" s="12" t="s">
        <v>32</v>
      </c>
      <c r="D21" s="11" t="s">
        <v>17</v>
      </c>
      <c r="E21" s="11">
        <v>105</v>
      </c>
      <c r="F21" s="11"/>
      <c r="G21" s="11">
        <v>1.2</v>
      </c>
      <c r="H21" s="11">
        <v>0.8</v>
      </c>
      <c r="I21" s="11">
        <v>0.32</v>
      </c>
      <c r="J21" s="6">
        <f t="shared" si="0"/>
        <v>0.30719999999999997</v>
      </c>
      <c r="K21" s="13" t="s">
        <v>9</v>
      </c>
      <c r="L21" s="3" t="str">
        <f t="shared" si="1"/>
        <v>O</v>
      </c>
      <c r="M21" s="14">
        <f t="shared" si="2"/>
        <v>76.8</v>
      </c>
      <c r="N21" s="14">
        <f t="shared" si="8"/>
        <v>76.8</v>
      </c>
      <c r="O21" s="14" t="str">
        <f t="shared" si="6"/>
        <v/>
      </c>
    </row>
    <row r="22" spans="1:15">
      <c r="A22" s="11" t="s">
        <v>10</v>
      </c>
      <c r="B22" s="11" t="s">
        <v>33</v>
      </c>
      <c r="C22" s="12" t="s">
        <v>34</v>
      </c>
      <c r="D22" s="11" t="s">
        <v>17</v>
      </c>
      <c r="E22" s="11">
        <v>559.29999999999995</v>
      </c>
      <c r="F22" s="11"/>
      <c r="G22" s="11">
        <v>1.2</v>
      </c>
      <c r="H22" s="11">
        <v>0.83</v>
      </c>
      <c r="I22" s="11">
        <v>1.45</v>
      </c>
      <c r="J22" s="6">
        <f t="shared" si="0"/>
        <v>1.4441999999999997</v>
      </c>
      <c r="K22" s="13" t="s">
        <v>19</v>
      </c>
      <c r="L22" s="3" t="str">
        <f t="shared" si="1"/>
        <v>N</v>
      </c>
      <c r="M22" s="14">
        <f t="shared" si="2"/>
        <v>684.75</v>
      </c>
      <c r="N22" s="14">
        <f t="shared" si="8"/>
        <v>684.75</v>
      </c>
      <c r="O22" s="14">
        <f t="shared" si="6"/>
        <v>-125.45000000000005</v>
      </c>
    </row>
    <row r="23" spans="1:15">
      <c r="A23" s="11" t="s">
        <v>35</v>
      </c>
      <c r="B23" s="11" t="s">
        <v>13</v>
      </c>
      <c r="C23" s="12" t="s">
        <v>36</v>
      </c>
      <c r="D23" s="11" t="s">
        <v>17</v>
      </c>
      <c r="E23" s="11">
        <v>568</v>
      </c>
      <c r="F23" s="11"/>
      <c r="G23" s="11">
        <v>1.05</v>
      </c>
      <c r="H23" s="11">
        <v>1.24</v>
      </c>
      <c r="I23" s="11">
        <v>0.65</v>
      </c>
      <c r="J23" s="6">
        <f t="shared" si="0"/>
        <v>0.84630000000000005</v>
      </c>
      <c r="K23" s="13" t="s">
        <v>9</v>
      </c>
      <c r="L23" s="3" t="str">
        <f t="shared" si="1"/>
        <v>O</v>
      </c>
      <c r="M23" s="14">
        <f t="shared" si="2"/>
        <v>211.57500000000002</v>
      </c>
      <c r="N23" s="14">
        <f t="shared" ref="N23:N24" si="9">M23</f>
        <v>211.57500000000002</v>
      </c>
      <c r="O23" s="14" t="str">
        <f t="shared" ref="O23:O66" si="10">IF(N23&gt;E23,E23-N23,"")</f>
        <v/>
      </c>
    </row>
    <row r="24" spans="1:15">
      <c r="A24" s="11" t="s">
        <v>35</v>
      </c>
      <c r="B24" s="11" t="s">
        <v>13</v>
      </c>
      <c r="C24" s="12" t="s">
        <v>37</v>
      </c>
      <c r="D24" s="11" t="s">
        <v>38</v>
      </c>
      <c r="E24" s="11">
        <v>390</v>
      </c>
      <c r="F24" s="11"/>
      <c r="G24" s="11">
        <v>1</v>
      </c>
      <c r="H24" s="11">
        <v>1.2</v>
      </c>
      <c r="I24" s="11">
        <v>0.3</v>
      </c>
      <c r="J24" s="6">
        <f t="shared" si="0"/>
        <v>0.36</v>
      </c>
      <c r="K24" s="13" t="s">
        <v>19</v>
      </c>
      <c r="L24" s="3" t="str">
        <f t="shared" si="1"/>
        <v>O</v>
      </c>
      <c r="M24" s="14">
        <f t="shared" si="2"/>
        <v>90</v>
      </c>
      <c r="N24" s="14">
        <f t="shared" si="9"/>
        <v>90</v>
      </c>
      <c r="O24" s="14" t="str">
        <f t="shared" si="10"/>
        <v/>
      </c>
    </row>
    <row r="25" spans="1:15">
      <c r="A25" s="11" t="s">
        <v>35</v>
      </c>
      <c r="B25" s="11" t="s">
        <v>13</v>
      </c>
      <c r="C25" s="12" t="s">
        <v>39</v>
      </c>
      <c r="D25" s="11" t="s">
        <v>17</v>
      </c>
      <c r="E25" s="11">
        <v>200</v>
      </c>
      <c r="F25" s="11"/>
      <c r="G25" s="11">
        <v>1.2</v>
      </c>
      <c r="H25" s="11">
        <v>0.8</v>
      </c>
      <c r="I25" s="11">
        <v>0.73</v>
      </c>
      <c r="J25" s="6">
        <f t="shared" si="0"/>
        <v>0.70079999999999998</v>
      </c>
      <c r="K25" s="13" t="s">
        <v>9</v>
      </c>
      <c r="L25" s="3" t="str">
        <f t="shared" si="1"/>
        <v>O</v>
      </c>
      <c r="M25" s="14">
        <f t="shared" si="2"/>
        <v>175.2</v>
      </c>
      <c r="N25" s="14">
        <f>SUM(M25:M27)</f>
        <v>203.53499999999997</v>
      </c>
      <c r="O25" s="14">
        <f t="shared" si="10"/>
        <v>-3.5349999999999682</v>
      </c>
    </row>
    <row r="26" spans="1:15">
      <c r="A26" s="11"/>
      <c r="B26" s="11"/>
      <c r="C26" s="12"/>
      <c r="D26" s="11"/>
      <c r="E26" s="11"/>
      <c r="F26" s="11"/>
      <c r="G26" s="11">
        <v>0.31</v>
      </c>
      <c r="H26" s="11">
        <v>0.21</v>
      </c>
      <c r="I26" s="11">
        <v>0.2</v>
      </c>
      <c r="J26" s="6">
        <f t="shared" si="0"/>
        <v>1.3019999999999999E-2</v>
      </c>
      <c r="K26" s="13" t="s">
        <v>9</v>
      </c>
      <c r="L26" s="3" t="str">
        <f t="shared" si="1"/>
        <v>O</v>
      </c>
      <c r="M26" s="14">
        <f t="shared" si="2"/>
        <v>3.2549999999999994</v>
      </c>
      <c r="N26" s="14"/>
      <c r="O26" s="14" t="str">
        <f t="shared" si="10"/>
        <v/>
      </c>
    </row>
    <row r="27" spans="1:15">
      <c r="A27" s="11"/>
      <c r="B27" s="11"/>
      <c r="C27" s="12"/>
      <c r="D27" s="11"/>
      <c r="E27" s="11"/>
      <c r="F27" s="11"/>
      <c r="G27" s="11">
        <v>0.76</v>
      </c>
      <c r="H27" s="11">
        <v>0.6</v>
      </c>
      <c r="I27" s="11">
        <v>0.22</v>
      </c>
      <c r="J27" s="6">
        <f t="shared" si="0"/>
        <v>0.10031999999999999</v>
      </c>
      <c r="K27" s="13" t="s">
        <v>9</v>
      </c>
      <c r="L27" s="3" t="str">
        <f t="shared" si="1"/>
        <v>O</v>
      </c>
      <c r="M27" s="14">
        <f t="shared" si="2"/>
        <v>25.08</v>
      </c>
      <c r="N27" s="14"/>
      <c r="O27" s="14" t="str">
        <f t="shared" si="10"/>
        <v/>
      </c>
    </row>
    <row r="28" spans="1:15">
      <c r="A28" s="11" t="s">
        <v>35</v>
      </c>
      <c r="B28" s="11" t="s">
        <v>14</v>
      </c>
      <c r="C28" s="12" t="s">
        <v>40</v>
      </c>
      <c r="D28" s="11" t="s">
        <v>38</v>
      </c>
      <c r="E28" s="11">
        <v>540</v>
      </c>
      <c r="F28" s="11"/>
      <c r="G28" s="11">
        <v>1.2</v>
      </c>
      <c r="H28" s="11">
        <v>1</v>
      </c>
      <c r="I28" s="11">
        <v>0.91</v>
      </c>
      <c r="J28" s="6">
        <f t="shared" si="0"/>
        <v>1.0920000000000001</v>
      </c>
      <c r="K28" s="13" t="s">
        <v>9</v>
      </c>
      <c r="L28" s="3" t="str">
        <f t="shared" si="1"/>
        <v>O</v>
      </c>
      <c r="M28" s="14">
        <f t="shared" si="2"/>
        <v>273</v>
      </c>
      <c r="N28" s="14">
        <f>SUM(M28:M29)</f>
        <v>540</v>
      </c>
      <c r="O28" s="14" t="str">
        <f t="shared" si="10"/>
        <v/>
      </c>
    </row>
    <row r="29" spans="1:15">
      <c r="A29" s="11"/>
      <c r="B29" s="11"/>
      <c r="C29" s="12"/>
      <c r="D29" s="11"/>
      <c r="E29" s="11"/>
      <c r="F29" s="11"/>
      <c r="G29" s="11">
        <v>1.2</v>
      </c>
      <c r="H29" s="11">
        <v>1</v>
      </c>
      <c r="I29" s="11">
        <v>0.89</v>
      </c>
      <c r="J29" s="6">
        <f t="shared" si="0"/>
        <v>1.0680000000000001</v>
      </c>
      <c r="K29" s="13" t="s">
        <v>9</v>
      </c>
      <c r="L29" s="3" t="str">
        <f t="shared" si="1"/>
        <v>O</v>
      </c>
      <c r="M29" s="14">
        <f t="shared" si="2"/>
        <v>267</v>
      </c>
      <c r="N29" s="14"/>
      <c r="O29" s="14" t="str">
        <f t="shared" si="10"/>
        <v/>
      </c>
    </row>
    <row r="30" spans="1:15">
      <c r="A30" s="11" t="s">
        <v>35</v>
      </c>
      <c r="B30" s="11" t="s">
        <v>13</v>
      </c>
      <c r="C30" s="12" t="s">
        <v>41</v>
      </c>
      <c r="D30" s="11" t="s">
        <v>17</v>
      </c>
      <c r="E30" s="11">
        <v>24</v>
      </c>
      <c r="F30" s="11"/>
      <c r="G30" s="11">
        <v>1.2</v>
      </c>
      <c r="H30" s="11">
        <v>0.8</v>
      </c>
      <c r="I30" s="11">
        <v>0.6</v>
      </c>
      <c r="J30" s="6">
        <f t="shared" si="0"/>
        <v>0.57599999999999996</v>
      </c>
      <c r="K30" s="13" t="s">
        <v>9</v>
      </c>
      <c r="L30" s="3" t="str">
        <f t="shared" si="1"/>
        <v>O</v>
      </c>
      <c r="M30" s="14">
        <f t="shared" si="2"/>
        <v>144</v>
      </c>
      <c r="N30" s="14">
        <f t="shared" ref="N30:N40" si="11">M30</f>
        <v>144</v>
      </c>
      <c r="O30" s="14">
        <f t="shared" si="10"/>
        <v>-120</v>
      </c>
    </row>
    <row r="31" spans="1:15">
      <c r="A31" s="11" t="s">
        <v>35</v>
      </c>
      <c r="B31" s="11" t="s">
        <v>13</v>
      </c>
      <c r="C31" s="12" t="s">
        <v>42</v>
      </c>
      <c r="D31" s="11" t="s">
        <v>17</v>
      </c>
      <c r="E31" s="11">
        <v>336</v>
      </c>
      <c r="F31" s="11"/>
      <c r="G31" s="11">
        <v>1.2</v>
      </c>
      <c r="H31" s="11">
        <v>0.8</v>
      </c>
      <c r="I31" s="11">
        <v>1.17</v>
      </c>
      <c r="J31" s="6">
        <f t="shared" si="0"/>
        <v>1.1232</v>
      </c>
      <c r="K31" s="13" t="s">
        <v>19</v>
      </c>
      <c r="L31" s="3" t="str">
        <f t="shared" si="1"/>
        <v>N</v>
      </c>
      <c r="M31" s="14">
        <f t="shared" si="2"/>
        <v>660</v>
      </c>
      <c r="N31" s="14">
        <f t="shared" si="11"/>
        <v>660</v>
      </c>
      <c r="O31" s="14">
        <f t="shared" si="10"/>
        <v>-324</v>
      </c>
    </row>
    <row r="32" spans="1:15">
      <c r="A32" s="11" t="s">
        <v>35</v>
      </c>
      <c r="B32" s="11" t="s">
        <v>13</v>
      </c>
      <c r="C32" s="12" t="s">
        <v>43</v>
      </c>
      <c r="D32" s="11" t="s">
        <v>17</v>
      </c>
      <c r="E32" s="11">
        <v>607.75</v>
      </c>
      <c r="F32" s="11"/>
      <c r="G32" s="11">
        <v>1.27</v>
      </c>
      <c r="H32" s="11">
        <v>1.06</v>
      </c>
      <c r="I32" s="11">
        <v>1.8</v>
      </c>
      <c r="J32" s="6">
        <f t="shared" si="0"/>
        <v>2.4231600000000002</v>
      </c>
      <c r="K32" s="13" t="s">
        <v>19</v>
      </c>
      <c r="L32" s="3" t="str">
        <f t="shared" si="1"/>
        <v>N</v>
      </c>
      <c r="M32" s="14">
        <f t="shared" si="2"/>
        <v>925.51250000000005</v>
      </c>
      <c r="N32" s="14">
        <f t="shared" si="11"/>
        <v>925.51250000000005</v>
      </c>
      <c r="O32" s="14">
        <f t="shared" si="10"/>
        <v>-317.76250000000005</v>
      </c>
    </row>
    <row r="33" spans="1:15">
      <c r="A33" s="11" t="s">
        <v>35</v>
      </c>
      <c r="B33" s="11" t="s">
        <v>13</v>
      </c>
      <c r="C33" s="12" t="s">
        <v>44</v>
      </c>
      <c r="D33" s="11" t="s">
        <v>38</v>
      </c>
      <c r="E33" s="11">
        <v>144</v>
      </c>
      <c r="F33" s="11"/>
      <c r="G33" s="11">
        <v>1.2</v>
      </c>
      <c r="H33" s="11">
        <v>0.8</v>
      </c>
      <c r="I33" s="11">
        <v>0.62</v>
      </c>
      <c r="J33" s="6">
        <f t="shared" si="0"/>
        <v>0.59519999999999995</v>
      </c>
      <c r="K33" s="13" t="s">
        <v>19</v>
      </c>
      <c r="L33" s="3" t="str">
        <f t="shared" si="1"/>
        <v>O</v>
      </c>
      <c r="M33" s="14">
        <f t="shared" si="2"/>
        <v>148.79999999999998</v>
      </c>
      <c r="N33" s="14">
        <f t="shared" si="11"/>
        <v>148.79999999999998</v>
      </c>
      <c r="O33" s="14">
        <f t="shared" si="10"/>
        <v>-4.7999999999999829</v>
      </c>
    </row>
    <row r="34" spans="1:15">
      <c r="A34" s="11" t="s">
        <v>35</v>
      </c>
      <c r="B34" s="11" t="s">
        <v>13</v>
      </c>
      <c r="C34" s="12" t="s">
        <v>45</v>
      </c>
      <c r="D34" s="11" t="s">
        <v>17</v>
      </c>
      <c r="E34" s="11">
        <v>216</v>
      </c>
      <c r="F34" s="11"/>
      <c r="G34" s="11">
        <v>1.2</v>
      </c>
      <c r="H34" s="11">
        <v>0.8</v>
      </c>
      <c r="I34" s="11">
        <v>1.2</v>
      </c>
      <c r="J34" s="6">
        <f t="shared" si="0"/>
        <v>1.1519999999999999</v>
      </c>
      <c r="K34" s="13" t="s">
        <v>19</v>
      </c>
      <c r="L34" s="3" t="str">
        <f t="shared" si="1"/>
        <v>N</v>
      </c>
      <c r="M34" s="14">
        <f t="shared" si="2"/>
        <v>660</v>
      </c>
      <c r="N34" s="14">
        <f t="shared" si="11"/>
        <v>660</v>
      </c>
      <c r="O34" s="14">
        <f t="shared" si="10"/>
        <v>-444</v>
      </c>
    </row>
    <row r="35" spans="1:15">
      <c r="A35" s="11" t="s">
        <v>35</v>
      </c>
      <c r="B35" s="11" t="s">
        <v>13</v>
      </c>
      <c r="C35" s="12" t="s">
        <v>46</v>
      </c>
      <c r="D35" s="11" t="s">
        <v>17</v>
      </c>
      <c r="E35" s="11">
        <v>228</v>
      </c>
      <c r="F35" s="11"/>
      <c r="G35" s="11">
        <v>1.01</v>
      </c>
      <c r="H35" s="11">
        <v>0.81</v>
      </c>
      <c r="I35" s="11">
        <v>1.1499999999999999</v>
      </c>
      <c r="J35" s="6">
        <f t="shared" si="0"/>
        <v>0.94081499999999996</v>
      </c>
      <c r="K35" s="13" t="s">
        <v>9</v>
      </c>
      <c r="L35" s="3" t="str">
        <f t="shared" si="1"/>
        <v>O</v>
      </c>
      <c r="M35" s="14">
        <f t="shared" si="2"/>
        <v>235.20374999999999</v>
      </c>
      <c r="N35" s="14">
        <f t="shared" si="11"/>
        <v>235.20374999999999</v>
      </c>
      <c r="O35" s="14">
        <f t="shared" si="10"/>
        <v>-7.2037499999999852</v>
      </c>
    </row>
    <row r="36" spans="1:15">
      <c r="A36" s="11" t="s">
        <v>35</v>
      </c>
      <c r="B36" s="11" t="s">
        <v>13</v>
      </c>
      <c r="C36" s="12" t="s">
        <v>47</v>
      </c>
      <c r="D36" s="11" t="s">
        <v>17</v>
      </c>
      <c r="E36" s="11">
        <v>336</v>
      </c>
      <c r="F36" s="11"/>
      <c r="G36" s="11">
        <v>1.2</v>
      </c>
      <c r="H36" s="11">
        <v>0.8</v>
      </c>
      <c r="I36" s="11">
        <v>1.05</v>
      </c>
      <c r="J36" s="6">
        <f t="shared" si="0"/>
        <v>1.008</v>
      </c>
      <c r="K36" s="13" t="s">
        <v>19</v>
      </c>
      <c r="L36" s="3" t="str">
        <f t="shared" si="1"/>
        <v>N</v>
      </c>
      <c r="M36" s="14">
        <f t="shared" si="2"/>
        <v>660</v>
      </c>
      <c r="N36" s="14">
        <f t="shared" si="11"/>
        <v>660</v>
      </c>
      <c r="O36" s="14">
        <f t="shared" si="10"/>
        <v>-324</v>
      </c>
    </row>
    <row r="37" spans="1:15">
      <c r="A37" s="11" t="s">
        <v>35</v>
      </c>
      <c r="B37" s="11" t="s">
        <v>14</v>
      </c>
      <c r="C37" s="12" t="s">
        <v>48</v>
      </c>
      <c r="D37" s="11" t="s">
        <v>38</v>
      </c>
      <c r="E37" s="11">
        <v>84</v>
      </c>
      <c r="F37" s="11"/>
      <c r="G37" s="11">
        <v>0.8</v>
      </c>
      <c r="H37" s="11">
        <v>0.6</v>
      </c>
      <c r="I37" s="11">
        <v>0.68</v>
      </c>
      <c r="J37" s="6">
        <f t="shared" si="0"/>
        <v>0.32640000000000002</v>
      </c>
      <c r="K37" s="13" t="s">
        <v>9</v>
      </c>
      <c r="L37" s="3" t="str">
        <f t="shared" si="1"/>
        <v>O</v>
      </c>
      <c r="M37" s="14">
        <f t="shared" si="2"/>
        <v>81.600000000000009</v>
      </c>
      <c r="N37" s="14">
        <f t="shared" si="11"/>
        <v>81.600000000000009</v>
      </c>
      <c r="O37" s="14" t="str">
        <f t="shared" si="10"/>
        <v/>
      </c>
    </row>
    <row r="38" spans="1:15">
      <c r="A38" s="11" t="s">
        <v>35</v>
      </c>
      <c r="B38" s="11" t="s">
        <v>13</v>
      </c>
      <c r="C38" s="12" t="s">
        <v>49</v>
      </c>
      <c r="D38" s="11" t="s">
        <v>17</v>
      </c>
      <c r="E38" s="11">
        <v>72</v>
      </c>
      <c r="F38" s="11"/>
      <c r="G38" s="11">
        <v>0.75</v>
      </c>
      <c r="H38" s="11">
        <v>0.6</v>
      </c>
      <c r="I38" s="11">
        <v>0.6</v>
      </c>
      <c r="J38" s="6">
        <f t="shared" si="0"/>
        <v>0.26999999999999996</v>
      </c>
      <c r="K38" s="13" t="s">
        <v>19</v>
      </c>
      <c r="L38" s="3" t="str">
        <f t="shared" si="1"/>
        <v>O</v>
      </c>
      <c r="M38" s="14">
        <f t="shared" si="2"/>
        <v>67.499999999999986</v>
      </c>
      <c r="N38" s="14">
        <f t="shared" si="11"/>
        <v>67.499999999999986</v>
      </c>
      <c r="O38" s="14" t="str">
        <f t="shared" si="10"/>
        <v/>
      </c>
    </row>
    <row r="39" spans="1:15">
      <c r="A39" s="11" t="s">
        <v>35</v>
      </c>
      <c r="B39" s="11" t="s">
        <v>14</v>
      </c>
      <c r="C39" s="12" t="s">
        <v>40</v>
      </c>
      <c r="D39" s="11" t="s">
        <v>38</v>
      </c>
      <c r="E39" s="11">
        <v>540</v>
      </c>
      <c r="F39" s="11"/>
      <c r="G39" s="11">
        <v>1.2</v>
      </c>
      <c r="H39" s="11">
        <v>1.04</v>
      </c>
      <c r="I39" s="11">
        <v>0.5</v>
      </c>
      <c r="J39" s="6">
        <f t="shared" si="0"/>
        <v>0.624</v>
      </c>
      <c r="K39" s="13" t="s">
        <v>9</v>
      </c>
      <c r="L39" s="3" t="str">
        <f t="shared" si="1"/>
        <v>O</v>
      </c>
      <c r="M39" s="14">
        <f t="shared" si="2"/>
        <v>156</v>
      </c>
      <c r="N39" s="14">
        <f t="shared" si="11"/>
        <v>156</v>
      </c>
      <c r="O39" s="14" t="str">
        <f t="shared" si="10"/>
        <v/>
      </c>
    </row>
    <row r="40" spans="1:15">
      <c r="A40" s="11" t="s">
        <v>35</v>
      </c>
      <c r="B40" s="11" t="s">
        <v>14</v>
      </c>
      <c r="C40" s="12" t="s">
        <v>50</v>
      </c>
      <c r="D40" s="11" t="s">
        <v>17</v>
      </c>
      <c r="E40" s="11">
        <v>500</v>
      </c>
      <c r="F40" s="11"/>
      <c r="G40" s="11">
        <v>1.2</v>
      </c>
      <c r="H40" s="11">
        <v>1.26</v>
      </c>
      <c r="I40" s="11">
        <v>0.76</v>
      </c>
      <c r="J40" s="6">
        <f t="shared" si="0"/>
        <v>1.1491199999999999</v>
      </c>
      <c r="K40" s="13" t="s">
        <v>9</v>
      </c>
      <c r="L40" s="3" t="str">
        <f t="shared" si="1"/>
        <v>O</v>
      </c>
      <c r="M40" s="14">
        <f t="shared" si="2"/>
        <v>287.27999999999997</v>
      </c>
      <c r="N40" s="14">
        <f t="shared" si="11"/>
        <v>287.27999999999997</v>
      </c>
      <c r="O40" s="14" t="str">
        <f t="shared" si="10"/>
        <v/>
      </c>
    </row>
    <row r="41" spans="1:15">
      <c r="A41" s="11" t="s">
        <v>35</v>
      </c>
      <c r="B41" s="11" t="s">
        <v>14</v>
      </c>
      <c r="C41" s="12" t="s">
        <v>51</v>
      </c>
      <c r="D41" s="11" t="s">
        <v>17</v>
      </c>
      <c r="E41" s="11">
        <v>432</v>
      </c>
      <c r="F41" s="11"/>
      <c r="G41" s="11">
        <v>1.1499999999999999</v>
      </c>
      <c r="H41" s="11">
        <v>0.74</v>
      </c>
      <c r="I41" s="11">
        <v>1.2</v>
      </c>
      <c r="J41" s="6">
        <f t="shared" si="0"/>
        <v>1.0211999999999999</v>
      </c>
      <c r="K41" s="13" t="s">
        <v>19</v>
      </c>
      <c r="L41" s="3" t="str">
        <f t="shared" si="1"/>
        <v>N</v>
      </c>
      <c r="M41" s="14">
        <f t="shared" si="2"/>
        <v>585.0625</v>
      </c>
      <c r="N41" s="14">
        <f>SUM(M41:M43)</f>
        <v>1363.7275</v>
      </c>
      <c r="O41" s="14">
        <f t="shared" si="10"/>
        <v>-931.72749999999996</v>
      </c>
    </row>
    <row r="42" spans="1:15">
      <c r="A42" s="11"/>
      <c r="B42" s="11"/>
      <c r="C42" s="12"/>
      <c r="D42" s="11"/>
      <c r="E42" s="11"/>
      <c r="F42" s="11"/>
      <c r="G42" s="11">
        <v>1.1499999999999999</v>
      </c>
      <c r="H42" s="11">
        <v>0.74</v>
      </c>
      <c r="I42" s="11">
        <v>1.2</v>
      </c>
      <c r="J42" s="6">
        <f t="shared" si="0"/>
        <v>1.0211999999999999</v>
      </c>
      <c r="K42" s="13" t="s">
        <v>19</v>
      </c>
      <c r="L42" s="3" t="str">
        <f t="shared" si="1"/>
        <v>N</v>
      </c>
      <c r="M42" s="14">
        <f t="shared" si="2"/>
        <v>585.0625</v>
      </c>
      <c r="N42" s="14"/>
      <c r="O42" s="14" t="str">
        <f t="shared" si="10"/>
        <v/>
      </c>
    </row>
    <row r="43" spans="1:15">
      <c r="A43" s="11"/>
      <c r="B43" s="11"/>
      <c r="C43" s="12"/>
      <c r="D43" s="11"/>
      <c r="E43" s="11"/>
      <c r="F43" s="11"/>
      <c r="G43" s="11">
        <v>1.1499999999999999</v>
      </c>
      <c r="H43" s="11">
        <v>0.74</v>
      </c>
      <c r="I43" s="11">
        <v>0.91</v>
      </c>
      <c r="J43" s="6">
        <f t="shared" si="0"/>
        <v>0.77441000000000004</v>
      </c>
      <c r="K43" s="13" t="s">
        <v>9</v>
      </c>
      <c r="L43" s="3" t="str">
        <f t="shared" si="1"/>
        <v>O</v>
      </c>
      <c r="M43" s="14">
        <f t="shared" si="2"/>
        <v>193.60250000000002</v>
      </c>
      <c r="N43" s="14"/>
      <c r="O43" s="14" t="str">
        <f t="shared" si="10"/>
        <v/>
      </c>
    </row>
    <row r="44" spans="1:15">
      <c r="A44" s="11" t="s">
        <v>35</v>
      </c>
      <c r="B44" s="11" t="s">
        <v>14</v>
      </c>
      <c r="C44" s="12" t="s">
        <v>52</v>
      </c>
      <c r="D44" s="11" t="s">
        <v>17</v>
      </c>
      <c r="E44" s="11">
        <v>404</v>
      </c>
      <c r="F44" s="11"/>
      <c r="G44" s="11">
        <v>2.0499999999999998</v>
      </c>
      <c r="H44" s="11">
        <v>0.8</v>
      </c>
      <c r="I44" s="11">
        <v>0.55000000000000004</v>
      </c>
      <c r="J44" s="6">
        <f t="shared" si="0"/>
        <v>0.90200000000000002</v>
      </c>
      <c r="K44" s="13" t="s">
        <v>19</v>
      </c>
      <c r="L44" s="3" t="str">
        <f t="shared" si="1"/>
        <v>O</v>
      </c>
      <c r="M44" s="14">
        <f t="shared" si="2"/>
        <v>225.5</v>
      </c>
      <c r="N44" s="14">
        <f>SUM(M44:M47)</f>
        <v>232.04000000000002</v>
      </c>
      <c r="O44" s="14" t="str">
        <f t="shared" si="10"/>
        <v/>
      </c>
    </row>
    <row r="45" spans="1:15">
      <c r="A45" s="11"/>
      <c r="B45" s="11"/>
      <c r="C45" s="12"/>
      <c r="D45" s="11"/>
      <c r="E45" s="11"/>
      <c r="F45" s="11"/>
      <c r="G45" s="11">
        <v>2.1800000000000002</v>
      </c>
      <c r="H45" s="11">
        <v>0.1</v>
      </c>
      <c r="I45" s="11">
        <v>0.06</v>
      </c>
      <c r="J45" s="6">
        <f t="shared" si="0"/>
        <v>1.3080000000000001E-2</v>
      </c>
      <c r="K45" s="13" t="s">
        <v>9</v>
      </c>
      <c r="L45" s="3" t="str">
        <f t="shared" si="1"/>
        <v>O</v>
      </c>
      <c r="M45" s="14">
        <f t="shared" si="2"/>
        <v>3.2700000000000005</v>
      </c>
      <c r="N45" s="14"/>
      <c r="O45" s="14" t="str">
        <f t="shared" si="10"/>
        <v/>
      </c>
    </row>
    <row r="46" spans="1:15">
      <c r="A46" s="11"/>
      <c r="B46" s="11"/>
      <c r="C46" s="12"/>
      <c r="D46" s="11"/>
      <c r="E46" s="11"/>
      <c r="F46" s="11"/>
      <c r="G46" s="11">
        <v>2.1800000000000002</v>
      </c>
      <c r="H46" s="11">
        <v>0.1</v>
      </c>
      <c r="I46" s="11">
        <v>0.06</v>
      </c>
      <c r="J46" s="6">
        <f t="shared" si="0"/>
        <v>1.3080000000000001E-2</v>
      </c>
      <c r="K46" s="13" t="s">
        <v>9</v>
      </c>
      <c r="L46" s="3" t="str">
        <f t="shared" si="1"/>
        <v>O</v>
      </c>
      <c r="M46" s="14">
        <f t="shared" si="2"/>
        <v>3.2700000000000005</v>
      </c>
      <c r="N46" s="14"/>
      <c r="O46" s="14" t="str">
        <f t="shared" si="10"/>
        <v/>
      </c>
    </row>
    <row r="47" spans="1:15">
      <c r="A47" s="11"/>
      <c r="B47" s="11"/>
      <c r="C47" s="12"/>
      <c r="D47" s="11"/>
      <c r="E47" s="11"/>
      <c r="F47" s="11"/>
      <c r="G47" s="11" t="s">
        <v>53</v>
      </c>
      <c r="H47" s="11"/>
      <c r="I47" s="11"/>
      <c r="J47" s="6"/>
      <c r="K47" s="13" t="s">
        <v>9</v>
      </c>
      <c r="L47" s="3" t="str">
        <f t="shared" si="1"/>
        <v>O</v>
      </c>
      <c r="M47" s="14">
        <f t="shared" si="2"/>
        <v>0</v>
      </c>
      <c r="N47" s="14"/>
      <c r="O47" s="14" t="str">
        <f t="shared" si="10"/>
        <v/>
      </c>
    </row>
    <row r="48" spans="1:15">
      <c r="A48" s="11" t="s">
        <v>35</v>
      </c>
      <c r="B48" s="11" t="s">
        <v>14</v>
      </c>
      <c r="C48" s="12" t="s">
        <v>54</v>
      </c>
      <c r="D48" s="11" t="s">
        <v>17</v>
      </c>
      <c r="E48" s="11">
        <v>912</v>
      </c>
      <c r="F48" s="11"/>
      <c r="G48" s="11">
        <v>1.1499999999999999</v>
      </c>
      <c r="H48" s="11">
        <v>0.96</v>
      </c>
      <c r="I48" s="11">
        <v>1.6</v>
      </c>
      <c r="J48" s="6">
        <f t="shared" si="0"/>
        <v>1.7664</v>
      </c>
      <c r="K48" s="13" t="s">
        <v>19</v>
      </c>
      <c r="L48" s="3" t="str">
        <f t="shared" si="1"/>
        <v>N</v>
      </c>
      <c r="M48" s="14">
        <f t="shared" si="2"/>
        <v>758.99999999999989</v>
      </c>
      <c r="N48" s="14">
        <f t="shared" ref="N48:N66" si="12">M48</f>
        <v>758.99999999999989</v>
      </c>
      <c r="O48" s="14" t="str">
        <f t="shared" si="10"/>
        <v/>
      </c>
    </row>
    <row r="49" spans="1:15">
      <c r="A49" s="11" t="s">
        <v>35</v>
      </c>
      <c r="B49" s="11" t="s">
        <v>14</v>
      </c>
      <c r="C49" s="12" t="s">
        <v>55</v>
      </c>
      <c r="D49" s="11" t="s">
        <v>17</v>
      </c>
      <c r="E49" s="11">
        <v>138</v>
      </c>
      <c r="F49" s="11"/>
      <c r="G49" s="11">
        <v>1.2</v>
      </c>
      <c r="H49" s="11">
        <v>0.8</v>
      </c>
      <c r="I49" s="11">
        <v>0.56000000000000005</v>
      </c>
      <c r="J49" s="6">
        <f t="shared" si="0"/>
        <v>0.53760000000000008</v>
      </c>
      <c r="K49" s="13" t="s">
        <v>19</v>
      </c>
      <c r="L49" s="3" t="str">
        <f t="shared" si="1"/>
        <v>O</v>
      </c>
      <c r="M49" s="14">
        <f t="shared" si="2"/>
        <v>134.4</v>
      </c>
      <c r="N49" s="14">
        <f t="shared" si="12"/>
        <v>134.4</v>
      </c>
      <c r="O49" s="14" t="str">
        <f t="shared" si="10"/>
        <v/>
      </c>
    </row>
    <row r="50" spans="1:15">
      <c r="A50" s="11" t="s">
        <v>35</v>
      </c>
      <c r="B50" s="11" t="s">
        <v>14</v>
      </c>
      <c r="C50" s="12" t="s">
        <v>56</v>
      </c>
      <c r="D50" s="11" t="s">
        <v>17</v>
      </c>
      <c r="E50" s="11">
        <v>35</v>
      </c>
      <c r="F50" s="11"/>
      <c r="G50" s="11">
        <v>0.4</v>
      </c>
      <c r="H50" s="11">
        <v>0.6</v>
      </c>
      <c r="I50" s="11">
        <v>0.6</v>
      </c>
      <c r="J50" s="6">
        <f t="shared" si="0"/>
        <v>0.14399999999999999</v>
      </c>
      <c r="K50" s="13" t="s">
        <v>9</v>
      </c>
      <c r="L50" s="3" t="str">
        <f t="shared" si="1"/>
        <v>O</v>
      </c>
      <c r="M50" s="14">
        <f t="shared" si="2"/>
        <v>36</v>
      </c>
      <c r="N50" s="14">
        <f t="shared" si="12"/>
        <v>36</v>
      </c>
      <c r="O50" s="14">
        <f t="shared" si="10"/>
        <v>-1</v>
      </c>
    </row>
    <row r="51" spans="1:15">
      <c r="A51" s="11" t="s">
        <v>35</v>
      </c>
      <c r="B51" s="11" t="s">
        <v>14</v>
      </c>
      <c r="C51" s="12" t="s">
        <v>57</v>
      </c>
      <c r="D51" s="11" t="s">
        <v>17</v>
      </c>
      <c r="E51" s="11">
        <v>456</v>
      </c>
      <c r="F51" s="11"/>
      <c r="G51" s="11">
        <v>1.2</v>
      </c>
      <c r="H51" s="11">
        <v>0.8</v>
      </c>
      <c r="I51" s="11">
        <v>1.95</v>
      </c>
      <c r="J51" s="6">
        <f t="shared" si="0"/>
        <v>1.8719999999999999</v>
      </c>
      <c r="K51" s="13" t="s">
        <v>9</v>
      </c>
      <c r="L51" s="3" t="str">
        <f t="shared" si="1"/>
        <v>O</v>
      </c>
      <c r="M51" s="14">
        <f t="shared" si="2"/>
        <v>468</v>
      </c>
      <c r="N51" s="14">
        <f t="shared" si="12"/>
        <v>468</v>
      </c>
      <c r="O51" s="14">
        <f t="shared" si="10"/>
        <v>-12</v>
      </c>
    </row>
    <row r="52" spans="1:15">
      <c r="A52" s="11" t="s">
        <v>35</v>
      </c>
      <c r="B52" s="11" t="s">
        <v>14</v>
      </c>
      <c r="C52" s="12" t="s">
        <v>58</v>
      </c>
      <c r="D52" s="11" t="s">
        <v>17</v>
      </c>
      <c r="E52" s="11">
        <v>104</v>
      </c>
      <c r="F52" s="11"/>
      <c r="G52" s="11">
        <v>0.78</v>
      </c>
      <c r="H52" s="11">
        <v>0.57999999999999996</v>
      </c>
      <c r="I52" s="11">
        <v>0.78</v>
      </c>
      <c r="J52" s="6">
        <f t="shared" si="0"/>
        <v>0.35287199999999996</v>
      </c>
      <c r="K52" s="13" t="s">
        <v>9</v>
      </c>
      <c r="L52" s="3" t="str">
        <f t="shared" si="1"/>
        <v>O</v>
      </c>
      <c r="M52" s="14">
        <f t="shared" si="2"/>
        <v>88.217999999999989</v>
      </c>
      <c r="N52" s="14">
        <f t="shared" si="12"/>
        <v>88.217999999999989</v>
      </c>
      <c r="O52" s="14" t="str">
        <f t="shared" si="10"/>
        <v/>
      </c>
    </row>
    <row r="53" spans="1:15">
      <c r="A53" s="11" t="s">
        <v>35</v>
      </c>
      <c r="B53" s="11" t="s">
        <v>14</v>
      </c>
      <c r="C53" s="12" t="s">
        <v>59</v>
      </c>
      <c r="D53" s="11" t="s">
        <v>17</v>
      </c>
      <c r="E53" s="11">
        <v>57</v>
      </c>
      <c r="F53" s="11"/>
      <c r="G53" s="11">
        <v>0.84</v>
      </c>
      <c r="H53" s="11">
        <v>0.62</v>
      </c>
      <c r="I53" s="11">
        <v>0.37</v>
      </c>
      <c r="J53" s="6">
        <f t="shared" si="0"/>
        <v>0.19269599999999998</v>
      </c>
      <c r="K53" s="13" t="s">
        <v>19</v>
      </c>
      <c r="L53" s="3" t="str">
        <f t="shared" si="1"/>
        <v>O</v>
      </c>
      <c r="M53" s="14">
        <f t="shared" si="2"/>
        <v>48.173999999999992</v>
      </c>
      <c r="N53" s="14">
        <f t="shared" si="12"/>
        <v>48.173999999999992</v>
      </c>
      <c r="O53" s="14" t="str">
        <f t="shared" si="10"/>
        <v/>
      </c>
    </row>
    <row r="54" spans="1:15">
      <c r="A54" s="11" t="s">
        <v>35</v>
      </c>
      <c r="B54" s="11" t="s">
        <v>13</v>
      </c>
      <c r="C54" s="12" t="s">
        <v>60</v>
      </c>
      <c r="D54" s="11" t="s">
        <v>17</v>
      </c>
      <c r="E54" s="11">
        <v>1152</v>
      </c>
      <c r="F54" s="11"/>
      <c r="G54" s="11">
        <v>1.2</v>
      </c>
      <c r="H54" s="11">
        <v>0.8</v>
      </c>
      <c r="I54" s="11">
        <v>1.18</v>
      </c>
      <c r="J54" s="6">
        <f t="shared" si="0"/>
        <v>1.1327999999999998</v>
      </c>
      <c r="K54" s="13" t="s">
        <v>9</v>
      </c>
      <c r="L54" s="3" t="str">
        <f t="shared" si="1"/>
        <v>O</v>
      </c>
      <c r="M54" s="14">
        <f t="shared" si="2"/>
        <v>283.19999999999993</v>
      </c>
      <c r="N54" s="14">
        <f t="shared" si="12"/>
        <v>283.19999999999993</v>
      </c>
      <c r="O54" s="14" t="str">
        <f t="shared" si="10"/>
        <v/>
      </c>
    </row>
    <row r="55" spans="1:15">
      <c r="A55" s="11" t="s">
        <v>35</v>
      </c>
      <c r="B55" s="11" t="s">
        <v>13</v>
      </c>
      <c r="C55" s="12" t="s">
        <v>61</v>
      </c>
      <c r="D55" s="11" t="s">
        <v>17</v>
      </c>
      <c r="E55" s="11">
        <v>870</v>
      </c>
      <c r="F55" s="11"/>
      <c r="G55" s="11">
        <v>1.2</v>
      </c>
      <c r="H55" s="11">
        <v>1.2</v>
      </c>
      <c r="I55" s="11">
        <v>1.06</v>
      </c>
      <c r="J55" s="6">
        <f t="shared" si="0"/>
        <v>1.5264</v>
      </c>
      <c r="K55" s="13" t="s">
        <v>9</v>
      </c>
      <c r="L55" s="3" t="str">
        <f t="shared" si="1"/>
        <v>O</v>
      </c>
      <c r="M55" s="14">
        <f t="shared" si="2"/>
        <v>381.6</v>
      </c>
      <c r="N55" s="14">
        <f t="shared" si="12"/>
        <v>381.6</v>
      </c>
      <c r="O55" s="14" t="str">
        <f t="shared" si="10"/>
        <v/>
      </c>
    </row>
    <row r="56" spans="1:15">
      <c r="A56" s="11" t="s">
        <v>35</v>
      </c>
      <c r="B56" s="11" t="s">
        <v>13</v>
      </c>
      <c r="C56" s="12" t="s">
        <v>62</v>
      </c>
      <c r="D56" s="11" t="s">
        <v>17</v>
      </c>
      <c r="E56" s="11">
        <v>312</v>
      </c>
      <c r="F56" s="11"/>
      <c r="G56" s="11">
        <v>1.2</v>
      </c>
      <c r="H56" s="11">
        <v>0.8</v>
      </c>
      <c r="I56" s="11">
        <v>1.4</v>
      </c>
      <c r="J56" s="6">
        <f t="shared" si="0"/>
        <v>1.3439999999999999</v>
      </c>
      <c r="K56" s="13" t="s">
        <v>19</v>
      </c>
      <c r="L56" s="3" t="str">
        <f t="shared" si="1"/>
        <v>N</v>
      </c>
      <c r="M56" s="14">
        <f t="shared" si="2"/>
        <v>660</v>
      </c>
      <c r="N56" s="14">
        <f t="shared" si="12"/>
        <v>660</v>
      </c>
      <c r="O56" s="14">
        <f t="shared" si="10"/>
        <v>-348</v>
      </c>
    </row>
    <row r="57" spans="1:15">
      <c r="A57" s="11" t="s">
        <v>35</v>
      </c>
      <c r="B57" s="11" t="s">
        <v>13</v>
      </c>
      <c r="C57" s="12" t="s">
        <v>63</v>
      </c>
      <c r="D57" s="11" t="s">
        <v>38</v>
      </c>
      <c r="E57" s="11">
        <v>120</v>
      </c>
      <c r="F57" s="11"/>
      <c r="G57" s="11">
        <v>1.8</v>
      </c>
      <c r="H57" s="11">
        <v>0.8</v>
      </c>
      <c r="I57" s="11">
        <v>0.45</v>
      </c>
      <c r="J57" s="6">
        <f t="shared" si="0"/>
        <v>0.64800000000000013</v>
      </c>
      <c r="K57" s="13" t="s">
        <v>19</v>
      </c>
      <c r="L57" s="3" t="str">
        <f t="shared" si="1"/>
        <v>O</v>
      </c>
      <c r="M57" s="14">
        <f t="shared" si="2"/>
        <v>162.00000000000003</v>
      </c>
      <c r="N57" s="14">
        <f t="shared" si="12"/>
        <v>162.00000000000003</v>
      </c>
      <c r="O57" s="14">
        <f t="shared" si="10"/>
        <v>-42.000000000000028</v>
      </c>
    </row>
    <row r="58" spans="1:15">
      <c r="A58" s="11" t="s">
        <v>35</v>
      </c>
      <c r="B58" s="11" t="s">
        <v>13</v>
      </c>
      <c r="C58" s="12" t="s">
        <v>64</v>
      </c>
      <c r="D58" s="11" t="s">
        <v>17</v>
      </c>
      <c r="E58" s="11">
        <v>285.5</v>
      </c>
      <c r="F58" s="11"/>
      <c r="G58" s="11">
        <v>1.1000000000000001</v>
      </c>
      <c r="H58" s="11">
        <v>0.83</v>
      </c>
      <c r="I58" s="11">
        <v>1.17</v>
      </c>
      <c r="J58" s="6">
        <f t="shared" si="0"/>
        <v>1.0682099999999999</v>
      </c>
      <c r="K58" s="13" t="s">
        <v>9</v>
      </c>
      <c r="L58" s="3" t="str">
        <f t="shared" si="1"/>
        <v>O</v>
      </c>
      <c r="M58" s="14">
        <f t="shared" si="2"/>
        <v>267.05249999999995</v>
      </c>
      <c r="N58" s="14">
        <f t="shared" si="12"/>
        <v>267.05249999999995</v>
      </c>
      <c r="O58" s="14" t="str">
        <f t="shared" si="10"/>
        <v/>
      </c>
    </row>
    <row r="59" spans="1:15">
      <c r="A59" s="11" t="s">
        <v>35</v>
      </c>
      <c r="B59" s="11" t="s">
        <v>13</v>
      </c>
      <c r="C59" s="12" t="s">
        <v>65</v>
      </c>
      <c r="D59" s="11" t="s">
        <v>38</v>
      </c>
      <c r="E59" s="11">
        <v>162.80000000000001</v>
      </c>
      <c r="F59" s="11"/>
      <c r="G59" s="11">
        <v>1.1499999999999999</v>
      </c>
      <c r="H59" s="11">
        <v>0.83</v>
      </c>
      <c r="I59" s="11">
        <v>1.17</v>
      </c>
      <c r="J59" s="6">
        <f t="shared" si="0"/>
        <v>1.1167649999999998</v>
      </c>
      <c r="K59" s="13" t="s">
        <v>19</v>
      </c>
      <c r="L59" s="3" t="str">
        <f t="shared" si="1"/>
        <v>N</v>
      </c>
      <c r="M59" s="14">
        <f t="shared" si="2"/>
        <v>656.21875</v>
      </c>
      <c r="N59" s="14">
        <f t="shared" si="12"/>
        <v>656.21875</v>
      </c>
      <c r="O59" s="14">
        <f t="shared" si="10"/>
        <v>-493.41874999999999</v>
      </c>
    </row>
    <row r="60" spans="1:15">
      <c r="A60" s="11" t="s">
        <v>35</v>
      </c>
      <c r="B60" s="11" t="s">
        <v>13</v>
      </c>
      <c r="C60" s="12" t="s">
        <v>66</v>
      </c>
      <c r="D60" s="11" t="s">
        <v>17</v>
      </c>
      <c r="E60" s="11">
        <v>225</v>
      </c>
      <c r="F60" s="11"/>
      <c r="G60" s="11">
        <v>1.2</v>
      </c>
      <c r="H60" s="11">
        <v>1</v>
      </c>
      <c r="I60" s="11">
        <v>0.73</v>
      </c>
      <c r="J60" s="6">
        <f t="shared" si="0"/>
        <v>0.876</v>
      </c>
      <c r="K60" s="13" t="s">
        <v>9</v>
      </c>
      <c r="L60" s="3" t="str">
        <f t="shared" si="1"/>
        <v>O</v>
      </c>
      <c r="M60" s="14">
        <f t="shared" si="2"/>
        <v>219</v>
      </c>
      <c r="N60" s="14">
        <f t="shared" si="12"/>
        <v>219</v>
      </c>
      <c r="O60" s="14" t="str">
        <f t="shared" si="10"/>
        <v/>
      </c>
    </row>
    <row r="61" spans="1:15">
      <c r="A61" s="11" t="s">
        <v>35</v>
      </c>
      <c r="B61" s="11" t="s">
        <v>13</v>
      </c>
      <c r="C61" s="12" t="s">
        <v>67</v>
      </c>
      <c r="D61" s="11" t="s">
        <v>38</v>
      </c>
      <c r="E61" s="11">
        <v>190</v>
      </c>
      <c r="F61" s="11"/>
      <c r="G61" s="11">
        <v>1.2</v>
      </c>
      <c r="H61" s="11">
        <v>0.8</v>
      </c>
      <c r="I61" s="11" t="s">
        <v>68</v>
      </c>
      <c r="J61" s="6"/>
      <c r="K61" s="13" t="s">
        <v>19</v>
      </c>
      <c r="L61" s="3" t="str">
        <f t="shared" si="1"/>
        <v>N</v>
      </c>
      <c r="M61" s="14">
        <f t="shared" si="2"/>
        <v>660</v>
      </c>
      <c r="N61" s="14">
        <f t="shared" si="12"/>
        <v>660</v>
      </c>
      <c r="O61" s="14">
        <f t="shared" si="10"/>
        <v>-470</v>
      </c>
    </row>
    <row r="62" spans="1:15">
      <c r="A62" s="11" t="s">
        <v>35</v>
      </c>
      <c r="B62" s="11" t="s">
        <v>13</v>
      </c>
      <c r="C62" s="12" t="s">
        <v>69</v>
      </c>
      <c r="D62" s="11" t="s">
        <v>17</v>
      </c>
      <c r="E62" s="11">
        <v>52</v>
      </c>
      <c r="F62" s="11"/>
      <c r="G62" s="11">
        <v>0.8</v>
      </c>
      <c r="H62" s="11">
        <v>0.6</v>
      </c>
      <c r="I62" s="11">
        <v>0.4</v>
      </c>
      <c r="J62" s="6">
        <f t="shared" si="0"/>
        <v>0.192</v>
      </c>
      <c r="K62" s="13" t="s">
        <v>19</v>
      </c>
      <c r="L62" s="3" t="str">
        <f t="shared" si="1"/>
        <v>O</v>
      </c>
      <c r="M62" s="14">
        <f t="shared" si="2"/>
        <v>48</v>
      </c>
      <c r="N62" s="14">
        <f t="shared" si="12"/>
        <v>48</v>
      </c>
      <c r="O62" s="14" t="str">
        <f t="shared" si="10"/>
        <v/>
      </c>
    </row>
    <row r="63" spans="1:15">
      <c r="A63" s="11" t="s">
        <v>35</v>
      </c>
      <c r="B63" s="11" t="s">
        <v>13</v>
      </c>
      <c r="C63" s="12" t="s">
        <v>70</v>
      </c>
      <c r="D63" s="11" t="s">
        <v>17</v>
      </c>
      <c r="E63" s="11">
        <v>93.5</v>
      </c>
      <c r="F63" s="11"/>
      <c r="G63" s="11">
        <v>1.2</v>
      </c>
      <c r="H63" s="11">
        <v>0.8</v>
      </c>
      <c r="I63" s="11">
        <v>0.38</v>
      </c>
      <c r="J63" s="6">
        <f t="shared" si="0"/>
        <v>0.36480000000000001</v>
      </c>
      <c r="K63" s="13" t="s">
        <v>9</v>
      </c>
      <c r="L63" s="3" t="str">
        <f t="shared" si="1"/>
        <v>O</v>
      </c>
      <c r="M63" s="14">
        <f t="shared" si="2"/>
        <v>91.2</v>
      </c>
      <c r="N63" s="14">
        <f t="shared" si="12"/>
        <v>91.2</v>
      </c>
      <c r="O63" s="14" t="str">
        <f t="shared" si="10"/>
        <v/>
      </c>
    </row>
    <row r="64" spans="1:15">
      <c r="A64" s="11" t="s">
        <v>35</v>
      </c>
      <c r="B64" s="11" t="s">
        <v>13</v>
      </c>
      <c r="C64" s="12" t="s">
        <v>71</v>
      </c>
      <c r="D64" s="11" t="s">
        <v>17</v>
      </c>
      <c r="E64" s="11">
        <v>62.5</v>
      </c>
      <c r="F64" s="11"/>
      <c r="G64" s="11">
        <v>0.8</v>
      </c>
      <c r="H64" s="11">
        <v>0.6</v>
      </c>
      <c r="I64" s="11">
        <v>0.68</v>
      </c>
      <c r="J64" s="6">
        <f t="shared" si="0"/>
        <v>0.32640000000000002</v>
      </c>
      <c r="K64" s="13" t="s">
        <v>9</v>
      </c>
      <c r="L64" s="3" t="str">
        <f t="shared" si="1"/>
        <v>O</v>
      </c>
      <c r="M64" s="14">
        <f t="shared" si="2"/>
        <v>81.600000000000009</v>
      </c>
      <c r="N64" s="14">
        <f t="shared" si="12"/>
        <v>81.600000000000009</v>
      </c>
      <c r="O64" s="14">
        <f t="shared" si="10"/>
        <v>-19.100000000000009</v>
      </c>
    </row>
    <row r="65" spans="1:15">
      <c r="A65" s="11" t="s">
        <v>35</v>
      </c>
      <c r="B65" s="11" t="s">
        <v>13</v>
      </c>
      <c r="C65" s="12" t="s">
        <v>72</v>
      </c>
      <c r="D65" s="11" t="s">
        <v>17</v>
      </c>
      <c r="E65" s="11">
        <v>709.5</v>
      </c>
      <c r="F65" s="11"/>
      <c r="G65" s="11">
        <v>1.27</v>
      </c>
      <c r="H65" s="11">
        <v>0.81</v>
      </c>
      <c r="I65" s="11">
        <v>0.25</v>
      </c>
      <c r="J65" s="6">
        <f t="shared" ref="J65:J126" si="13">G65*H65*I65</f>
        <v>0.25717500000000004</v>
      </c>
      <c r="K65" s="13" t="s">
        <v>9</v>
      </c>
      <c r="L65" s="3" t="str">
        <f t="shared" si="1"/>
        <v>O</v>
      </c>
      <c r="M65" s="14">
        <f t="shared" si="2"/>
        <v>64.293750000000017</v>
      </c>
      <c r="N65" s="14">
        <f t="shared" si="12"/>
        <v>64.293750000000017</v>
      </c>
      <c r="O65" s="14" t="str">
        <f t="shared" si="10"/>
        <v/>
      </c>
    </row>
    <row r="66" spans="1:15">
      <c r="A66" s="11" t="s">
        <v>35</v>
      </c>
      <c r="B66" s="11" t="s">
        <v>13</v>
      </c>
      <c r="C66" s="12" t="s">
        <v>73</v>
      </c>
      <c r="D66" s="11" t="s">
        <v>38</v>
      </c>
      <c r="E66" s="11">
        <v>168</v>
      </c>
      <c r="F66" s="11"/>
      <c r="G66" s="11">
        <v>1.2</v>
      </c>
      <c r="H66" s="11">
        <v>0.8</v>
      </c>
      <c r="I66" s="11">
        <v>0.62</v>
      </c>
      <c r="J66" s="6">
        <f t="shared" si="13"/>
        <v>0.59519999999999995</v>
      </c>
      <c r="K66" s="13" t="s">
        <v>9</v>
      </c>
      <c r="L66" s="3" t="str">
        <f t="shared" si="1"/>
        <v>O</v>
      </c>
      <c r="M66" s="14">
        <f t="shared" si="2"/>
        <v>148.79999999999998</v>
      </c>
      <c r="N66" s="14">
        <f t="shared" si="12"/>
        <v>148.79999999999998</v>
      </c>
      <c r="O66" s="14" t="str">
        <f t="shared" si="10"/>
        <v/>
      </c>
    </row>
    <row r="67" spans="1:15">
      <c r="A67" s="11" t="s">
        <v>74</v>
      </c>
      <c r="B67" s="11" t="s">
        <v>13</v>
      </c>
      <c r="C67" s="12" t="s">
        <v>75</v>
      </c>
      <c r="D67" s="11" t="s">
        <v>17</v>
      </c>
      <c r="E67" s="11">
        <v>262.60000000000002</v>
      </c>
      <c r="F67" s="11"/>
      <c r="G67" s="11">
        <v>1.2</v>
      </c>
      <c r="H67" s="11">
        <v>0.8</v>
      </c>
      <c r="I67" s="11">
        <v>0.8</v>
      </c>
      <c r="J67" s="6">
        <f t="shared" si="13"/>
        <v>0.76800000000000002</v>
      </c>
      <c r="K67" s="13" t="s">
        <v>9</v>
      </c>
      <c r="L67" s="3" t="str">
        <f t="shared" ref="L67:L130" si="14">IF(I67&lt;1,"O",IF(I67&lt;2,K67,"N"))</f>
        <v>O</v>
      </c>
      <c r="M67" s="14">
        <f t="shared" ref="M67:M130" si="15">IF(L67="N",G67*H67*1650/2.4,J67*250)</f>
        <v>192</v>
      </c>
      <c r="N67" s="14">
        <f t="shared" ref="N67:N68" si="16">M67</f>
        <v>192</v>
      </c>
      <c r="O67" s="14" t="str">
        <f t="shared" ref="O67:O100" si="17">IF(N67&gt;E67,E67-N67,"")</f>
        <v/>
      </c>
    </row>
    <row r="68" spans="1:15">
      <c r="A68" s="11" t="s">
        <v>74</v>
      </c>
      <c r="B68" s="11" t="s">
        <v>13</v>
      </c>
      <c r="C68" s="12" t="s">
        <v>76</v>
      </c>
      <c r="D68" s="11" t="s">
        <v>17</v>
      </c>
      <c r="E68" s="11">
        <v>734</v>
      </c>
      <c r="F68" s="11"/>
      <c r="G68" s="11">
        <v>1.2</v>
      </c>
      <c r="H68" s="11">
        <v>0.8</v>
      </c>
      <c r="I68" s="11">
        <v>1.5</v>
      </c>
      <c r="J68" s="6">
        <f t="shared" si="13"/>
        <v>1.44</v>
      </c>
      <c r="K68" s="13" t="s">
        <v>19</v>
      </c>
      <c r="L68" s="3" t="str">
        <f t="shared" si="14"/>
        <v>N</v>
      </c>
      <c r="M68" s="14">
        <f t="shared" si="15"/>
        <v>660</v>
      </c>
      <c r="N68" s="14">
        <f t="shared" si="16"/>
        <v>660</v>
      </c>
      <c r="O68" s="14" t="str">
        <f t="shared" si="17"/>
        <v/>
      </c>
    </row>
    <row r="69" spans="1:15">
      <c r="A69" s="11" t="s">
        <v>74</v>
      </c>
      <c r="B69" s="11" t="s">
        <v>78</v>
      </c>
      <c r="C69" s="12" t="s">
        <v>79</v>
      </c>
      <c r="D69" s="11" t="s">
        <v>38</v>
      </c>
      <c r="E69" s="11">
        <v>2210</v>
      </c>
      <c r="F69" s="11"/>
      <c r="G69" s="11">
        <v>1.2</v>
      </c>
      <c r="H69" s="11">
        <v>0.8</v>
      </c>
      <c r="I69" s="11">
        <v>1.6</v>
      </c>
      <c r="J69" s="6">
        <f t="shared" si="13"/>
        <v>1.536</v>
      </c>
      <c r="K69" s="13" t="s">
        <v>9</v>
      </c>
      <c r="L69" s="3" t="str">
        <f t="shared" si="14"/>
        <v>O</v>
      </c>
      <c r="M69" s="14">
        <f t="shared" si="15"/>
        <v>384</v>
      </c>
      <c r="N69" s="14">
        <f>SUM(M69:M71)</f>
        <v>1704</v>
      </c>
      <c r="O69" s="14" t="str">
        <f t="shared" si="17"/>
        <v/>
      </c>
    </row>
    <row r="70" spans="1:15">
      <c r="A70" s="11"/>
      <c r="B70" s="11"/>
      <c r="C70" s="12"/>
      <c r="D70" s="11"/>
      <c r="E70" s="11"/>
      <c r="F70" s="11"/>
      <c r="G70" s="11">
        <v>1.2</v>
      </c>
      <c r="H70" s="11">
        <v>0.8</v>
      </c>
      <c r="I70" s="11">
        <v>1.85</v>
      </c>
      <c r="J70" s="6">
        <f t="shared" si="13"/>
        <v>1.776</v>
      </c>
      <c r="K70" s="13" t="s">
        <v>19</v>
      </c>
      <c r="L70" s="3" t="str">
        <f t="shared" si="14"/>
        <v>N</v>
      </c>
      <c r="M70" s="14">
        <f t="shared" si="15"/>
        <v>660</v>
      </c>
      <c r="N70" s="14"/>
      <c r="O70" s="14" t="str">
        <f t="shared" si="17"/>
        <v/>
      </c>
    </row>
    <row r="71" spans="1:15">
      <c r="A71" s="11"/>
      <c r="B71" s="11"/>
      <c r="C71" s="12"/>
      <c r="D71" s="11"/>
      <c r="E71" s="11"/>
      <c r="F71" s="11"/>
      <c r="G71" s="11">
        <v>1.2</v>
      </c>
      <c r="H71" s="11">
        <v>0.8</v>
      </c>
      <c r="I71" s="11">
        <v>1.52</v>
      </c>
      <c r="J71" s="6">
        <f t="shared" si="13"/>
        <v>1.4592000000000001</v>
      </c>
      <c r="K71" s="13" t="s">
        <v>19</v>
      </c>
      <c r="L71" s="3" t="str">
        <f t="shared" si="14"/>
        <v>N</v>
      </c>
      <c r="M71" s="14">
        <f t="shared" si="15"/>
        <v>660</v>
      </c>
      <c r="N71" s="14"/>
      <c r="O71" s="14" t="str">
        <f t="shared" si="17"/>
        <v/>
      </c>
    </row>
    <row r="72" spans="1:15">
      <c r="A72" s="11" t="s">
        <v>74</v>
      </c>
      <c r="B72" s="11" t="s">
        <v>13</v>
      </c>
      <c r="C72" s="12" t="s">
        <v>80</v>
      </c>
      <c r="D72" s="11" t="s">
        <v>17</v>
      </c>
      <c r="E72" s="11">
        <v>409.5</v>
      </c>
      <c r="F72" s="11"/>
      <c r="G72" s="11">
        <v>1.2</v>
      </c>
      <c r="H72" s="11">
        <v>0.8</v>
      </c>
      <c r="I72" s="11">
        <v>0.9</v>
      </c>
      <c r="J72" s="6">
        <f t="shared" si="13"/>
        <v>0.86399999999999999</v>
      </c>
      <c r="K72" s="13" t="s">
        <v>9</v>
      </c>
      <c r="L72" s="3" t="str">
        <f t="shared" si="14"/>
        <v>O</v>
      </c>
      <c r="M72" s="14">
        <f t="shared" si="15"/>
        <v>216</v>
      </c>
      <c r="N72" s="14">
        <f t="shared" ref="N72" si="18">M72</f>
        <v>216</v>
      </c>
      <c r="O72" s="14" t="str">
        <f t="shared" si="17"/>
        <v/>
      </c>
    </row>
    <row r="73" spans="1:15">
      <c r="A73" s="11" t="s">
        <v>74</v>
      </c>
      <c r="B73" s="11" t="s">
        <v>13</v>
      </c>
      <c r="C73" s="12" t="s">
        <v>81</v>
      </c>
      <c r="D73" s="11" t="s">
        <v>17</v>
      </c>
      <c r="E73" s="11">
        <v>5670.8</v>
      </c>
      <c r="F73" s="11"/>
      <c r="G73" s="11">
        <v>1.2</v>
      </c>
      <c r="H73" s="11">
        <v>0.8</v>
      </c>
      <c r="I73" s="11">
        <v>0.95</v>
      </c>
      <c r="J73" s="6">
        <f t="shared" si="13"/>
        <v>0.91199999999999992</v>
      </c>
      <c r="K73" s="13" t="s">
        <v>9</v>
      </c>
      <c r="L73" s="3" t="str">
        <f t="shared" si="14"/>
        <v>O</v>
      </c>
      <c r="M73" s="14">
        <f t="shared" si="15"/>
        <v>227.99999999999997</v>
      </c>
      <c r="N73" s="14">
        <f>SUM(M73:M86)</f>
        <v>3191.9999999999995</v>
      </c>
      <c r="O73" s="14" t="str">
        <f t="shared" si="17"/>
        <v/>
      </c>
    </row>
    <row r="74" spans="1:15">
      <c r="A74" s="11"/>
      <c r="B74" s="11"/>
      <c r="C74" s="12"/>
      <c r="D74" s="11"/>
      <c r="E74" s="11"/>
      <c r="F74" s="11"/>
      <c r="G74" s="11">
        <v>1.2</v>
      </c>
      <c r="H74" s="11">
        <v>0.8</v>
      </c>
      <c r="I74" s="11">
        <v>0.95</v>
      </c>
      <c r="J74" s="6">
        <f t="shared" si="13"/>
        <v>0.91199999999999992</v>
      </c>
      <c r="K74" s="13" t="s">
        <v>9</v>
      </c>
      <c r="L74" s="3" t="str">
        <f t="shared" si="14"/>
        <v>O</v>
      </c>
      <c r="M74" s="14">
        <f t="shared" si="15"/>
        <v>227.99999999999997</v>
      </c>
      <c r="N74" s="14"/>
      <c r="O74" s="14" t="str">
        <f t="shared" si="17"/>
        <v/>
      </c>
    </row>
    <row r="75" spans="1:15">
      <c r="A75" s="11"/>
      <c r="B75" s="11"/>
      <c r="C75" s="12"/>
      <c r="D75" s="11"/>
      <c r="E75" s="11"/>
      <c r="F75" s="11"/>
      <c r="G75" s="11">
        <v>1.2</v>
      </c>
      <c r="H75" s="11">
        <v>0.8</v>
      </c>
      <c r="I75" s="11">
        <v>0.95</v>
      </c>
      <c r="J75" s="6">
        <f t="shared" si="13"/>
        <v>0.91199999999999992</v>
      </c>
      <c r="K75" s="13" t="s">
        <v>9</v>
      </c>
      <c r="L75" s="3" t="str">
        <f t="shared" si="14"/>
        <v>O</v>
      </c>
      <c r="M75" s="14">
        <f t="shared" si="15"/>
        <v>227.99999999999997</v>
      </c>
      <c r="N75" s="14"/>
      <c r="O75" s="14" t="str">
        <f t="shared" si="17"/>
        <v/>
      </c>
    </row>
    <row r="76" spans="1:15">
      <c r="A76" s="11"/>
      <c r="B76" s="11"/>
      <c r="C76" s="12"/>
      <c r="D76" s="11"/>
      <c r="E76" s="11"/>
      <c r="F76" s="11"/>
      <c r="G76" s="11">
        <v>1.2</v>
      </c>
      <c r="H76" s="11">
        <v>0.8</v>
      </c>
      <c r="I76" s="11">
        <v>0.95</v>
      </c>
      <c r="J76" s="6">
        <f t="shared" si="13"/>
        <v>0.91199999999999992</v>
      </c>
      <c r="K76" s="13" t="s">
        <v>9</v>
      </c>
      <c r="L76" s="3" t="str">
        <f t="shared" si="14"/>
        <v>O</v>
      </c>
      <c r="M76" s="14">
        <f t="shared" si="15"/>
        <v>227.99999999999997</v>
      </c>
      <c r="N76" s="14"/>
      <c r="O76" s="14" t="str">
        <f t="shared" si="17"/>
        <v/>
      </c>
    </row>
    <row r="77" spans="1:15">
      <c r="A77" s="11"/>
      <c r="B77" s="11"/>
      <c r="C77" s="12"/>
      <c r="D77" s="11"/>
      <c r="E77" s="11"/>
      <c r="F77" s="11"/>
      <c r="G77" s="11">
        <v>1.2</v>
      </c>
      <c r="H77" s="11">
        <v>0.8</v>
      </c>
      <c r="I77" s="11">
        <v>0.95</v>
      </c>
      <c r="J77" s="6">
        <f t="shared" si="13"/>
        <v>0.91199999999999992</v>
      </c>
      <c r="K77" s="13" t="s">
        <v>9</v>
      </c>
      <c r="L77" s="3" t="str">
        <f t="shared" si="14"/>
        <v>O</v>
      </c>
      <c r="M77" s="14">
        <f t="shared" si="15"/>
        <v>227.99999999999997</v>
      </c>
      <c r="N77" s="14"/>
      <c r="O77" s="14" t="str">
        <f t="shared" si="17"/>
        <v/>
      </c>
    </row>
    <row r="78" spans="1:15">
      <c r="A78" s="11"/>
      <c r="B78" s="11"/>
      <c r="C78" s="12"/>
      <c r="D78" s="11"/>
      <c r="E78" s="11"/>
      <c r="F78" s="11"/>
      <c r="G78" s="11">
        <v>1.2</v>
      </c>
      <c r="H78" s="11">
        <v>0.8</v>
      </c>
      <c r="I78" s="11">
        <v>0.95</v>
      </c>
      <c r="J78" s="6">
        <f t="shared" si="13"/>
        <v>0.91199999999999992</v>
      </c>
      <c r="K78" s="13" t="s">
        <v>9</v>
      </c>
      <c r="L78" s="3" t="str">
        <f t="shared" si="14"/>
        <v>O</v>
      </c>
      <c r="M78" s="14">
        <f t="shared" si="15"/>
        <v>227.99999999999997</v>
      </c>
      <c r="N78" s="14"/>
      <c r="O78" s="14" t="str">
        <f t="shared" si="17"/>
        <v/>
      </c>
    </row>
    <row r="79" spans="1:15">
      <c r="A79" s="11"/>
      <c r="B79" s="11"/>
      <c r="C79" s="12"/>
      <c r="D79" s="11"/>
      <c r="E79" s="11"/>
      <c r="F79" s="11"/>
      <c r="G79" s="11">
        <v>1.2</v>
      </c>
      <c r="H79" s="11">
        <v>0.8</v>
      </c>
      <c r="I79" s="11">
        <v>0.95</v>
      </c>
      <c r="J79" s="6">
        <f t="shared" si="13"/>
        <v>0.91199999999999992</v>
      </c>
      <c r="K79" s="13" t="s">
        <v>9</v>
      </c>
      <c r="L79" s="3" t="str">
        <f t="shared" si="14"/>
        <v>O</v>
      </c>
      <c r="M79" s="14">
        <f t="shared" si="15"/>
        <v>227.99999999999997</v>
      </c>
      <c r="N79" s="14"/>
      <c r="O79" s="14" t="str">
        <f t="shared" si="17"/>
        <v/>
      </c>
    </row>
    <row r="80" spans="1:15">
      <c r="A80" s="11"/>
      <c r="B80" s="11"/>
      <c r="C80" s="12"/>
      <c r="D80" s="11"/>
      <c r="E80" s="11"/>
      <c r="F80" s="11"/>
      <c r="G80" s="11">
        <v>1.2</v>
      </c>
      <c r="H80" s="11">
        <v>0.8</v>
      </c>
      <c r="I80" s="11">
        <v>0.95</v>
      </c>
      <c r="J80" s="6">
        <f t="shared" si="13"/>
        <v>0.91199999999999992</v>
      </c>
      <c r="K80" s="13" t="s">
        <v>9</v>
      </c>
      <c r="L80" s="3" t="str">
        <f t="shared" si="14"/>
        <v>O</v>
      </c>
      <c r="M80" s="14">
        <f t="shared" si="15"/>
        <v>227.99999999999997</v>
      </c>
      <c r="N80" s="14"/>
      <c r="O80" s="14" t="str">
        <f t="shared" si="17"/>
        <v/>
      </c>
    </row>
    <row r="81" spans="1:15">
      <c r="A81" s="11"/>
      <c r="B81" s="11"/>
      <c r="C81" s="12"/>
      <c r="D81" s="11"/>
      <c r="E81" s="11"/>
      <c r="F81" s="11"/>
      <c r="G81" s="11">
        <v>1.2</v>
      </c>
      <c r="H81" s="11">
        <v>0.8</v>
      </c>
      <c r="I81" s="11">
        <v>0.95</v>
      </c>
      <c r="J81" s="6">
        <f t="shared" si="13"/>
        <v>0.91199999999999992</v>
      </c>
      <c r="K81" s="13" t="s">
        <v>9</v>
      </c>
      <c r="L81" s="3" t="str">
        <f t="shared" si="14"/>
        <v>O</v>
      </c>
      <c r="M81" s="14">
        <f t="shared" si="15"/>
        <v>227.99999999999997</v>
      </c>
      <c r="N81" s="14"/>
      <c r="O81" s="14" t="str">
        <f t="shared" si="17"/>
        <v/>
      </c>
    </row>
    <row r="82" spans="1:15">
      <c r="A82" s="11"/>
      <c r="B82" s="11"/>
      <c r="C82" s="12"/>
      <c r="D82" s="11"/>
      <c r="E82" s="11"/>
      <c r="F82" s="11"/>
      <c r="G82" s="11">
        <v>1.2</v>
      </c>
      <c r="H82" s="11">
        <v>0.8</v>
      </c>
      <c r="I82" s="11">
        <v>0.95</v>
      </c>
      <c r="J82" s="6">
        <f t="shared" si="13"/>
        <v>0.91199999999999992</v>
      </c>
      <c r="K82" s="13" t="s">
        <v>9</v>
      </c>
      <c r="L82" s="3" t="str">
        <f t="shared" si="14"/>
        <v>O</v>
      </c>
      <c r="M82" s="14">
        <f t="shared" si="15"/>
        <v>227.99999999999997</v>
      </c>
      <c r="N82" s="14"/>
      <c r="O82" s="14" t="str">
        <f t="shared" si="17"/>
        <v/>
      </c>
    </row>
    <row r="83" spans="1:15">
      <c r="A83" s="11"/>
      <c r="B83" s="11"/>
      <c r="C83" s="12"/>
      <c r="D83" s="11"/>
      <c r="E83" s="11"/>
      <c r="F83" s="11"/>
      <c r="G83" s="11">
        <v>1.2</v>
      </c>
      <c r="H83" s="11">
        <v>0.8</v>
      </c>
      <c r="I83" s="11">
        <v>0.95</v>
      </c>
      <c r="J83" s="6">
        <f t="shared" si="13"/>
        <v>0.91199999999999992</v>
      </c>
      <c r="K83" s="13" t="s">
        <v>9</v>
      </c>
      <c r="L83" s="3" t="str">
        <f t="shared" si="14"/>
        <v>O</v>
      </c>
      <c r="M83" s="14">
        <f t="shared" si="15"/>
        <v>227.99999999999997</v>
      </c>
      <c r="N83" s="14"/>
      <c r="O83" s="14" t="str">
        <f t="shared" si="17"/>
        <v/>
      </c>
    </row>
    <row r="84" spans="1:15">
      <c r="A84" s="11"/>
      <c r="B84" s="11"/>
      <c r="C84" s="12"/>
      <c r="D84" s="11"/>
      <c r="E84" s="11"/>
      <c r="F84" s="11"/>
      <c r="G84" s="11">
        <v>1.2</v>
      </c>
      <c r="H84" s="11">
        <v>0.8</v>
      </c>
      <c r="I84" s="11">
        <v>0.95</v>
      </c>
      <c r="J84" s="6">
        <f t="shared" si="13"/>
        <v>0.91199999999999992</v>
      </c>
      <c r="K84" s="13" t="s">
        <v>9</v>
      </c>
      <c r="L84" s="3" t="str">
        <f t="shared" si="14"/>
        <v>O</v>
      </c>
      <c r="M84" s="14">
        <f t="shared" si="15"/>
        <v>227.99999999999997</v>
      </c>
      <c r="N84" s="14"/>
      <c r="O84" s="14" t="str">
        <f t="shared" si="17"/>
        <v/>
      </c>
    </row>
    <row r="85" spans="1:15">
      <c r="A85" s="11"/>
      <c r="B85" s="11"/>
      <c r="C85" s="12"/>
      <c r="D85" s="11"/>
      <c r="E85" s="11"/>
      <c r="F85" s="11"/>
      <c r="G85" s="11">
        <v>1.2</v>
      </c>
      <c r="H85" s="11">
        <v>0.8</v>
      </c>
      <c r="I85" s="11">
        <v>0.95</v>
      </c>
      <c r="J85" s="6">
        <f t="shared" si="13"/>
        <v>0.91199999999999992</v>
      </c>
      <c r="K85" s="13" t="s">
        <v>9</v>
      </c>
      <c r="L85" s="3" t="str">
        <f t="shared" si="14"/>
        <v>O</v>
      </c>
      <c r="M85" s="14">
        <f t="shared" si="15"/>
        <v>227.99999999999997</v>
      </c>
      <c r="N85" s="14"/>
      <c r="O85" s="14" t="str">
        <f t="shared" si="17"/>
        <v/>
      </c>
    </row>
    <row r="86" spans="1:15">
      <c r="A86" s="11"/>
      <c r="B86" s="11"/>
      <c r="C86" s="12"/>
      <c r="D86" s="11"/>
      <c r="E86" s="11"/>
      <c r="F86" s="11"/>
      <c r="G86" s="11">
        <v>1.2</v>
      </c>
      <c r="H86" s="11">
        <v>0.8</v>
      </c>
      <c r="I86" s="11">
        <v>0.95</v>
      </c>
      <c r="J86" s="6">
        <f t="shared" si="13"/>
        <v>0.91199999999999992</v>
      </c>
      <c r="K86" s="13" t="s">
        <v>9</v>
      </c>
      <c r="L86" s="3" t="str">
        <f t="shared" si="14"/>
        <v>O</v>
      </c>
      <c r="M86" s="14">
        <f t="shared" si="15"/>
        <v>227.99999999999997</v>
      </c>
      <c r="N86" s="14"/>
      <c r="O86" s="14" t="str">
        <f t="shared" si="17"/>
        <v/>
      </c>
    </row>
    <row r="87" spans="1:15">
      <c r="A87" s="11" t="s">
        <v>74</v>
      </c>
      <c r="B87" s="11" t="s">
        <v>13</v>
      </c>
      <c r="C87" s="12" t="s">
        <v>82</v>
      </c>
      <c r="D87" s="11" t="s">
        <v>17</v>
      </c>
      <c r="E87" s="11">
        <v>302.2</v>
      </c>
      <c r="F87" s="11"/>
      <c r="G87" s="11">
        <v>1.2</v>
      </c>
      <c r="H87" s="11">
        <v>0.8</v>
      </c>
      <c r="I87" s="11">
        <v>0.8</v>
      </c>
      <c r="J87" s="6">
        <f t="shared" si="13"/>
        <v>0.76800000000000002</v>
      </c>
      <c r="K87" s="13" t="s">
        <v>9</v>
      </c>
      <c r="L87" s="3" t="str">
        <f t="shared" si="14"/>
        <v>O</v>
      </c>
      <c r="M87" s="14">
        <f t="shared" si="15"/>
        <v>192</v>
      </c>
      <c r="N87" s="14">
        <f t="shared" ref="N87:N88" si="19">M87</f>
        <v>192</v>
      </c>
      <c r="O87" s="14" t="str">
        <f t="shared" si="17"/>
        <v/>
      </c>
    </row>
    <row r="88" spans="1:15">
      <c r="A88" s="11" t="s">
        <v>74</v>
      </c>
      <c r="B88" s="11" t="s">
        <v>13</v>
      </c>
      <c r="C88" s="12" t="s">
        <v>83</v>
      </c>
      <c r="D88" s="11" t="s">
        <v>17</v>
      </c>
      <c r="E88" s="11">
        <v>96</v>
      </c>
      <c r="F88" s="11"/>
      <c r="G88" s="11">
        <v>0.8</v>
      </c>
      <c r="H88" s="11">
        <v>0.6</v>
      </c>
      <c r="I88" s="11">
        <v>0.4</v>
      </c>
      <c r="J88" s="6">
        <f t="shared" si="13"/>
        <v>0.192</v>
      </c>
      <c r="K88" s="13" t="s">
        <v>19</v>
      </c>
      <c r="L88" s="3" t="str">
        <f t="shared" si="14"/>
        <v>O</v>
      </c>
      <c r="M88" s="14">
        <f t="shared" si="15"/>
        <v>48</v>
      </c>
      <c r="N88" s="14">
        <f t="shared" si="19"/>
        <v>48</v>
      </c>
      <c r="O88" s="14" t="str">
        <f t="shared" si="17"/>
        <v/>
      </c>
    </row>
    <row r="89" spans="1:15">
      <c r="A89" s="11" t="s">
        <v>74</v>
      </c>
      <c r="B89" s="11" t="s">
        <v>13</v>
      </c>
      <c r="C89" s="12" t="s">
        <v>84</v>
      </c>
      <c r="D89" s="11" t="s">
        <v>38</v>
      </c>
      <c r="E89" s="11">
        <v>1700</v>
      </c>
      <c r="F89" s="11"/>
      <c r="G89" s="11">
        <v>1.2</v>
      </c>
      <c r="H89" s="11">
        <v>0.8</v>
      </c>
      <c r="I89" s="11">
        <v>1.65</v>
      </c>
      <c r="J89" s="6">
        <f t="shared" si="13"/>
        <v>1.5839999999999999</v>
      </c>
      <c r="K89" s="13" t="s">
        <v>19</v>
      </c>
      <c r="L89" s="3" t="str">
        <f t="shared" si="14"/>
        <v>N</v>
      </c>
      <c r="M89" s="14">
        <f t="shared" si="15"/>
        <v>660</v>
      </c>
      <c r="N89" s="14">
        <f>SUM(M89:M96)</f>
        <v>3600</v>
      </c>
      <c r="O89" s="14">
        <f t="shared" si="17"/>
        <v>-1900</v>
      </c>
    </row>
    <row r="90" spans="1:15">
      <c r="A90" s="11"/>
      <c r="B90" s="11"/>
      <c r="C90" s="12"/>
      <c r="D90" s="11"/>
      <c r="E90" s="11"/>
      <c r="F90" s="11"/>
      <c r="G90" s="11">
        <v>1.2</v>
      </c>
      <c r="H90" s="11">
        <v>0.8</v>
      </c>
      <c r="I90" s="11">
        <v>1.6</v>
      </c>
      <c r="J90" s="6">
        <f t="shared" si="13"/>
        <v>1.536</v>
      </c>
      <c r="K90" s="13" t="s">
        <v>9</v>
      </c>
      <c r="L90" s="3" t="str">
        <f t="shared" si="14"/>
        <v>O</v>
      </c>
      <c r="M90" s="14">
        <f t="shared" si="15"/>
        <v>384</v>
      </c>
      <c r="N90" s="14"/>
      <c r="O90" s="14" t="str">
        <f t="shared" si="17"/>
        <v/>
      </c>
    </row>
    <row r="91" spans="1:15">
      <c r="A91" s="11"/>
      <c r="B91" s="11"/>
      <c r="C91" s="12"/>
      <c r="D91" s="11"/>
      <c r="E91" s="11"/>
      <c r="F91" s="11"/>
      <c r="G91" s="11">
        <v>1.2</v>
      </c>
      <c r="H91" s="11">
        <v>0.8</v>
      </c>
      <c r="I91" s="11">
        <v>1.4</v>
      </c>
      <c r="J91" s="6">
        <f t="shared" si="13"/>
        <v>1.3439999999999999</v>
      </c>
      <c r="K91" s="13" t="s">
        <v>9</v>
      </c>
      <c r="L91" s="3" t="str">
        <f t="shared" si="14"/>
        <v>O</v>
      </c>
      <c r="M91" s="14">
        <f t="shared" si="15"/>
        <v>335.99999999999994</v>
      </c>
      <c r="N91" s="14"/>
      <c r="O91" s="14" t="str">
        <f t="shared" si="17"/>
        <v/>
      </c>
    </row>
    <row r="92" spans="1:15">
      <c r="A92" s="11"/>
      <c r="B92" s="11"/>
      <c r="C92" s="12"/>
      <c r="D92" s="11"/>
      <c r="E92" s="11"/>
      <c r="F92" s="11"/>
      <c r="G92" s="11">
        <v>1.2</v>
      </c>
      <c r="H92" s="11">
        <v>0.8</v>
      </c>
      <c r="I92" s="11">
        <v>1.7</v>
      </c>
      <c r="J92" s="6">
        <f t="shared" si="13"/>
        <v>1.6319999999999999</v>
      </c>
      <c r="K92" s="13" t="s">
        <v>9</v>
      </c>
      <c r="L92" s="3" t="str">
        <f t="shared" si="14"/>
        <v>O</v>
      </c>
      <c r="M92" s="14">
        <f t="shared" si="15"/>
        <v>408</v>
      </c>
      <c r="N92" s="14"/>
      <c r="O92" s="14" t="str">
        <f t="shared" si="17"/>
        <v/>
      </c>
    </row>
    <row r="93" spans="1:15">
      <c r="A93" s="11"/>
      <c r="B93" s="11"/>
      <c r="C93" s="12"/>
      <c r="D93" s="11"/>
      <c r="E93" s="11"/>
      <c r="F93" s="11"/>
      <c r="G93" s="11">
        <v>1.2</v>
      </c>
      <c r="H93" s="11">
        <v>0.8</v>
      </c>
      <c r="I93" s="11">
        <v>1.7</v>
      </c>
      <c r="J93" s="6">
        <f t="shared" si="13"/>
        <v>1.6319999999999999</v>
      </c>
      <c r="K93" s="13" t="s">
        <v>9</v>
      </c>
      <c r="L93" s="3" t="str">
        <f t="shared" si="14"/>
        <v>O</v>
      </c>
      <c r="M93" s="14">
        <f t="shared" si="15"/>
        <v>408</v>
      </c>
      <c r="N93" s="14"/>
      <c r="O93" s="14" t="str">
        <f t="shared" si="17"/>
        <v/>
      </c>
    </row>
    <row r="94" spans="1:15">
      <c r="A94" s="11"/>
      <c r="B94" s="11"/>
      <c r="C94" s="12"/>
      <c r="D94" s="11"/>
      <c r="E94" s="11"/>
      <c r="F94" s="11"/>
      <c r="G94" s="11">
        <v>1.2</v>
      </c>
      <c r="H94" s="11">
        <v>0.8</v>
      </c>
      <c r="I94" s="11">
        <v>1.7</v>
      </c>
      <c r="J94" s="6">
        <f t="shared" si="13"/>
        <v>1.6319999999999999</v>
      </c>
      <c r="K94" s="13" t="s">
        <v>9</v>
      </c>
      <c r="L94" s="3" t="str">
        <f t="shared" si="14"/>
        <v>O</v>
      </c>
      <c r="M94" s="14">
        <f t="shared" si="15"/>
        <v>408</v>
      </c>
      <c r="N94" s="14"/>
      <c r="O94" s="14" t="str">
        <f t="shared" si="17"/>
        <v/>
      </c>
    </row>
    <row r="95" spans="1:15">
      <c r="A95" s="11"/>
      <c r="B95" s="11"/>
      <c r="C95" s="12"/>
      <c r="D95" s="11"/>
      <c r="E95" s="11"/>
      <c r="F95" s="11"/>
      <c r="G95" s="11">
        <v>1.2</v>
      </c>
      <c r="H95" s="11">
        <v>0.8</v>
      </c>
      <c r="I95" s="11">
        <v>1.4</v>
      </c>
      <c r="J95" s="6">
        <f t="shared" si="13"/>
        <v>1.3439999999999999</v>
      </c>
      <c r="K95" s="13" t="s">
        <v>9</v>
      </c>
      <c r="L95" s="3" t="str">
        <f t="shared" si="14"/>
        <v>O</v>
      </c>
      <c r="M95" s="14">
        <f t="shared" si="15"/>
        <v>335.99999999999994</v>
      </c>
      <c r="N95" s="14"/>
      <c r="O95" s="14" t="str">
        <f t="shared" si="17"/>
        <v/>
      </c>
    </row>
    <row r="96" spans="1:15">
      <c r="A96" s="11"/>
      <c r="B96" s="11"/>
      <c r="C96" s="12"/>
      <c r="D96" s="11"/>
      <c r="E96" s="11"/>
      <c r="F96" s="11"/>
      <c r="G96" s="11">
        <v>1.2</v>
      </c>
      <c r="H96" s="11">
        <v>0.8</v>
      </c>
      <c r="I96" s="11">
        <v>1.8</v>
      </c>
      <c r="J96" s="6">
        <f t="shared" si="13"/>
        <v>1.728</v>
      </c>
      <c r="K96" s="13" t="s">
        <v>19</v>
      </c>
      <c r="L96" s="3" t="str">
        <f t="shared" si="14"/>
        <v>N</v>
      </c>
      <c r="M96" s="14">
        <f t="shared" si="15"/>
        <v>660</v>
      </c>
      <c r="N96" s="14"/>
      <c r="O96" s="14" t="str">
        <f t="shared" si="17"/>
        <v/>
      </c>
    </row>
    <row r="97" spans="1:15">
      <c r="A97" s="11" t="s">
        <v>74</v>
      </c>
      <c r="B97" s="11" t="s">
        <v>13</v>
      </c>
      <c r="C97" s="12" t="s">
        <v>77</v>
      </c>
      <c r="D97" s="11" t="s">
        <v>38</v>
      </c>
      <c r="E97" s="11">
        <v>1398.5</v>
      </c>
      <c r="F97" s="11"/>
      <c r="G97" s="11">
        <v>1</v>
      </c>
      <c r="H97" s="11">
        <v>1.2</v>
      </c>
      <c r="I97" s="11">
        <v>1.51</v>
      </c>
      <c r="J97" s="6">
        <f t="shared" si="13"/>
        <v>1.8119999999999998</v>
      </c>
      <c r="K97" s="13" t="s">
        <v>9</v>
      </c>
      <c r="L97" s="3" t="str">
        <f t="shared" si="14"/>
        <v>O</v>
      </c>
      <c r="M97" s="14">
        <f t="shared" si="15"/>
        <v>452.99999999999994</v>
      </c>
      <c r="N97" s="14">
        <f>SUM(M97:M100)</f>
        <v>832.83</v>
      </c>
      <c r="O97" s="14" t="str">
        <f t="shared" si="17"/>
        <v/>
      </c>
    </row>
    <row r="98" spans="1:15">
      <c r="A98" s="11"/>
      <c r="B98" s="11"/>
      <c r="C98" s="12"/>
      <c r="D98" s="11"/>
      <c r="E98" s="11"/>
      <c r="F98" s="11"/>
      <c r="G98" s="11">
        <v>1</v>
      </c>
      <c r="H98" s="11">
        <v>1.2</v>
      </c>
      <c r="I98" s="11">
        <v>0.51</v>
      </c>
      <c r="J98" s="6">
        <f t="shared" si="13"/>
        <v>0.61199999999999999</v>
      </c>
      <c r="K98" s="13" t="s">
        <v>9</v>
      </c>
      <c r="L98" s="3" t="str">
        <f t="shared" si="14"/>
        <v>O</v>
      </c>
      <c r="M98" s="14">
        <f t="shared" si="15"/>
        <v>153</v>
      </c>
      <c r="N98" s="14"/>
      <c r="O98" s="14" t="str">
        <f t="shared" si="17"/>
        <v/>
      </c>
    </row>
    <row r="99" spans="1:15">
      <c r="A99" s="11"/>
      <c r="B99" s="11"/>
      <c r="C99" s="12"/>
      <c r="D99" s="11"/>
      <c r="E99" s="11"/>
      <c r="F99" s="11"/>
      <c r="G99" s="11">
        <v>1</v>
      </c>
      <c r="H99" s="11">
        <v>1.2</v>
      </c>
      <c r="I99" s="11">
        <v>0.67</v>
      </c>
      <c r="J99" s="6">
        <f t="shared" si="13"/>
        <v>0.80400000000000005</v>
      </c>
      <c r="K99" s="13" t="s">
        <v>9</v>
      </c>
      <c r="L99" s="3" t="str">
        <f t="shared" si="14"/>
        <v>O</v>
      </c>
      <c r="M99" s="14">
        <f t="shared" si="15"/>
        <v>201</v>
      </c>
      <c r="N99" s="14"/>
      <c r="O99" s="14" t="str">
        <f t="shared" si="17"/>
        <v/>
      </c>
    </row>
    <row r="100" spans="1:15">
      <c r="A100" s="11"/>
      <c r="B100" s="11"/>
      <c r="C100" s="12"/>
      <c r="D100" s="11"/>
      <c r="E100" s="11"/>
      <c r="F100" s="11"/>
      <c r="G100" s="11">
        <v>0.6</v>
      </c>
      <c r="H100" s="11">
        <v>0.41</v>
      </c>
      <c r="I100" s="11">
        <v>0.42</v>
      </c>
      <c r="J100" s="6">
        <f t="shared" si="13"/>
        <v>0.10331999999999998</v>
      </c>
      <c r="K100" s="13" t="s">
        <v>9</v>
      </c>
      <c r="L100" s="3" t="str">
        <f t="shared" si="14"/>
        <v>O</v>
      </c>
      <c r="M100" s="14">
        <f t="shared" si="15"/>
        <v>25.829999999999995</v>
      </c>
      <c r="N100" s="14"/>
      <c r="O100" s="14" t="str">
        <f t="shared" si="17"/>
        <v/>
      </c>
    </row>
    <row r="101" spans="1:15">
      <c r="A101" s="11" t="s">
        <v>8</v>
      </c>
      <c r="B101" s="11" t="s">
        <v>13</v>
      </c>
      <c r="C101" s="12" t="s">
        <v>85</v>
      </c>
      <c r="D101" s="11" t="s">
        <v>17</v>
      </c>
      <c r="E101" s="11">
        <v>72.599999999999994</v>
      </c>
      <c r="F101" s="11"/>
      <c r="G101" s="11">
        <v>0.37</v>
      </c>
      <c r="H101" s="11">
        <v>0.47</v>
      </c>
      <c r="I101" s="11">
        <v>0.22</v>
      </c>
      <c r="J101" s="6">
        <f t="shared" si="13"/>
        <v>3.8258E-2</v>
      </c>
      <c r="K101" s="13" t="s">
        <v>9</v>
      </c>
      <c r="L101" s="3" t="str">
        <f t="shared" si="14"/>
        <v>O</v>
      </c>
      <c r="M101" s="14">
        <f t="shared" si="15"/>
        <v>9.5645000000000007</v>
      </c>
      <c r="N101" s="14">
        <f t="shared" ref="N101:N106" si="20">M101</f>
        <v>9.5645000000000007</v>
      </c>
      <c r="O101" s="14" t="str">
        <f t="shared" ref="O101:O129" si="21">IF(N101&gt;E101,E101-N101,"")</f>
        <v/>
      </c>
    </row>
    <row r="102" spans="1:15">
      <c r="A102" s="11" t="s">
        <v>8</v>
      </c>
      <c r="B102" s="11" t="s">
        <v>13</v>
      </c>
      <c r="C102" s="12" t="s">
        <v>86</v>
      </c>
      <c r="D102" s="11" t="s">
        <v>17</v>
      </c>
      <c r="E102" s="11">
        <v>192</v>
      </c>
      <c r="F102" s="11"/>
      <c r="G102" s="11">
        <v>0.8</v>
      </c>
      <c r="H102" s="11">
        <v>1.2</v>
      </c>
      <c r="I102" s="11">
        <v>0.76</v>
      </c>
      <c r="J102" s="6">
        <f t="shared" si="13"/>
        <v>0.72960000000000003</v>
      </c>
      <c r="K102" s="13" t="s">
        <v>19</v>
      </c>
      <c r="L102" s="3" t="str">
        <f t="shared" si="14"/>
        <v>O</v>
      </c>
      <c r="M102" s="14">
        <f t="shared" si="15"/>
        <v>182.4</v>
      </c>
      <c r="N102" s="14">
        <f t="shared" si="20"/>
        <v>182.4</v>
      </c>
      <c r="O102" s="14" t="str">
        <f t="shared" si="21"/>
        <v/>
      </c>
    </row>
    <row r="103" spans="1:15">
      <c r="A103" s="11" t="s">
        <v>8</v>
      </c>
      <c r="B103" s="11" t="s">
        <v>13</v>
      </c>
      <c r="C103" s="12" t="s">
        <v>87</v>
      </c>
      <c r="D103" s="11" t="s">
        <v>17</v>
      </c>
      <c r="E103" s="11">
        <v>293</v>
      </c>
      <c r="F103" s="11"/>
      <c r="G103" s="11">
        <v>0.8</v>
      </c>
      <c r="H103" s="11">
        <v>1.2</v>
      </c>
      <c r="I103" s="11">
        <v>1.0900000000000001</v>
      </c>
      <c r="J103" s="6">
        <f t="shared" si="13"/>
        <v>1.0464</v>
      </c>
      <c r="K103" s="13" t="s">
        <v>9</v>
      </c>
      <c r="L103" s="3" t="str">
        <f t="shared" si="14"/>
        <v>O</v>
      </c>
      <c r="M103" s="14">
        <f t="shared" si="15"/>
        <v>261.60000000000002</v>
      </c>
      <c r="N103" s="14">
        <f t="shared" si="20"/>
        <v>261.60000000000002</v>
      </c>
      <c r="O103" s="14" t="str">
        <f t="shared" si="21"/>
        <v/>
      </c>
    </row>
    <row r="104" spans="1:15">
      <c r="A104" s="11" t="s">
        <v>8</v>
      </c>
      <c r="B104" s="11" t="s">
        <v>13</v>
      </c>
      <c r="C104" s="12" t="s">
        <v>88</v>
      </c>
      <c r="D104" s="11" t="s">
        <v>17</v>
      </c>
      <c r="E104" s="11">
        <v>410.5</v>
      </c>
      <c r="F104" s="11"/>
      <c r="G104" s="11">
        <v>0.8</v>
      </c>
      <c r="H104" s="11">
        <v>1.2</v>
      </c>
      <c r="I104" s="11">
        <v>1.73</v>
      </c>
      <c r="J104" s="6">
        <f t="shared" si="13"/>
        <v>1.6607999999999998</v>
      </c>
      <c r="K104" s="13" t="s">
        <v>9</v>
      </c>
      <c r="L104" s="3" t="str">
        <f t="shared" si="14"/>
        <v>O</v>
      </c>
      <c r="M104" s="14">
        <f t="shared" si="15"/>
        <v>415.19999999999993</v>
      </c>
      <c r="N104" s="14">
        <f t="shared" si="20"/>
        <v>415.19999999999993</v>
      </c>
      <c r="O104" s="14">
        <f t="shared" si="21"/>
        <v>-4.6999999999999318</v>
      </c>
    </row>
    <row r="105" spans="1:15">
      <c r="A105" s="11" t="s">
        <v>8</v>
      </c>
      <c r="B105" s="11" t="s">
        <v>13</v>
      </c>
      <c r="C105" s="12" t="s">
        <v>89</v>
      </c>
      <c r="D105" s="11" t="s">
        <v>38</v>
      </c>
      <c r="E105" s="11">
        <v>357.25</v>
      </c>
      <c r="F105" s="11"/>
      <c r="G105" s="11">
        <v>1.34</v>
      </c>
      <c r="H105" s="11">
        <v>0.63</v>
      </c>
      <c r="I105" s="11">
        <v>1.71</v>
      </c>
      <c r="J105" s="6">
        <f t="shared" si="13"/>
        <v>1.4435820000000001</v>
      </c>
      <c r="K105" s="13" t="s">
        <v>19</v>
      </c>
      <c r="L105" s="3" t="str">
        <f t="shared" si="14"/>
        <v>N</v>
      </c>
      <c r="M105" s="14">
        <f t="shared" si="15"/>
        <v>580.38750000000005</v>
      </c>
      <c r="N105" s="14">
        <f t="shared" si="20"/>
        <v>580.38750000000005</v>
      </c>
      <c r="O105" s="14">
        <f t="shared" si="21"/>
        <v>-223.13750000000005</v>
      </c>
    </row>
    <row r="106" spans="1:15">
      <c r="A106" s="11" t="s">
        <v>8</v>
      </c>
      <c r="B106" s="11" t="s">
        <v>13</v>
      </c>
      <c r="C106" s="12" t="s">
        <v>90</v>
      </c>
      <c r="D106" s="11" t="s">
        <v>17</v>
      </c>
      <c r="E106" s="11">
        <v>192</v>
      </c>
      <c r="F106" s="11"/>
      <c r="G106" s="11">
        <v>0.8</v>
      </c>
      <c r="H106" s="11">
        <v>1.2</v>
      </c>
      <c r="I106" s="11">
        <v>0.65</v>
      </c>
      <c r="J106" s="6">
        <f t="shared" si="13"/>
        <v>0.624</v>
      </c>
      <c r="K106" s="13" t="s">
        <v>19</v>
      </c>
      <c r="L106" s="3" t="str">
        <f t="shared" si="14"/>
        <v>O</v>
      </c>
      <c r="M106" s="14">
        <f t="shared" si="15"/>
        <v>156</v>
      </c>
      <c r="N106" s="14">
        <f t="shared" si="20"/>
        <v>156</v>
      </c>
      <c r="O106" s="14" t="str">
        <f t="shared" si="21"/>
        <v/>
      </c>
    </row>
    <row r="107" spans="1:15">
      <c r="A107" s="11" t="s">
        <v>8</v>
      </c>
      <c r="B107" s="11" t="s">
        <v>13</v>
      </c>
      <c r="C107" s="12" t="s">
        <v>91</v>
      </c>
      <c r="D107" s="11" t="s">
        <v>17</v>
      </c>
      <c r="E107" s="11">
        <v>648</v>
      </c>
      <c r="F107" s="11"/>
      <c r="G107" s="11">
        <v>0.91</v>
      </c>
      <c r="H107" s="11">
        <v>0.61</v>
      </c>
      <c r="I107" s="11">
        <v>0.26</v>
      </c>
      <c r="J107" s="6">
        <f t="shared" si="13"/>
        <v>0.14432600000000001</v>
      </c>
      <c r="K107" s="13" t="s">
        <v>9</v>
      </c>
      <c r="L107" s="3" t="str">
        <f t="shared" si="14"/>
        <v>O</v>
      </c>
      <c r="M107" s="14">
        <f t="shared" si="15"/>
        <v>36.081500000000005</v>
      </c>
      <c r="N107" s="14">
        <f>SUM(M107:M112)</f>
        <v>216.48900000000003</v>
      </c>
      <c r="O107" s="14" t="str">
        <f t="shared" si="21"/>
        <v/>
      </c>
    </row>
    <row r="108" spans="1:15">
      <c r="A108" s="11"/>
      <c r="B108" s="11"/>
      <c r="C108" s="12"/>
      <c r="D108" s="11"/>
      <c r="E108" s="11"/>
      <c r="F108" s="11"/>
      <c r="G108" s="11">
        <v>0.91</v>
      </c>
      <c r="H108" s="11">
        <v>0.61</v>
      </c>
      <c r="I108" s="11">
        <v>0.26</v>
      </c>
      <c r="J108" s="6">
        <f t="shared" si="13"/>
        <v>0.14432600000000001</v>
      </c>
      <c r="K108" s="13" t="s">
        <v>9</v>
      </c>
      <c r="L108" s="3" t="str">
        <f t="shared" si="14"/>
        <v>O</v>
      </c>
      <c r="M108" s="14">
        <f t="shared" si="15"/>
        <v>36.081500000000005</v>
      </c>
      <c r="N108" s="14"/>
      <c r="O108" s="14" t="str">
        <f t="shared" si="21"/>
        <v/>
      </c>
    </row>
    <row r="109" spans="1:15">
      <c r="A109" s="11"/>
      <c r="B109" s="11"/>
      <c r="C109" s="12"/>
      <c r="D109" s="11"/>
      <c r="E109" s="11"/>
      <c r="F109" s="11"/>
      <c r="G109" s="11">
        <v>0.91</v>
      </c>
      <c r="H109" s="11">
        <v>0.61</v>
      </c>
      <c r="I109" s="11">
        <v>0.26</v>
      </c>
      <c r="J109" s="6">
        <f t="shared" si="13"/>
        <v>0.14432600000000001</v>
      </c>
      <c r="K109" s="13" t="s">
        <v>9</v>
      </c>
      <c r="L109" s="3" t="str">
        <f t="shared" si="14"/>
        <v>O</v>
      </c>
      <c r="M109" s="14">
        <f t="shared" si="15"/>
        <v>36.081500000000005</v>
      </c>
      <c r="N109" s="14"/>
      <c r="O109" s="14" t="str">
        <f t="shared" si="21"/>
        <v/>
      </c>
    </row>
    <row r="110" spans="1:15">
      <c r="A110" s="11"/>
      <c r="B110" s="11"/>
      <c r="C110" s="12"/>
      <c r="D110" s="11"/>
      <c r="E110" s="11"/>
      <c r="F110" s="11"/>
      <c r="G110" s="11">
        <v>0.91</v>
      </c>
      <c r="H110" s="11">
        <v>0.61</v>
      </c>
      <c r="I110" s="11">
        <v>0.26</v>
      </c>
      <c r="J110" s="6">
        <f t="shared" si="13"/>
        <v>0.14432600000000001</v>
      </c>
      <c r="K110" s="13" t="s">
        <v>9</v>
      </c>
      <c r="L110" s="3" t="str">
        <f t="shared" si="14"/>
        <v>O</v>
      </c>
      <c r="M110" s="14">
        <f t="shared" si="15"/>
        <v>36.081500000000005</v>
      </c>
      <c r="N110" s="14"/>
      <c r="O110" s="14" t="str">
        <f t="shared" si="21"/>
        <v/>
      </c>
    </row>
    <row r="111" spans="1:15">
      <c r="A111" s="11"/>
      <c r="B111" s="11"/>
      <c r="C111" s="12"/>
      <c r="D111" s="11"/>
      <c r="E111" s="11"/>
      <c r="F111" s="11"/>
      <c r="G111" s="11">
        <v>0.91</v>
      </c>
      <c r="H111" s="11">
        <v>0.61</v>
      </c>
      <c r="I111" s="11">
        <v>0.26</v>
      </c>
      <c r="J111" s="6">
        <f t="shared" si="13"/>
        <v>0.14432600000000001</v>
      </c>
      <c r="K111" s="13" t="s">
        <v>9</v>
      </c>
      <c r="L111" s="3" t="str">
        <f t="shared" si="14"/>
        <v>O</v>
      </c>
      <c r="M111" s="14">
        <f t="shared" si="15"/>
        <v>36.081500000000005</v>
      </c>
      <c r="N111" s="14"/>
      <c r="O111" s="14" t="str">
        <f t="shared" si="21"/>
        <v/>
      </c>
    </row>
    <row r="112" spans="1:15">
      <c r="A112" s="11"/>
      <c r="B112" s="11"/>
      <c r="C112" s="12"/>
      <c r="D112" s="11"/>
      <c r="E112" s="11"/>
      <c r="F112" s="11"/>
      <c r="G112" s="11">
        <v>0.91</v>
      </c>
      <c r="H112" s="11">
        <v>0.61</v>
      </c>
      <c r="I112" s="11">
        <v>0.26</v>
      </c>
      <c r="J112" s="6">
        <f t="shared" si="13"/>
        <v>0.14432600000000001</v>
      </c>
      <c r="K112" s="13" t="s">
        <v>9</v>
      </c>
      <c r="L112" s="3" t="str">
        <f t="shared" si="14"/>
        <v>O</v>
      </c>
      <c r="M112" s="14">
        <f t="shared" si="15"/>
        <v>36.081500000000005</v>
      </c>
      <c r="N112" s="14"/>
      <c r="O112" s="14" t="str">
        <f t="shared" si="21"/>
        <v/>
      </c>
    </row>
    <row r="113" spans="1:15">
      <c r="A113" s="11" t="s">
        <v>8</v>
      </c>
      <c r="B113" s="11" t="s">
        <v>92</v>
      </c>
      <c r="C113" s="12" t="s">
        <v>93</v>
      </c>
      <c r="D113" s="11" t="s">
        <v>17</v>
      </c>
      <c r="E113" s="11">
        <v>90</v>
      </c>
      <c r="F113" s="11"/>
      <c r="G113" s="11">
        <v>0.32</v>
      </c>
      <c r="H113" s="11">
        <v>0.23</v>
      </c>
      <c r="I113" s="11">
        <v>0.2</v>
      </c>
      <c r="J113" s="6">
        <f t="shared" si="13"/>
        <v>1.472E-2</v>
      </c>
      <c r="K113" s="13" t="s">
        <v>9</v>
      </c>
      <c r="L113" s="3" t="str">
        <f t="shared" si="14"/>
        <v>O</v>
      </c>
      <c r="M113" s="14">
        <f t="shared" si="15"/>
        <v>3.68</v>
      </c>
      <c r="N113" s="14">
        <f>SUM(M113:M120)</f>
        <v>29.840000000000007</v>
      </c>
      <c r="O113" s="14" t="str">
        <f t="shared" si="21"/>
        <v/>
      </c>
    </row>
    <row r="114" spans="1:15">
      <c r="A114" s="11"/>
      <c r="B114" s="11"/>
      <c r="C114" s="12"/>
      <c r="D114" s="11"/>
      <c r="E114" s="11"/>
      <c r="F114" s="11"/>
      <c r="G114" s="11">
        <v>0.33</v>
      </c>
      <c r="H114" s="11">
        <v>0.24</v>
      </c>
      <c r="I114" s="11">
        <v>0.23</v>
      </c>
      <c r="J114" s="6">
        <f t="shared" si="13"/>
        <v>1.8216000000000003E-2</v>
      </c>
      <c r="K114" s="13" t="s">
        <v>9</v>
      </c>
      <c r="L114" s="3" t="str">
        <f t="shared" si="14"/>
        <v>O</v>
      </c>
      <c r="M114" s="14">
        <f t="shared" si="15"/>
        <v>4.5540000000000012</v>
      </c>
      <c r="N114" s="14"/>
      <c r="O114" s="14" t="str">
        <f t="shared" si="21"/>
        <v/>
      </c>
    </row>
    <row r="115" spans="1:15">
      <c r="A115" s="11"/>
      <c r="B115" s="11"/>
      <c r="C115" s="12"/>
      <c r="D115" s="11"/>
      <c r="E115" s="11"/>
      <c r="F115" s="11"/>
      <c r="G115" s="11">
        <v>0.33</v>
      </c>
      <c r="H115" s="11">
        <v>0.24</v>
      </c>
      <c r="I115" s="11">
        <v>0.23</v>
      </c>
      <c r="J115" s="6">
        <f t="shared" si="13"/>
        <v>1.8216000000000003E-2</v>
      </c>
      <c r="K115" s="13" t="s">
        <v>9</v>
      </c>
      <c r="L115" s="3" t="str">
        <f t="shared" si="14"/>
        <v>O</v>
      </c>
      <c r="M115" s="14">
        <f t="shared" si="15"/>
        <v>4.5540000000000012</v>
      </c>
      <c r="N115" s="14"/>
      <c r="O115" s="14" t="str">
        <f t="shared" si="21"/>
        <v/>
      </c>
    </row>
    <row r="116" spans="1:15">
      <c r="A116" s="11"/>
      <c r="B116" s="11"/>
      <c r="C116" s="12"/>
      <c r="D116" s="11"/>
      <c r="E116" s="11"/>
      <c r="F116" s="11"/>
      <c r="G116" s="11">
        <v>0.31</v>
      </c>
      <c r="H116" s="11">
        <v>0.22</v>
      </c>
      <c r="I116" s="11">
        <v>0.21</v>
      </c>
      <c r="J116" s="6">
        <f t="shared" si="13"/>
        <v>1.4321999999999998E-2</v>
      </c>
      <c r="K116" s="13" t="s">
        <v>9</v>
      </c>
      <c r="L116" s="3" t="str">
        <f t="shared" si="14"/>
        <v>O</v>
      </c>
      <c r="M116" s="14">
        <f t="shared" si="15"/>
        <v>3.5804999999999993</v>
      </c>
      <c r="N116" s="14"/>
      <c r="O116" s="14" t="str">
        <f t="shared" si="21"/>
        <v/>
      </c>
    </row>
    <row r="117" spans="1:15">
      <c r="A117" s="11"/>
      <c r="B117" s="11"/>
      <c r="C117" s="12"/>
      <c r="D117" s="11"/>
      <c r="E117" s="11"/>
      <c r="F117" s="11"/>
      <c r="G117" s="11">
        <v>0.31</v>
      </c>
      <c r="H117" s="11">
        <v>0.22</v>
      </c>
      <c r="I117" s="11">
        <v>0.21</v>
      </c>
      <c r="J117" s="6">
        <f t="shared" si="13"/>
        <v>1.4321999999999998E-2</v>
      </c>
      <c r="K117" s="13" t="s">
        <v>9</v>
      </c>
      <c r="L117" s="3" t="str">
        <f t="shared" si="14"/>
        <v>O</v>
      </c>
      <c r="M117" s="14">
        <f t="shared" si="15"/>
        <v>3.5804999999999993</v>
      </c>
      <c r="N117" s="14"/>
      <c r="O117" s="14" t="str">
        <f t="shared" si="21"/>
        <v/>
      </c>
    </row>
    <row r="118" spans="1:15">
      <c r="A118" s="11"/>
      <c r="B118" s="11"/>
      <c r="C118" s="12"/>
      <c r="D118" s="11"/>
      <c r="E118" s="11"/>
      <c r="F118" s="11"/>
      <c r="G118" s="11">
        <v>0.31</v>
      </c>
      <c r="H118" s="11">
        <v>0.22</v>
      </c>
      <c r="I118" s="11">
        <v>0.21</v>
      </c>
      <c r="J118" s="6">
        <f t="shared" si="13"/>
        <v>1.4321999999999998E-2</v>
      </c>
      <c r="K118" s="13" t="s">
        <v>9</v>
      </c>
      <c r="L118" s="3" t="str">
        <f t="shared" si="14"/>
        <v>O</v>
      </c>
      <c r="M118" s="14">
        <f t="shared" si="15"/>
        <v>3.5804999999999993</v>
      </c>
      <c r="N118" s="14"/>
      <c r="O118" s="14" t="str">
        <f t="shared" si="21"/>
        <v/>
      </c>
    </row>
    <row r="119" spans="1:15">
      <c r="A119" s="11"/>
      <c r="B119" s="11"/>
      <c r="C119" s="12"/>
      <c r="D119" s="11"/>
      <c r="E119" s="11"/>
      <c r="F119" s="11"/>
      <c r="G119" s="11">
        <v>0.3</v>
      </c>
      <c r="H119" s="11">
        <v>0.23</v>
      </c>
      <c r="I119" s="11">
        <v>0.21</v>
      </c>
      <c r="J119" s="6">
        <f t="shared" si="13"/>
        <v>1.4490000000000001E-2</v>
      </c>
      <c r="K119" s="13" t="s">
        <v>9</v>
      </c>
      <c r="L119" s="3" t="str">
        <f t="shared" si="14"/>
        <v>O</v>
      </c>
      <c r="M119" s="14">
        <f t="shared" si="15"/>
        <v>3.6225000000000005</v>
      </c>
      <c r="N119" s="14"/>
      <c r="O119" s="14" t="str">
        <f t="shared" si="21"/>
        <v/>
      </c>
    </row>
    <row r="120" spans="1:15">
      <c r="A120" s="11"/>
      <c r="B120" s="11"/>
      <c r="C120" s="12"/>
      <c r="D120" s="11"/>
      <c r="E120" s="11"/>
      <c r="F120" s="11"/>
      <c r="G120" s="11">
        <v>0.32</v>
      </c>
      <c r="H120" s="11">
        <v>0.24</v>
      </c>
      <c r="I120" s="11">
        <v>0.14000000000000001</v>
      </c>
      <c r="J120" s="6">
        <f t="shared" si="13"/>
        <v>1.0751999999999999E-2</v>
      </c>
      <c r="K120" s="13" t="s">
        <v>9</v>
      </c>
      <c r="L120" s="3" t="str">
        <f t="shared" si="14"/>
        <v>O</v>
      </c>
      <c r="M120" s="14">
        <f t="shared" si="15"/>
        <v>2.6879999999999997</v>
      </c>
      <c r="N120" s="14"/>
      <c r="O120" s="14" t="str">
        <f t="shared" si="21"/>
        <v/>
      </c>
    </row>
    <row r="121" spans="1:15">
      <c r="A121" s="11" t="s">
        <v>8</v>
      </c>
      <c r="B121" s="11" t="s">
        <v>94</v>
      </c>
      <c r="C121" s="12" t="s">
        <v>95</v>
      </c>
      <c r="D121" s="11" t="s">
        <v>17</v>
      </c>
      <c r="E121" s="11">
        <v>15.8</v>
      </c>
      <c r="F121" s="11"/>
      <c r="G121" s="11">
        <v>3.44</v>
      </c>
      <c r="H121" s="11">
        <v>0.19</v>
      </c>
      <c r="I121" s="11">
        <v>0.12</v>
      </c>
      <c r="J121" s="6">
        <f t="shared" si="13"/>
        <v>7.8431999999999988E-2</v>
      </c>
      <c r="K121" s="13" t="s">
        <v>9</v>
      </c>
      <c r="L121" s="3" t="str">
        <f t="shared" si="14"/>
        <v>O</v>
      </c>
      <c r="M121" s="14">
        <f t="shared" si="15"/>
        <v>19.607999999999997</v>
      </c>
      <c r="N121" s="14">
        <f t="shared" ref="N121:N126" si="22">M121</f>
        <v>19.607999999999997</v>
      </c>
      <c r="O121" s="14">
        <f t="shared" si="21"/>
        <v>-3.8079999999999963</v>
      </c>
    </row>
    <row r="122" spans="1:15">
      <c r="A122" s="11" t="s">
        <v>8</v>
      </c>
      <c r="B122" s="11" t="s">
        <v>96</v>
      </c>
      <c r="C122" s="12" t="s">
        <v>97</v>
      </c>
      <c r="D122" s="11" t="s">
        <v>17</v>
      </c>
      <c r="E122" s="11">
        <v>8.8000000000000007</v>
      </c>
      <c r="F122" s="11"/>
      <c r="G122" s="11">
        <v>0.32</v>
      </c>
      <c r="H122" s="11">
        <v>0.31</v>
      </c>
      <c r="I122" s="11">
        <v>0.31</v>
      </c>
      <c r="J122" s="6">
        <f t="shared" si="13"/>
        <v>3.0751999999999998E-2</v>
      </c>
      <c r="K122" s="13" t="s">
        <v>9</v>
      </c>
      <c r="L122" s="3" t="str">
        <f t="shared" si="14"/>
        <v>O</v>
      </c>
      <c r="M122" s="14">
        <f t="shared" si="15"/>
        <v>7.6879999999999997</v>
      </c>
      <c r="N122" s="14">
        <f t="shared" si="22"/>
        <v>7.6879999999999997</v>
      </c>
      <c r="O122" s="14" t="str">
        <f t="shared" si="21"/>
        <v/>
      </c>
    </row>
    <row r="123" spans="1:15">
      <c r="A123" s="11" t="s">
        <v>8</v>
      </c>
      <c r="B123" s="11" t="s">
        <v>96</v>
      </c>
      <c r="C123" s="12" t="s">
        <v>98</v>
      </c>
      <c r="D123" s="11" t="s">
        <v>17</v>
      </c>
      <c r="E123" s="11">
        <v>333</v>
      </c>
      <c r="F123" s="11"/>
      <c r="G123" s="11">
        <v>0.8</v>
      </c>
      <c r="H123" s="11">
        <v>1.2</v>
      </c>
      <c r="I123" s="11">
        <v>0.62</v>
      </c>
      <c r="J123" s="6">
        <f t="shared" si="13"/>
        <v>0.59519999999999995</v>
      </c>
      <c r="K123" s="13" t="s">
        <v>19</v>
      </c>
      <c r="L123" s="3" t="str">
        <f t="shared" si="14"/>
        <v>O</v>
      </c>
      <c r="M123" s="14">
        <f t="shared" si="15"/>
        <v>148.79999999999998</v>
      </c>
      <c r="N123" s="14">
        <f t="shared" si="22"/>
        <v>148.79999999999998</v>
      </c>
      <c r="O123" s="14" t="str">
        <f t="shared" si="21"/>
        <v/>
      </c>
    </row>
    <row r="124" spans="1:15">
      <c r="A124" s="11" t="s">
        <v>8</v>
      </c>
      <c r="B124" s="11" t="s">
        <v>99</v>
      </c>
      <c r="C124" s="12" t="s">
        <v>100</v>
      </c>
      <c r="D124" s="11" t="s">
        <v>17</v>
      </c>
      <c r="E124" s="11">
        <v>0.75</v>
      </c>
      <c r="F124" s="11"/>
      <c r="G124" s="11">
        <v>0.3</v>
      </c>
      <c r="H124" s="11">
        <v>0.27</v>
      </c>
      <c r="I124" s="11">
        <v>0.12</v>
      </c>
      <c r="J124" s="6">
        <f t="shared" si="13"/>
        <v>9.7199999999999995E-3</v>
      </c>
      <c r="K124" s="13" t="s">
        <v>9</v>
      </c>
      <c r="L124" s="3" t="str">
        <f t="shared" si="14"/>
        <v>O</v>
      </c>
      <c r="M124" s="14">
        <f t="shared" si="15"/>
        <v>2.4299999999999997</v>
      </c>
      <c r="N124" s="14">
        <f t="shared" si="22"/>
        <v>2.4299999999999997</v>
      </c>
      <c r="O124" s="14">
        <f t="shared" si="21"/>
        <v>-1.6799999999999997</v>
      </c>
    </row>
    <row r="125" spans="1:15">
      <c r="A125" s="11" t="s">
        <v>8</v>
      </c>
      <c r="B125" s="11" t="s">
        <v>99</v>
      </c>
      <c r="C125" s="12" t="s">
        <v>101</v>
      </c>
      <c r="D125" s="11" t="s">
        <v>17</v>
      </c>
      <c r="E125" s="11">
        <v>118.79</v>
      </c>
      <c r="F125" s="11"/>
      <c r="G125" s="11">
        <v>0.6</v>
      </c>
      <c r="H125" s="11">
        <v>0.8</v>
      </c>
      <c r="I125" s="11">
        <v>0.46</v>
      </c>
      <c r="J125" s="6">
        <f t="shared" si="13"/>
        <v>0.2208</v>
      </c>
      <c r="K125" s="13" t="s">
        <v>9</v>
      </c>
      <c r="L125" s="3" t="str">
        <f t="shared" si="14"/>
        <v>O</v>
      </c>
      <c r="M125" s="14">
        <f t="shared" si="15"/>
        <v>55.199999999999996</v>
      </c>
      <c r="N125" s="14">
        <f t="shared" si="22"/>
        <v>55.199999999999996</v>
      </c>
      <c r="O125" s="14" t="str">
        <f t="shared" si="21"/>
        <v/>
      </c>
    </row>
    <row r="126" spans="1:15">
      <c r="A126" s="11" t="s">
        <v>8</v>
      </c>
      <c r="B126" s="11" t="s">
        <v>99</v>
      </c>
      <c r="C126" s="12" t="s">
        <v>102</v>
      </c>
      <c r="D126" s="11" t="s">
        <v>17</v>
      </c>
      <c r="E126" s="11">
        <v>82.48</v>
      </c>
      <c r="F126" s="11"/>
      <c r="G126" s="11">
        <v>0.6</v>
      </c>
      <c r="H126" s="11">
        <v>0.8</v>
      </c>
      <c r="I126" s="11">
        <v>0.47</v>
      </c>
      <c r="J126" s="6">
        <f t="shared" si="13"/>
        <v>0.22559999999999997</v>
      </c>
      <c r="K126" s="13" t="s">
        <v>9</v>
      </c>
      <c r="L126" s="3" t="str">
        <f t="shared" si="14"/>
        <v>O</v>
      </c>
      <c r="M126" s="14">
        <f t="shared" si="15"/>
        <v>56.399999999999991</v>
      </c>
      <c r="N126" s="14">
        <f t="shared" si="22"/>
        <v>56.399999999999991</v>
      </c>
      <c r="O126" s="14" t="str">
        <f t="shared" si="21"/>
        <v/>
      </c>
    </row>
    <row r="127" spans="1:15">
      <c r="A127" s="11" t="s">
        <v>8</v>
      </c>
      <c r="B127" s="11" t="s">
        <v>14</v>
      </c>
      <c r="C127" s="12" t="s">
        <v>103</v>
      </c>
      <c r="D127" s="11" t="s">
        <v>17</v>
      </c>
      <c r="E127" s="11">
        <v>2120</v>
      </c>
      <c r="F127" s="11"/>
      <c r="G127" s="11">
        <v>1</v>
      </c>
      <c r="H127" s="11">
        <v>1.2</v>
      </c>
      <c r="I127" s="11">
        <v>1.1599999999999999</v>
      </c>
      <c r="J127" s="6">
        <f t="shared" ref="J127:J129" si="23">G127*H127*I127</f>
        <v>1.3919999999999999</v>
      </c>
      <c r="K127" s="13" t="s">
        <v>9</v>
      </c>
      <c r="L127" s="3" t="str">
        <f t="shared" si="14"/>
        <v>O</v>
      </c>
      <c r="M127" s="14">
        <f t="shared" si="15"/>
        <v>348</v>
      </c>
      <c r="N127" s="14">
        <f>SUM(M127:M128)</f>
        <v>696</v>
      </c>
      <c r="O127" s="14" t="str">
        <f t="shared" si="21"/>
        <v/>
      </c>
    </row>
    <row r="128" spans="1:15">
      <c r="A128" s="11"/>
      <c r="B128" s="11"/>
      <c r="C128" s="12"/>
      <c r="D128" s="11"/>
      <c r="E128" s="11"/>
      <c r="F128" s="11"/>
      <c r="G128" s="11">
        <v>1</v>
      </c>
      <c r="H128" s="11">
        <v>1.2</v>
      </c>
      <c r="I128" s="11">
        <v>1.1599999999999999</v>
      </c>
      <c r="J128" s="6">
        <f t="shared" si="23"/>
        <v>1.3919999999999999</v>
      </c>
      <c r="K128" s="13" t="s">
        <v>9</v>
      </c>
      <c r="L128" s="3" t="str">
        <f t="shared" si="14"/>
        <v>O</v>
      </c>
      <c r="M128" s="14">
        <f t="shared" si="15"/>
        <v>348</v>
      </c>
      <c r="N128" s="14"/>
      <c r="O128" s="14" t="str">
        <f t="shared" si="21"/>
        <v/>
      </c>
    </row>
    <row r="129" spans="1:15">
      <c r="A129" s="11" t="s">
        <v>8</v>
      </c>
      <c r="B129" s="11" t="s">
        <v>14</v>
      </c>
      <c r="C129" s="12" t="s">
        <v>104</v>
      </c>
      <c r="D129" s="11" t="s">
        <v>17</v>
      </c>
      <c r="E129" s="11">
        <v>225</v>
      </c>
      <c r="F129" s="11"/>
      <c r="G129" s="11">
        <v>0.8</v>
      </c>
      <c r="H129" s="11">
        <v>1.2</v>
      </c>
      <c r="I129" s="11">
        <v>0.7</v>
      </c>
      <c r="J129" s="6">
        <f t="shared" si="23"/>
        <v>0.67199999999999993</v>
      </c>
      <c r="K129" s="13" t="s">
        <v>19</v>
      </c>
      <c r="L129" s="3" t="str">
        <f t="shared" si="14"/>
        <v>O</v>
      </c>
      <c r="M129" s="14">
        <f t="shared" si="15"/>
        <v>167.99999999999997</v>
      </c>
      <c r="N129" s="14">
        <f t="shared" ref="N129" si="24">M129</f>
        <v>167.99999999999997</v>
      </c>
      <c r="O129" s="14" t="str">
        <f t="shared" si="21"/>
        <v/>
      </c>
    </row>
    <row r="130" spans="1:15">
      <c r="A130" s="11" t="s">
        <v>105</v>
      </c>
      <c r="B130" s="11" t="s">
        <v>13</v>
      </c>
      <c r="C130" s="12" t="s">
        <v>106</v>
      </c>
      <c r="D130" s="11" t="s">
        <v>17</v>
      </c>
      <c r="E130" s="11">
        <v>1.2E-2</v>
      </c>
      <c r="F130" s="11"/>
      <c r="G130" s="11">
        <v>0.36</v>
      </c>
      <c r="H130" s="11">
        <v>0.17</v>
      </c>
      <c r="I130" s="11">
        <v>0.16</v>
      </c>
      <c r="J130" s="6">
        <f t="shared" ref="J130:J193" si="25">G130*H130*I130</f>
        <v>9.7920000000000004E-3</v>
      </c>
      <c r="K130" s="13" t="s">
        <v>9</v>
      </c>
      <c r="L130" s="3" t="str">
        <f t="shared" si="14"/>
        <v>O</v>
      </c>
      <c r="M130" s="14">
        <f t="shared" si="15"/>
        <v>2.448</v>
      </c>
      <c r="N130" s="14">
        <f t="shared" ref="N130" si="26">M130</f>
        <v>2.448</v>
      </c>
      <c r="O130" s="14">
        <f t="shared" ref="O130:O193" si="27">IF(N130&gt;E130,E130-N130,"")</f>
        <v>-2.4359999999999999</v>
      </c>
    </row>
    <row r="131" spans="1:15">
      <c r="A131" s="11" t="s">
        <v>105</v>
      </c>
      <c r="B131" s="11" t="s">
        <v>13</v>
      </c>
      <c r="C131" s="12" t="s">
        <v>107</v>
      </c>
      <c r="D131" s="11" t="s">
        <v>38</v>
      </c>
      <c r="E131" s="11">
        <v>374</v>
      </c>
      <c r="F131" s="11"/>
      <c r="G131" s="11">
        <v>0.3</v>
      </c>
      <c r="H131" s="11">
        <v>0.25</v>
      </c>
      <c r="I131" s="11">
        <v>0.03</v>
      </c>
      <c r="J131" s="6">
        <f t="shared" si="25"/>
        <v>2.2499999999999998E-3</v>
      </c>
      <c r="K131" s="13" t="s">
        <v>9</v>
      </c>
      <c r="L131" s="3" t="str">
        <f t="shared" ref="L131:L194" si="28">IF(I131&lt;1,"O",IF(I131&lt;2,K131,"N"))</f>
        <v>O</v>
      </c>
      <c r="M131" s="14">
        <f t="shared" ref="M131:M194" si="29">IF(L131="N",G131*H131*1650/2.4,J131*250)</f>
        <v>0.5625</v>
      </c>
      <c r="N131" s="14">
        <f>SUM(M131:M149)</f>
        <v>111.43274999999998</v>
      </c>
      <c r="O131" s="14" t="str">
        <f t="shared" si="27"/>
        <v/>
      </c>
    </row>
    <row r="132" spans="1:15">
      <c r="A132" s="11"/>
      <c r="B132" s="11"/>
      <c r="C132" s="12"/>
      <c r="D132" s="11"/>
      <c r="E132" s="11"/>
      <c r="F132" s="11"/>
      <c r="G132" s="11">
        <v>0.3</v>
      </c>
      <c r="H132" s="11">
        <v>0.25</v>
      </c>
      <c r="I132" s="11">
        <v>0.03</v>
      </c>
      <c r="J132" s="6">
        <f t="shared" si="25"/>
        <v>2.2499999999999998E-3</v>
      </c>
      <c r="K132" s="13" t="s">
        <v>9</v>
      </c>
      <c r="L132" s="3" t="str">
        <f t="shared" si="28"/>
        <v>O</v>
      </c>
      <c r="M132" s="14">
        <f t="shared" si="29"/>
        <v>0.5625</v>
      </c>
      <c r="N132" s="14"/>
      <c r="O132" s="14" t="str">
        <f t="shared" si="27"/>
        <v/>
      </c>
    </row>
    <row r="133" spans="1:15">
      <c r="A133" s="11"/>
      <c r="B133" s="11"/>
      <c r="C133" s="12"/>
      <c r="D133" s="11"/>
      <c r="E133" s="11"/>
      <c r="F133" s="11"/>
      <c r="G133" s="11">
        <v>0.3</v>
      </c>
      <c r="H133" s="11">
        <v>0.25</v>
      </c>
      <c r="I133" s="11">
        <v>0.03</v>
      </c>
      <c r="J133" s="6">
        <f t="shared" si="25"/>
        <v>2.2499999999999998E-3</v>
      </c>
      <c r="K133" s="13" t="s">
        <v>9</v>
      </c>
      <c r="L133" s="3" t="str">
        <f t="shared" si="28"/>
        <v>O</v>
      </c>
      <c r="M133" s="14">
        <f t="shared" si="29"/>
        <v>0.5625</v>
      </c>
      <c r="N133" s="14"/>
      <c r="O133" s="14" t="str">
        <f t="shared" si="27"/>
        <v/>
      </c>
    </row>
    <row r="134" spans="1:15">
      <c r="A134" s="11"/>
      <c r="B134" s="11"/>
      <c r="C134" s="12"/>
      <c r="D134" s="11"/>
      <c r="E134" s="11"/>
      <c r="F134" s="11"/>
      <c r="G134" s="11">
        <v>0.21</v>
      </c>
      <c r="H134" s="11">
        <v>0.31</v>
      </c>
      <c r="I134" s="11">
        <v>7.0000000000000007E-2</v>
      </c>
      <c r="J134" s="6">
        <f t="shared" si="25"/>
        <v>4.5569999999999994E-3</v>
      </c>
      <c r="K134" s="13" t="s">
        <v>9</v>
      </c>
      <c r="L134" s="3" t="str">
        <f t="shared" si="28"/>
        <v>O</v>
      </c>
      <c r="M134" s="14">
        <f t="shared" si="29"/>
        <v>1.1392499999999999</v>
      </c>
      <c r="N134" s="14"/>
      <c r="O134" s="14" t="str">
        <f t="shared" si="27"/>
        <v/>
      </c>
    </row>
    <row r="135" spans="1:15">
      <c r="A135" s="11"/>
      <c r="B135" s="11"/>
      <c r="C135" s="12"/>
      <c r="D135" s="11"/>
      <c r="E135" s="11"/>
      <c r="F135" s="11"/>
      <c r="G135" s="11">
        <v>0.25</v>
      </c>
      <c r="H135" s="11">
        <v>0.25</v>
      </c>
      <c r="I135" s="11">
        <v>0.26</v>
      </c>
      <c r="J135" s="6">
        <f t="shared" si="25"/>
        <v>1.6250000000000001E-2</v>
      </c>
      <c r="K135" s="13" t="s">
        <v>9</v>
      </c>
      <c r="L135" s="3" t="str">
        <f t="shared" si="28"/>
        <v>O</v>
      </c>
      <c r="M135" s="14">
        <f t="shared" si="29"/>
        <v>4.0625</v>
      </c>
      <c r="N135" s="14"/>
      <c r="O135" s="14" t="str">
        <f t="shared" si="27"/>
        <v/>
      </c>
    </row>
    <row r="136" spans="1:15">
      <c r="A136" s="11"/>
      <c r="B136" s="11"/>
      <c r="C136" s="12"/>
      <c r="D136" s="11"/>
      <c r="E136" s="11"/>
      <c r="F136" s="11"/>
      <c r="G136" s="11">
        <v>0.2</v>
      </c>
      <c r="H136" s="11">
        <v>0.3</v>
      </c>
      <c r="I136" s="11">
        <v>0.13</v>
      </c>
      <c r="J136" s="6">
        <f t="shared" si="25"/>
        <v>7.7999999999999996E-3</v>
      </c>
      <c r="K136" s="13" t="s">
        <v>9</v>
      </c>
      <c r="L136" s="3" t="str">
        <f t="shared" si="28"/>
        <v>O</v>
      </c>
      <c r="M136" s="14">
        <f t="shared" si="29"/>
        <v>1.95</v>
      </c>
      <c r="N136" s="14"/>
      <c r="O136" s="14" t="str">
        <f t="shared" si="27"/>
        <v/>
      </c>
    </row>
    <row r="137" spans="1:15">
      <c r="A137" s="11"/>
      <c r="B137" s="11"/>
      <c r="C137" s="12"/>
      <c r="D137" s="11"/>
      <c r="E137" s="11"/>
      <c r="F137" s="11"/>
      <c r="G137" s="11">
        <v>0.41</v>
      </c>
      <c r="H137" s="11">
        <v>0.31</v>
      </c>
      <c r="I137" s="11">
        <v>0.2</v>
      </c>
      <c r="J137" s="6">
        <f t="shared" si="25"/>
        <v>2.5419999999999998E-2</v>
      </c>
      <c r="K137" s="13" t="s">
        <v>9</v>
      </c>
      <c r="L137" s="3" t="str">
        <f t="shared" si="28"/>
        <v>O</v>
      </c>
      <c r="M137" s="14">
        <f t="shared" si="29"/>
        <v>6.3549999999999995</v>
      </c>
      <c r="N137" s="14"/>
      <c r="O137" s="14" t="str">
        <f t="shared" si="27"/>
        <v/>
      </c>
    </row>
    <row r="138" spans="1:15">
      <c r="A138" s="11"/>
      <c r="B138" s="11"/>
      <c r="C138" s="12"/>
      <c r="D138" s="11"/>
      <c r="E138" s="11"/>
      <c r="F138" s="11"/>
      <c r="G138" s="11">
        <v>0.25</v>
      </c>
      <c r="H138" s="11">
        <v>0.25</v>
      </c>
      <c r="I138" s="11">
        <v>0.26</v>
      </c>
      <c r="J138" s="6">
        <f t="shared" si="25"/>
        <v>1.6250000000000001E-2</v>
      </c>
      <c r="K138" s="13" t="s">
        <v>9</v>
      </c>
      <c r="L138" s="3" t="str">
        <f t="shared" si="28"/>
        <v>O</v>
      </c>
      <c r="M138" s="14">
        <f t="shared" si="29"/>
        <v>4.0625</v>
      </c>
      <c r="N138" s="14"/>
      <c r="O138" s="14" t="str">
        <f t="shared" si="27"/>
        <v/>
      </c>
    </row>
    <row r="139" spans="1:15">
      <c r="A139" s="11"/>
      <c r="B139" s="11"/>
      <c r="C139" s="12"/>
      <c r="D139" s="11"/>
      <c r="E139" s="11"/>
      <c r="F139" s="11"/>
      <c r="G139" s="11">
        <v>0.4</v>
      </c>
      <c r="H139" s="11">
        <v>0.31</v>
      </c>
      <c r="I139" s="11">
        <v>0.24</v>
      </c>
      <c r="J139" s="6">
        <f t="shared" si="25"/>
        <v>2.9759999999999998E-2</v>
      </c>
      <c r="K139" s="13" t="s">
        <v>9</v>
      </c>
      <c r="L139" s="3" t="str">
        <f t="shared" si="28"/>
        <v>O</v>
      </c>
      <c r="M139" s="14">
        <f t="shared" si="29"/>
        <v>7.4399999999999995</v>
      </c>
      <c r="N139" s="14"/>
      <c r="O139" s="14" t="str">
        <f t="shared" si="27"/>
        <v/>
      </c>
    </row>
    <row r="140" spans="1:15">
      <c r="A140" s="11"/>
      <c r="B140" s="11"/>
      <c r="C140" s="12"/>
      <c r="D140" s="11"/>
      <c r="E140" s="11"/>
      <c r="F140" s="11"/>
      <c r="G140" s="11">
        <v>0.32</v>
      </c>
      <c r="H140" s="11">
        <v>0.32</v>
      </c>
      <c r="I140" s="11">
        <v>0.16</v>
      </c>
      <c r="J140" s="6">
        <f t="shared" si="25"/>
        <v>1.6384000000000003E-2</v>
      </c>
      <c r="K140" s="13" t="s">
        <v>9</v>
      </c>
      <c r="L140" s="3" t="str">
        <f t="shared" si="28"/>
        <v>O</v>
      </c>
      <c r="M140" s="14">
        <f t="shared" si="29"/>
        <v>4.096000000000001</v>
      </c>
      <c r="N140" s="14"/>
      <c r="O140" s="14" t="str">
        <f t="shared" si="27"/>
        <v/>
      </c>
    </row>
    <row r="141" spans="1:15">
      <c r="A141" s="11"/>
      <c r="B141" s="11"/>
      <c r="C141" s="12"/>
      <c r="D141" s="11"/>
      <c r="E141" s="11"/>
      <c r="F141" s="11"/>
      <c r="G141" s="11">
        <v>0.6</v>
      </c>
      <c r="H141" s="11">
        <v>0.31</v>
      </c>
      <c r="I141" s="11">
        <v>0.3</v>
      </c>
      <c r="J141" s="6">
        <f t="shared" si="25"/>
        <v>5.5799999999999995E-2</v>
      </c>
      <c r="K141" s="13" t="s">
        <v>9</v>
      </c>
      <c r="L141" s="3" t="str">
        <f t="shared" si="28"/>
        <v>O</v>
      </c>
      <c r="M141" s="14">
        <f t="shared" si="29"/>
        <v>13.95</v>
      </c>
      <c r="N141" s="14"/>
      <c r="O141" s="14" t="str">
        <f t="shared" si="27"/>
        <v/>
      </c>
    </row>
    <row r="142" spans="1:15">
      <c r="A142" s="11"/>
      <c r="B142" s="11"/>
      <c r="C142" s="12"/>
      <c r="D142" s="11"/>
      <c r="E142" s="11"/>
      <c r="F142" s="11"/>
      <c r="G142" s="11">
        <v>0.6</v>
      </c>
      <c r="H142" s="11">
        <v>0.4</v>
      </c>
      <c r="I142" s="11">
        <v>0.51</v>
      </c>
      <c r="J142" s="6">
        <f t="shared" si="25"/>
        <v>0.12239999999999999</v>
      </c>
      <c r="K142" s="13" t="s">
        <v>9</v>
      </c>
      <c r="L142" s="3" t="str">
        <f t="shared" si="28"/>
        <v>O</v>
      </c>
      <c r="M142" s="14">
        <f t="shared" si="29"/>
        <v>30.599999999999998</v>
      </c>
      <c r="N142" s="14"/>
      <c r="O142" s="14" t="str">
        <f t="shared" si="27"/>
        <v/>
      </c>
    </row>
    <row r="143" spans="1:15">
      <c r="A143" s="11"/>
      <c r="B143" s="11"/>
      <c r="C143" s="12"/>
      <c r="D143" s="11"/>
      <c r="E143" s="11"/>
      <c r="F143" s="11"/>
      <c r="G143" s="11">
        <v>0.44</v>
      </c>
      <c r="H143" s="11">
        <v>0.1</v>
      </c>
      <c r="I143" s="11">
        <v>0.1</v>
      </c>
      <c r="J143" s="6">
        <f t="shared" si="25"/>
        <v>4.4000000000000003E-3</v>
      </c>
      <c r="K143" s="13" t="s">
        <v>9</v>
      </c>
      <c r="L143" s="3" t="str">
        <f t="shared" si="28"/>
        <v>O</v>
      </c>
      <c r="M143" s="14">
        <f t="shared" si="29"/>
        <v>1.1000000000000001</v>
      </c>
      <c r="N143" s="14"/>
      <c r="O143" s="14" t="str">
        <f t="shared" si="27"/>
        <v/>
      </c>
    </row>
    <row r="144" spans="1:15">
      <c r="A144" s="11"/>
      <c r="B144" s="11"/>
      <c r="C144" s="12"/>
      <c r="D144" s="11"/>
      <c r="E144" s="11"/>
      <c r="F144" s="11"/>
      <c r="G144" s="11">
        <v>0.44</v>
      </c>
      <c r="H144" s="11">
        <v>0.21</v>
      </c>
      <c r="I144" s="11">
        <v>0.16</v>
      </c>
      <c r="J144" s="6">
        <f t="shared" si="25"/>
        <v>1.4784E-2</v>
      </c>
      <c r="K144" s="13" t="s">
        <v>9</v>
      </c>
      <c r="L144" s="3" t="str">
        <f t="shared" si="28"/>
        <v>O</v>
      </c>
      <c r="M144" s="14">
        <f t="shared" si="29"/>
        <v>3.6960000000000002</v>
      </c>
      <c r="N144" s="14"/>
      <c r="O144" s="14" t="str">
        <f t="shared" si="27"/>
        <v/>
      </c>
    </row>
    <row r="145" spans="1:15">
      <c r="A145" s="11"/>
      <c r="B145" s="11"/>
      <c r="C145" s="12"/>
      <c r="D145" s="11"/>
      <c r="E145" s="11"/>
      <c r="F145" s="11"/>
      <c r="G145" s="11">
        <v>0.54</v>
      </c>
      <c r="H145" s="11">
        <v>0.13</v>
      </c>
      <c r="I145" s="11">
        <v>0.09</v>
      </c>
      <c r="J145" s="6">
        <f t="shared" si="25"/>
        <v>6.3180000000000007E-3</v>
      </c>
      <c r="K145" s="13" t="s">
        <v>9</v>
      </c>
      <c r="L145" s="3" t="str">
        <f t="shared" si="28"/>
        <v>O</v>
      </c>
      <c r="M145" s="14">
        <f t="shared" si="29"/>
        <v>1.5795000000000001</v>
      </c>
      <c r="N145" s="14"/>
      <c r="O145" s="14" t="str">
        <f t="shared" si="27"/>
        <v/>
      </c>
    </row>
    <row r="146" spans="1:15">
      <c r="A146" s="11"/>
      <c r="B146" s="11"/>
      <c r="C146" s="12"/>
      <c r="D146" s="11"/>
      <c r="E146" s="11"/>
      <c r="F146" s="11"/>
      <c r="G146" s="11">
        <v>0.44</v>
      </c>
      <c r="H146" s="11">
        <v>0.21</v>
      </c>
      <c r="I146" s="11">
        <v>0.15</v>
      </c>
      <c r="J146" s="6">
        <f t="shared" si="25"/>
        <v>1.3859999999999999E-2</v>
      </c>
      <c r="K146" s="13" t="s">
        <v>9</v>
      </c>
      <c r="L146" s="3" t="str">
        <f t="shared" si="28"/>
        <v>O</v>
      </c>
      <c r="M146" s="14">
        <f t="shared" si="29"/>
        <v>3.4649999999999999</v>
      </c>
      <c r="N146" s="14"/>
      <c r="O146" s="14" t="str">
        <f t="shared" si="27"/>
        <v/>
      </c>
    </row>
    <row r="147" spans="1:15">
      <c r="A147" s="11"/>
      <c r="B147" s="11"/>
      <c r="C147" s="12"/>
      <c r="D147" s="11"/>
      <c r="E147" s="11"/>
      <c r="F147" s="11"/>
      <c r="G147" s="11">
        <v>0.41</v>
      </c>
      <c r="H147" s="11">
        <v>0.21</v>
      </c>
      <c r="I147" s="11">
        <v>0.15</v>
      </c>
      <c r="J147" s="6">
        <f t="shared" si="25"/>
        <v>1.2914999999999999E-2</v>
      </c>
      <c r="K147" s="13" t="s">
        <v>9</v>
      </c>
      <c r="L147" s="3" t="str">
        <f t="shared" si="28"/>
        <v>O</v>
      </c>
      <c r="M147" s="14">
        <f t="shared" si="29"/>
        <v>3.2287499999999998</v>
      </c>
      <c r="N147" s="14"/>
      <c r="O147" s="14" t="str">
        <f t="shared" si="27"/>
        <v/>
      </c>
    </row>
    <row r="148" spans="1:15">
      <c r="A148" s="11"/>
      <c r="B148" s="11"/>
      <c r="C148" s="12"/>
      <c r="D148" s="11"/>
      <c r="E148" s="11"/>
      <c r="F148" s="11"/>
      <c r="G148" s="11">
        <v>0.41</v>
      </c>
      <c r="H148" s="11">
        <v>0.31</v>
      </c>
      <c r="I148" s="11">
        <v>0.37</v>
      </c>
      <c r="J148" s="6">
        <f t="shared" si="25"/>
        <v>4.7026999999999999E-2</v>
      </c>
      <c r="K148" s="13" t="s">
        <v>9</v>
      </c>
      <c r="L148" s="3" t="str">
        <f t="shared" si="28"/>
        <v>O</v>
      </c>
      <c r="M148" s="14">
        <f t="shared" si="29"/>
        <v>11.75675</v>
      </c>
      <c r="N148" s="14"/>
      <c r="O148" s="14" t="str">
        <f t="shared" si="27"/>
        <v/>
      </c>
    </row>
    <row r="149" spans="1:15">
      <c r="A149" s="11"/>
      <c r="B149" s="11"/>
      <c r="C149" s="12"/>
      <c r="D149" s="11"/>
      <c r="E149" s="11"/>
      <c r="F149" s="11"/>
      <c r="G149" s="11">
        <v>0.32</v>
      </c>
      <c r="H149" s="11">
        <v>0.32</v>
      </c>
      <c r="I149" s="11">
        <v>0.44</v>
      </c>
      <c r="J149" s="6">
        <f t="shared" si="25"/>
        <v>4.5056000000000006E-2</v>
      </c>
      <c r="K149" s="13" t="s">
        <v>9</v>
      </c>
      <c r="L149" s="3" t="str">
        <f t="shared" si="28"/>
        <v>O</v>
      </c>
      <c r="M149" s="14">
        <f t="shared" si="29"/>
        <v>11.264000000000001</v>
      </c>
      <c r="N149" s="14"/>
      <c r="O149" s="14" t="str">
        <f t="shared" si="27"/>
        <v/>
      </c>
    </row>
    <row r="150" spans="1:15">
      <c r="A150" s="11" t="s">
        <v>105</v>
      </c>
      <c r="B150" s="11" t="s">
        <v>13</v>
      </c>
      <c r="C150" s="12" t="s">
        <v>108</v>
      </c>
      <c r="D150" s="11" t="s">
        <v>17</v>
      </c>
      <c r="E150" s="11">
        <v>294</v>
      </c>
      <c r="F150" s="11"/>
      <c r="G150" s="11">
        <v>0.8</v>
      </c>
      <c r="H150" s="11">
        <v>1.2</v>
      </c>
      <c r="I150" s="11">
        <v>91</v>
      </c>
      <c r="J150" s="6">
        <f t="shared" si="25"/>
        <v>87.36</v>
      </c>
      <c r="K150" s="13" t="s">
        <v>9</v>
      </c>
      <c r="L150" s="3" t="str">
        <f t="shared" si="28"/>
        <v>N</v>
      </c>
      <c r="M150" s="14">
        <f t="shared" si="29"/>
        <v>660</v>
      </c>
      <c r="N150" s="14">
        <f t="shared" ref="N150:N155" si="30">M150</f>
        <v>660</v>
      </c>
      <c r="O150" s="14">
        <f t="shared" si="27"/>
        <v>-366</v>
      </c>
    </row>
    <row r="151" spans="1:15">
      <c r="A151" s="11" t="s">
        <v>105</v>
      </c>
      <c r="B151" s="11" t="s">
        <v>13</v>
      </c>
      <c r="C151" s="12" t="s">
        <v>109</v>
      </c>
      <c r="D151" s="11" t="s">
        <v>38</v>
      </c>
      <c r="E151" s="11">
        <v>156</v>
      </c>
      <c r="F151" s="11"/>
      <c r="G151" s="11">
        <v>1.2</v>
      </c>
      <c r="H151" s="11">
        <v>0.8</v>
      </c>
      <c r="I151" s="11">
        <v>0.7</v>
      </c>
      <c r="J151" s="6">
        <f t="shared" si="25"/>
        <v>0.67199999999999993</v>
      </c>
      <c r="K151" s="13" t="s">
        <v>9</v>
      </c>
      <c r="L151" s="3" t="str">
        <f t="shared" si="28"/>
        <v>O</v>
      </c>
      <c r="M151" s="14">
        <f t="shared" si="29"/>
        <v>167.99999999999997</v>
      </c>
      <c r="N151" s="14">
        <f t="shared" si="30"/>
        <v>167.99999999999997</v>
      </c>
      <c r="O151" s="14">
        <f t="shared" si="27"/>
        <v>-11.999999999999972</v>
      </c>
    </row>
    <row r="152" spans="1:15">
      <c r="A152" s="11" t="s">
        <v>105</v>
      </c>
      <c r="B152" s="11" t="s">
        <v>13</v>
      </c>
      <c r="C152" s="12" t="s">
        <v>110</v>
      </c>
      <c r="D152" s="11" t="s">
        <v>38</v>
      </c>
      <c r="E152" s="11">
        <v>1.75</v>
      </c>
      <c r="F152" s="11"/>
      <c r="G152" s="11">
        <v>0.27</v>
      </c>
      <c r="H152" s="11">
        <v>0.2</v>
      </c>
      <c r="I152" s="11">
        <v>0.13</v>
      </c>
      <c r="J152" s="6">
        <f t="shared" si="25"/>
        <v>7.0200000000000011E-3</v>
      </c>
      <c r="K152" s="13" t="s">
        <v>9</v>
      </c>
      <c r="L152" s="3" t="str">
        <f t="shared" si="28"/>
        <v>O</v>
      </c>
      <c r="M152" s="14">
        <f t="shared" si="29"/>
        <v>1.7550000000000003</v>
      </c>
      <c r="N152" s="14">
        <f t="shared" si="30"/>
        <v>1.7550000000000003</v>
      </c>
      <c r="O152" s="14">
        <f t="shared" si="27"/>
        <v>-5.0000000000003375E-3</v>
      </c>
    </row>
    <row r="153" spans="1:15">
      <c r="A153" s="11" t="s">
        <v>105</v>
      </c>
      <c r="B153" s="11" t="s">
        <v>13</v>
      </c>
      <c r="C153" s="12" t="s">
        <v>111</v>
      </c>
      <c r="D153" s="11" t="s">
        <v>38</v>
      </c>
      <c r="E153" s="11">
        <v>11.5</v>
      </c>
      <c r="F153" s="11"/>
      <c r="G153" s="11">
        <v>1.4</v>
      </c>
      <c r="H153" s="11">
        <v>0.2</v>
      </c>
      <c r="I153" s="11">
        <v>0.15</v>
      </c>
      <c r="J153" s="6">
        <f t="shared" si="25"/>
        <v>4.1999999999999996E-2</v>
      </c>
      <c r="K153" s="13" t="s">
        <v>9</v>
      </c>
      <c r="L153" s="3" t="str">
        <f t="shared" si="28"/>
        <v>O</v>
      </c>
      <c r="M153" s="14">
        <f t="shared" si="29"/>
        <v>10.499999999999998</v>
      </c>
      <c r="N153" s="14">
        <f t="shared" si="30"/>
        <v>10.499999999999998</v>
      </c>
      <c r="O153" s="14" t="str">
        <f t="shared" si="27"/>
        <v/>
      </c>
    </row>
    <row r="154" spans="1:15">
      <c r="A154" s="11" t="s">
        <v>105</v>
      </c>
      <c r="B154" s="11" t="s">
        <v>13</v>
      </c>
      <c r="C154" s="12" t="s">
        <v>112</v>
      </c>
      <c r="D154" s="11" t="s">
        <v>38</v>
      </c>
      <c r="E154" s="11">
        <v>135</v>
      </c>
      <c r="F154" s="11"/>
      <c r="G154" s="11">
        <v>0.8</v>
      </c>
      <c r="H154" s="11">
        <v>1.2</v>
      </c>
      <c r="I154" s="11">
        <v>0.54</v>
      </c>
      <c r="J154" s="6">
        <f t="shared" si="25"/>
        <v>0.51839999999999997</v>
      </c>
      <c r="K154" s="13" t="s">
        <v>9</v>
      </c>
      <c r="L154" s="3" t="str">
        <f t="shared" si="28"/>
        <v>O</v>
      </c>
      <c r="M154" s="14">
        <f t="shared" si="29"/>
        <v>129.6</v>
      </c>
      <c r="N154" s="14">
        <f t="shared" si="30"/>
        <v>129.6</v>
      </c>
      <c r="O154" s="14" t="str">
        <f t="shared" si="27"/>
        <v/>
      </c>
    </row>
    <row r="155" spans="1:15">
      <c r="A155" s="11" t="s">
        <v>105</v>
      </c>
      <c r="B155" s="11" t="s">
        <v>13</v>
      </c>
      <c r="C155" s="12" t="s">
        <v>113</v>
      </c>
      <c r="D155" s="11" t="s">
        <v>17</v>
      </c>
      <c r="E155" s="11">
        <v>660</v>
      </c>
      <c r="F155" s="11"/>
      <c r="G155" s="11">
        <v>1.23</v>
      </c>
      <c r="H155" s="11">
        <v>0.8</v>
      </c>
      <c r="I155" s="11">
        <v>1.05</v>
      </c>
      <c r="J155" s="6">
        <f t="shared" si="25"/>
        <v>1.0332000000000001</v>
      </c>
      <c r="K155" s="13" t="s">
        <v>9</v>
      </c>
      <c r="L155" s="3" t="str">
        <f t="shared" si="28"/>
        <v>O</v>
      </c>
      <c r="M155" s="14">
        <f t="shared" si="29"/>
        <v>258.3</v>
      </c>
      <c r="N155" s="14">
        <f t="shared" si="30"/>
        <v>258.3</v>
      </c>
      <c r="O155" s="14" t="str">
        <f t="shared" si="27"/>
        <v/>
      </c>
    </row>
    <row r="156" spans="1:15">
      <c r="A156" s="11" t="s">
        <v>105</v>
      </c>
      <c r="B156" s="11" t="s">
        <v>13</v>
      </c>
      <c r="C156" s="12" t="s">
        <v>114</v>
      </c>
      <c r="D156" s="11" t="s">
        <v>38</v>
      </c>
      <c r="E156" s="11">
        <v>24</v>
      </c>
      <c r="F156" s="11"/>
      <c r="G156" s="11">
        <v>0.51</v>
      </c>
      <c r="H156" s="11">
        <v>0.28000000000000003</v>
      </c>
      <c r="I156" s="11">
        <v>0.26</v>
      </c>
      <c r="J156" s="6">
        <f t="shared" si="25"/>
        <v>3.7128000000000001E-2</v>
      </c>
      <c r="K156" s="13" t="s">
        <v>19</v>
      </c>
      <c r="L156" s="3" t="str">
        <f t="shared" si="28"/>
        <v>O</v>
      </c>
      <c r="M156" s="14">
        <f t="shared" si="29"/>
        <v>9.282</v>
      </c>
      <c r="N156" s="14">
        <f>SUM(M156:M157)</f>
        <v>23.442</v>
      </c>
      <c r="O156" s="14" t="str">
        <f t="shared" si="27"/>
        <v/>
      </c>
    </row>
    <row r="157" spans="1:15">
      <c r="A157" s="11"/>
      <c r="B157" s="11"/>
      <c r="C157" s="12"/>
      <c r="D157" s="11"/>
      <c r="E157" s="11"/>
      <c r="F157" s="11"/>
      <c r="G157" s="11">
        <v>0.59</v>
      </c>
      <c r="H157" s="11">
        <v>0.4</v>
      </c>
      <c r="I157" s="11">
        <v>0.24</v>
      </c>
      <c r="J157" s="6">
        <f t="shared" si="25"/>
        <v>5.6639999999999996E-2</v>
      </c>
      <c r="K157" s="13" t="s">
        <v>19</v>
      </c>
      <c r="L157" s="3" t="str">
        <f t="shared" si="28"/>
        <v>O</v>
      </c>
      <c r="M157" s="14">
        <f t="shared" si="29"/>
        <v>14.159999999999998</v>
      </c>
      <c r="N157" s="14"/>
      <c r="O157" s="14" t="str">
        <f t="shared" si="27"/>
        <v/>
      </c>
    </row>
    <row r="158" spans="1:15">
      <c r="A158" s="11" t="s">
        <v>105</v>
      </c>
      <c r="B158" s="11" t="s">
        <v>13</v>
      </c>
      <c r="C158" s="12" t="s">
        <v>115</v>
      </c>
      <c r="D158" s="11" t="s">
        <v>17</v>
      </c>
      <c r="E158" s="11">
        <v>300</v>
      </c>
      <c r="F158" s="11"/>
      <c r="G158" s="11">
        <v>0.86</v>
      </c>
      <c r="H158" s="11">
        <v>0.6</v>
      </c>
      <c r="I158" s="11">
        <v>0.75</v>
      </c>
      <c r="J158" s="6">
        <f t="shared" si="25"/>
        <v>0.38700000000000001</v>
      </c>
      <c r="K158" s="13" t="s">
        <v>9</v>
      </c>
      <c r="L158" s="3" t="str">
        <f t="shared" si="28"/>
        <v>O</v>
      </c>
      <c r="M158" s="14">
        <f t="shared" si="29"/>
        <v>96.75</v>
      </c>
      <c r="N158" s="14">
        <f t="shared" ref="N158" si="31">M158</f>
        <v>96.75</v>
      </c>
      <c r="O158" s="14" t="str">
        <f t="shared" si="27"/>
        <v/>
      </c>
    </row>
    <row r="159" spans="1:15">
      <c r="A159" s="11" t="s">
        <v>105</v>
      </c>
      <c r="B159" s="11" t="s">
        <v>13</v>
      </c>
      <c r="C159" s="12" t="s">
        <v>116</v>
      </c>
      <c r="D159" s="11" t="s">
        <v>17</v>
      </c>
      <c r="E159" s="11">
        <v>41.25</v>
      </c>
      <c r="F159" s="11"/>
      <c r="G159" s="11">
        <v>0.41</v>
      </c>
      <c r="H159" s="11">
        <v>0.34</v>
      </c>
      <c r="I159" s="11">
        <v>0.54</v>
      </c>
      <c r="J159" s="6">
        <f t="shared" si="25"/>
        <v>7.527600000000001E-2</v>
      </c>
      <c r="K159" s="13" t="s">
        <v>9</v>
      </c>
      <c r="L159" s="3" t="str">
        <f t="shared" si="28"/>
        <v>O</v>
      </c>
      <c r="M159" s="14">
        <f t="shared" si="29"/>
        <v>18.819000000000003</v>
      </c>
      <c r="N159" s="14">
        <f>SUM(M159:M162)</f>
        <v>52.549000000000007</v>
      </c>
      <c r="O159" s="14">
        <f t="shared" si="27"/>
        <v>-11.299000000000007</v>
      </c>
    </row>
    <row r="160" spans="1:15">
      <c r="A160" s="11"/>
      <c r="B160" s="11"/>
      <c r="C160" s="12"/>
      <c r="D160" s="11"/>
      <c r="E160" s="11"/>
      <c r="F160" s="11"/>
      <c r="G160" s="11">
        <v>0.38</v>
      </c>
      <c r="H160" s="11">
        <v>0.32</v>
      </c>
      <c r="I160" s="11">
        <v>0.48</v>
      </c>
      <c r="J160" s="6">
        <f t="shared" si="25"/>
        <v>5.8367999999999996E-2</v>
      </c>
      <c r="K160" s="13" t="s">
        <v>9</v>
      </c>
      <c r="L160" s="3" t="str">
        <f t="shared" si="28"/>
        <v>O</v>
      </c>
      <c r="M160" s="14">
        <f t="shared" si="29"/>
        <v>14.591999999999999</v>
      </c>
      <c r="N160" s="14"/>
      <c r="O160" s="14" t="str">
        <f t="shared" si="27"/>
        <v/>
      </c>
    </row>
    <row r="161" spans="1:15">
      <c r="A161" s="11"/>
      <c r="B161" s="11"/>
      <c r="C161" s="12"/>
      <c r="D161" s="11"/>
      <c r="E161" s="11"/>
      <c r="F161" s="11"/>
      <c r="G161" s="11">
        <v>0.34</v>
      </c>
      <c r="H161" s="11">
        <v>0.31</v>
      </c>
      <c r="I161" s="11">
        <v>0.48</v>
      </c>
      <c r="J161" s="6">
        <f t="shared" si="25"/>
        <v>5.0592000000000005E-2</v>
      </c>
      <c r="K161" s="13" t="s">
        <v>9</v>
      </c>
      <c r="L161" s="3" t="str">
        <f t="shared" si="28"/>
        <v>O</v>
      </c>
      <c r="M161" s="14">
        <f t="shared" si="29"/>
        <v>12.648000000000001</v>
      </c>
      <c r="N161" s="14"/>
      <c r="O161" s="14" t="str">
        <f t="shared" si="27"/>
        <v/>
      </c>
    </row>
    <row r="162" spans="1:15">
      <c r="A162" s="11"/>
      <c r="B162" s="11"/>
      <c r="C162" s="12"/>
      <c r="D162" s="11"/>
      <c r="E162" s="11"/>
      <c r="F162" s="11"/>
      <c r="G162" s="11">
        <v>0.59</v>
      </c>
      <c r="H162" s="11">
        <v>0.4</v>
      </c>
      <c r="I162" s="11">
        <v>0.11</v>
      </c>
      <c r="J162" s="6">
        <f t="shared" si="25"/>
        <v>2.596E-2</v>
      </c>
      <c r="K162" s="13" t="s">
        <v>9</v>
      </c>
      <c r="L162" s="3" t="str">
        <f t="shared" si="28"/>
        <v>O</v>
      </c>
      <c r="M162" s="14">
        <f t="shared" si="29"/>
        <v>6.49</v>
      </c>
      <c r="N162" s="14"/>
      <c r="O162" s="14" t="str">
        <f t="shared" si="27"/>
        <v/>
      </c>
    </row>
    <row r="163" spans="1:15">
      <c r="A163" s="11" t="s">
        <v>105</v>
      </c>
      <c r="B163" s="11" t="s">
        <v>13</v>
      </c>
      <c r="C163" s="12" t="s">
        <v>117</v>
      </c>
      <c r="D163" s="11" t="s">
        <v>17</v>
      </c>
      <c r="E163" s="11">
        <v>30.25</v>
      </c>
      <c r="F163" s="11"/>
      <c r="G163" s="11">
        <v>0.52</v>
      </c>
      <c r="H163" s="11">
        <v>0.2</v>
      </c>
      <c r="I163" s="11">
        <v>0.2</v>
      </c>
      <c r="J163" s="6">
        <f t="shared" si="25"/>
        <v>2.0800000000000003E-2</v>
      </c>
      <c r="K163" s="13" t="s">
        <v>9</v>
      </c>
      <c r="L163" s="3" t="str">
        <f t="shared" si="28"/>
        <v>O</v>
      </c>
      <c r="M163" s="14">
        <f t="shared" si="29"/>
        <v>5.2000000000000011</v>
      </c>
      <c r="N163" s="14">
        <f>SUM(M163:M165)</f>
        <v>22.934999999999999</v>
      </c>
      <c r="O163" s="14" t="str">
        <f t="shared" si="27"/>
        <v/>
      </c>
    </row>
    <row r="164" spans="1:15">
      <c r="A164" s="11"/>
      <c r="B164" s="11"/>
      <c r="C164" s="12"/>
      <c r="D164" s="11"/>
      <c r="E164" s="11"/>
      <c r="F164" s="11"/>
      <c r="G164" s="11">
        <v>0.59</v>
      </c>
      <c r="H164" s="11">
        <v>0.4</v>
      </c>
      <c r="I164" s="11">
        <v>0.24</v>
      </c>
      <c r="J164" s="6">
        <f t="shared" si="25"/>
        <v>5.6639999999999996E-2</v>
      </c>
      <c r="K164" s="13" t="s">
        <v>9</v>
      </c>
      <c r="L164" s="3" t="str">
        <f t="shared" si="28"/>
        <v>O</v>
      </c>
      <c r="M164" s="14">
        <f t="shared" si="29"/>
        <v>14.159999999999998</v>
      </c>
      <c r="N164" s="14"/>
      <c r="O164" s="14" t="str">
        <f t="shared" si="27"/>
        <v/>
      </c>
    </row>
    <row r="165" spans="1:15">
      <c r="A165" s="11"/>
      <c r="B165" s="11"/>
      <c r="C165" s="12"/>
      <c r="D165" s="11"/>
      <c r="E165" s="11"/>
      <c r="F165" s="11"/>
      <c r="G165" s="11">
        <v>0.55000000000000004</v>
      </c>
      <c r="H165" s="11">
        <v>0.52</v>
      </c>
      <c r="I165" s="11">
        <v>0.05</v>
      </c>
      <c r="J165" s="6">
        <f t="shared" si="25"/>
        <v>1.4300000000000002E-2</v>
      </c>
      <c r="K165" s="13" t="s">
        <v>9</v>
      </c>
      <c r="L165" s="3" t="str">
        <f t="shared" si="28"/>
        <v>O</v>
      </c>
      <c r="M165" s="14">
        <f t="shared" si="29"/>
        <v>3.5750000000000006</v>
      </c>
      <c r="N165" s="14"/>
      <c r="O165" s="14" t="str">
        <f t="shared" si="27"/>
        <v/>
      </c>
    </row>
    <row r="166" spans="1:15">
      <c r="A166" s="11" t="s">
        <v>105</v>
      </c>
      <c r="B166" s="11" t="s">
        <v>13</v>
      </c>
      <c r="C166" s="12" t="s">
        <v>118</v>
      </c>
      <c r="D166" s="11" t="s">
        <v>17</v>
      </c>
      <c r="E166" s="11">
        <v>426</v>
      </c>
      <c r="F166" s="11"/>
      <c r="G166" s="11">
        <v>1.2</v>
      </c>
      <c r="H166" s="11">
        <v>0.8</v>
      </c>
      <c r="I166" s="11">
        <v>0.75</v>
      </c>
      <c r="J166" s="6">
        <f t="shared" si="25"/>
        <v>0.72</v>
      </c>
      <c r="K166" s="13" t="s">
        <v>9</v>
      </c>
      <c r="L166" s="3" t="str">
        <f t="shared" si="28"/>
        <v>O</v>
      </c>
      <c r="M166" s="14">
        <f t="shared" si="29"/>
        <v>180</v>
      </c>
      <c r="N166" s="14">
        <f t="shared" ref="N166" si="32">M166</f>
        <v>180</v>
      </c>
      <c r="O166" s="14" t="str">
        <f t="shared" si="27"/>
        <v/>
      </c>
    </row>
    <row r="167" spans="1:15">
      <c r="A167" s="11" t="s">
        <v>105</v>
      </c>
      <c r="B167" s="11" t="s">
        <v>13</v>
      </c>
      <c r="C167" s="12" t="s">
        <v>119</v>
      </c>
      <c r="D167" s="11" t="s">
        <v>17</v>
      </c>
      <c r="E167" s="11">
        <v>2495</v>
      </c>
      <c r="F167" s="11"/>
      <c r="G167" s="11">
        <v>1.22</v>
      </c>
      <c r="H167" s="11">
        <v>0.81</v>
      </c>
      <c r="I167" s="11">
        <v>0.87</v>
      </c>
      <c r="J167" s="6">
        <f t="shared" si="25"/>
        <v>0.85973400000000011</v>
      </c>
      <c r="K167" s="13" t="s">
        <v>9</v>
      </c>
      <c r="L167" s="3" t="str">
        <f t="shared" si="28"/>
        <v>O</v>
      </c>
      <c r="M167" s="14">
        <f t="shared" si="29"/>
        <v>214.93350000000004</v>
      </c>
      <c r="N167" s="14">
        <f>SUM(M167:M170)</f>
        <v>859.73400000000015</v>
      </c>
      <c r="O167" s="14" t="str">
        <f t="shared" si="27"/>
        <v/>
      </c>
    </row>
    <row r="168" spans="1:15">
      <c r="A168" s="11"/>
      <c r="B168" s="11"/>
      <c r="C168" s="12"/>
      <c r="D168" s="11"/>
      <c r="E168" s="11"/>
      <c r="F168" s="11"/>
      <c r="G168" s="11">
        <v>1.22</v>
      </c>
      <c r="H168" s="11">
        <v>0.81</v>
      </c>
      <c r="I168" s="11">
        <v>0.87</v>
      </c>
      <c r="J168" s="6">
        <f t="shared" si="25"/>
        <v>0.85973400000000011</v>
      </c>
      <c r="K168" s="13" t="s">
        <v>9</v>
      </c>
      <c r="L168" s="3" t="str">
        <f t="shared" si="28"/>
        <v>O</v>
      </c>
      <c r="M168" s="14">
        <f t="shared" si="29"/>
        <v>214.93350000000004</v>
      </c>
      <c r="N168" s="14"/>
      <c r="O168" s="14" t="str">
        <f t="shared" si="27"/>
        <v/>
      </c>
    </row>
    <row r="169" spans="1:15">
      <c r="A169" s="11"/>
      <c r="B169" s="11"/>
      <c r="C169" s="12"/>
      <c r="D169" s="11"/>
      <c r="E169" s="11"/>
      <c r="F169" s="11"/>
      <c r="G169" s="11">
        <v>1.22</v>
      </c>
      <c r="H169" s="11">
        <v>0.81</v>
      </c>
      <c r="I169" s="11">
        <v>0.87</v>
      </c>
      <c r="J169" s="6">
        <f t="shared" si="25"/>
        <v>0.85973400000000011</v>
      </c>
      <c r="K169" s="13" t="s">
        <v>9</v>
      </c>
      <c r="L169" s="3" t="str">
        <f t="shared" si="28"/>
        <v>O</v>
      </c>
      <c r="M169" s="14">
        <f t="shared" si="29"/>
        <v>214.93350000000004</v>
      </c>
      <c r="N169" s="14"/>
      <c r="O169" s="14" t="str">
        <f t="shared" si="27"/>
        <v/>
      </c>
    </row>
    <row r="170" spans="1:15">
      <c r="A170" s="11"/>
      <c r="B170" s="11"/>
      <c r="C170" s="12"/>
      <c r="D170" s="11"/>
      <c r="E170" s="11"/>
      <c r="F170" s="11"/>
      <c r="G170" s="11">
        <v>1.22</v>
      </c>
      <c r="H170" s="11">
        <v>0.81</v>
      </c>
      <c r="I170" s="11">
        <v>0.87</v>
      </c>
      <c r="J170" s="6">
        <f t="shared" si="25"/>
        <v>0.85973400000000011</v>
      </c>
      <c r="K170" s="13" t="s">
        <v>9</v>
      </c>
      <c r="L170" s="3" t="str">
        <f t="shared" si="28"/>
        <v>O</v>
      </c>
      <c r="M170" s="14">
        <f t="shared" si="29"/>
        <v>214.93350000000004</v>
      </c>
      <c r="N170" s="14"/>
      <c r="O170" s="14" t="str">
        <f t="shared" si="27"/>
        <v/>
      </c>
    </row>
    <row r="171" spans="1:15">
      <c r="A171" s="11" t="s">
        <v>105</v>
      </c>
      <c r="B171" s="11" t="s">
        <v>13</v>
      </c>
      <c r="C171" s="12" t="s">
        <v>120</v>
      </c>
      <c r="D171" s="11" t="s">
        <v>17</v>
      </c>
      <c r="E171" s="11">
        <v>75</v>
      </c>
      <c r="F171" s="11"/>
      <c r="G171" s="11">
        <v>0.8</v>
      </c>
      <c r="H171" s="11">
        <v>0.6</v>
      </c>
      <c r="I171" s="11">
        <v>0.43</v>
      </c>
      <c r="J171" s="6">
        <f t="shared" si="25"/>
        <v>0.2064</v>
      </c>
      <c r="K171" s="13" t="s">
        <v>19</v>
      </c>
      <c r="L171" s="3" t="str">
        <f t="shared" si="28"/>
        <v>O</v>
      </c>
      <c r="M171" s="14">
        <f t="shared" si="29"/>
        <v>51.6</v>
      </c>
      <c r="N171" s="14">
        <f t="shared" ref="N171" si="33">M171</f>
        <v>51.6</v>
      </c>
      <c r="O171" s="14" t="str">
        <f t="shared" si="27"/>
        <v/>
      </c>
    </row>
    <row r="172" spans="1:15">
      <c r="A172" s="11" t="s">
        <v>105</v>
      </c>
      <c r="B172" s="11" t="s">
        <v>13</v>
      </c>
      <c r="C172" s="12" t="s">
        <v>121</v>
      </c>
      <c r="D172" s="11" t="s">
        <v>38</v>
      </c>
      <c r="E172" s="11">
        <v>20</v>
      </c>
      <c r="F172" s="11"/>
      <c r="G172" s="11">
        <v>0.41</v>
      </c>
      <c r="H172" s="11">
        <v>0.31</v>
      </c>
      <c r="I172" s="11">
        <v>0.19</v>
      </c>
      <c r="J172" s="6">
        <f t="shared" si="25"/>
        <v>2.4148999999999997E-2</v>
      </c>
      <c r="K172" s="13" t="s">
        <v>9</v>
      </c>
      <c r="L172" s="3" t="str">
        <f t="shared" si="28"/>
        <v>O</v>
      </c>
      <c r="M172" s="14">
        <f t="shared" si="29"/>
        <v>6.0372499999999993</v>
      </c>
      <c r="N172" s="14">
        <f>SUM(M172:M173)</f>
        <v>20.674250000000001</v>
      </c>
      <c r="O172" s="14">
        <f t="shared" si="27"/>
        <v>-0.67425000000000068</v>
      </c>
    </row>
    <row r="173" spans="1:15">
      <c r="A173" s="11"/>
      <c r="B173" s="11"/>
      <c r="C173" s="12"/>
      <c r="D173" s="11"/>
      <c r="E173" s="11"/>
      <c r="F173" s="11"/>
      <c r="G173" s="11">
        <v>0.51</v>
      </c>
      <c r="H173" s="11">
        <v>0.41</v>
      </c>
      <c r="I173" s="11">
        <v>0.28000000000000003</v>
      </c>
      <c r="J173" s="6">
        <f t="shared" si="25"/>
        <v>5.8548000000000003E-2</v>
      </c>
      <c r="K173" s="13" t="s">
        <v>9</v>
      </c>
      <c r="L173" s="3" t="str">
        <f t="shared" si="28"/>
        <v>O</v>
      </c>
      <c r="M173" s="14">
        <f t="shared" si="29"/>
        <v>14.637</v>
      </c>
      <c r="N173" s="14"/>
      <c r="O173" s="14" t="str">
        <f t="shared" si="27"/>
        <v/>
      </c>
    </row>
    <row r="174" spans="1:15">
      <c r="A174" s="11" t="s">
        <v>105</v>
      </c>
      <c r="B174" s="11" t="s">
        <v>13</v>
      </c>
      <c r="C174" s="12" t="s">
        <v>122</v>
      </c>
      <c r="D174" s="11" t="s">
        <v>38</v>
      </c>
      <c r="E174" s="11">
        <v>12.75</v>
      </c>
      <c r="F174" s="11"/>
      <c r="G174" s="11">
        <v>0.35</v>
      </c>
      <c r="H174" s="11">
        <v>0.23</v>
      </c>
      <c r="I174" s="11">
        <v>0.21</v>
      </c>
      <c r="J174" s="6">
        <f t="shared" si="25"/>
        <v>1.6905E-2</v>
      </c>
      <c r="K174" s="13" t="s">
        <v>9</v>
      </c>
      <c r="L174" s="3" t="str">
        <f t="shared" si="28"/>
        <v>O</v>
      </c>
      <c r="M174" s="14">
        <f t="shared" si="29"/>
        <v>4.2262500000000003</v>
      </c>
      <c r="N174" s="14">
        <f>SUM(M174:M175)</f>
        <v>13.22625</v>
      </c>
      <c r="O174" s="14">
        <f t="shared" si="27"/>
        <v>-0.47625000000000028</v>
      </c>
    </row>
    <row r="175" spans="1:15">
      <c r="A175" s="11"/>
      <c r="B175" s="11"/>
      <c r="C175" s="12"/>
      <c r="D175" s="11"/>
      <c r="E175" s="11"/>
      <c r="F175" s="11"/>
      <c r="G175" s="11">
        <v>0.4</v>
      </c>
      <c r="H175" s="11">
        <v>0.3</v>
      </c>
      <c r="I175" s="11">
        <v>0.3</v>
      </c>
      <c r="J175" s="6">
        <f t="shared" si="25"/>
        <v>3.5999999999999997E-2</v>
      </c>
      <c r="K175" s="13" t="s">
        <v>9</v>
      </c>
      <c r="L175" s="3" t="str">
        <f t="shared" si="28"/>
        <v>O</v>
      </c>
      <c r="M175" s="14">
        <f t="shared" si="29"/>
        <v>9</v>
      </c>
      <c r="N175" s="14"/>
      <c r="O175" s="14" t="str">
        <f t="shared" si="27"/>
        <v/>
      </c>
    </row>
    <row r="176" spans="1:15">
      <c r="A176" s="11" t="s">
        <v>105</v>
      </c>
      <c r="B176" s="11" t="s">
        <v>13</v>
      </c>
      <c r="C176" s="12" t="s">
        <v>123</v>
      </c>
      <c r="D176" s="11" t="s">
        <v>17</v>
      </c>
      <c r="E176" s="11">
        <v>2.25</v>
      </c>
      <c r="F176" s="11"/>
      <c r="G176" s="11">
        <v>0.31</v>
      </c>
      <c r="H176" s="11">
        <v>0.23</v>
      </c>
      <c r="I176" s="11">
        <v>0.12</v>
      </c>
      <c r="J176" s="6">
        <f t="shared" si="25"/>
        <v>8.5559999999999994E-3</v>
      </c>
      <c r="K176" s="13" t="s">
        <v>9</v>
      </c>
      <c r="L176" s="3" t="str">
        <f t="shared" si="28"/>
        <v>O</v>
      </c>
      <c r="M176" s="14">
        <f t="shared" si="29"/>
        <v>2.1389999999999998</v>
      </c>
      <c r="N176" s="14">
        <f t="shared" ref="N176" si="34">M176</f>
        <v>2.1389999999999998</v>
      </c>
      <c r="O176" s="14" t="str">
        <f t="shared" si="27"/>
        <v/>
      </c>
    </row>
    <row r="177" spans="1:15">
      <c r="A177" s="11" t="s">
        <v>105</v>
      </c>
      <c r="B177" s="11" t="s">
        <v>13</v>
      </c>
      <c r="C177" s="12" t="s">
        <v>124</v>
      </c>
      <c r="D177" s="11" t="s">
        <v>38</v>
      </c>
      <c r="E177" s="11">
        <v>528</v>
      </c>
      <c r="F177" s="11"/>
      <c r="G177" s="11">
        <v>0.8</v>
      </c>
      <c r="H177" s="11">
        <v>1.2</v>
      </c>
      <c r="I177" s="11">
        <v>1.01</v>
      </c>
      <c r="J177" s="6">
        <f t="shared" si="25"/>
        <v>0.96960000000000002</v>
      </c>
      <c r="K177" s="13" t="s">
        <v>9</v>
      </c>
      <c r="L177" s="3" t="str">
        <f t="shared" si="28"/>
        <v>O</v>
      </c>
      <c r="M177" s="14">
        <f t="shared" si="29"/>
        <v>242.4</v>
      </c>
      <c r="N177" s="14">
        <f>SUM(M177:M178)</f>
        <v>484.8</v>
      </c>
      <c r="O177" s="14" t="str">
        <f t="shared" si="27"/>
        <v/>
      </c>
    </row>
    <row r="178" spans="1:15">
      <c r="A178" s="11"/>
      <c r="B178" s="11"/>
      <c r="C178" s="12"/>
      <c r="D178" s="11"/>
      <c r="E178" s="11"/>
      <c r="F178" s="11"/>
      <c r="G178" s="11">
        <v>0.8</v>
      </c>
      <c r="H178" s="11">
        <v>1.2</v>
      </c>
      <c r="I178" s="11">
        <v>1.01</v>
      </c>
      <c r="J178" s="6">
        <f t="shared" si="25"/>
        <v>0.96960000000000002</v>
      </c>
      <c r="K178" s="13" t="s">
        <v>9</v>
      </c>
      <c r="L178" s="3" t="str">
        <f t="shared" si="28"/>
        <v>O</v>
      </c>
      <c r="M178" s="14">
        <f t="shared" si="29"/>
        <v>242.4</v>
      </c>
      <c r="N178" s="14"/>
      <c r="O178" s="14" t="str">
        <f t="shared" si="27"/>
        <v/>
      </c>
    </row>
    <row r="179" spans="1:15">
      <c r="A179" s="11" t="s">
        <v>105</v>
      </c>
      <c r="B179" s="11" t="s">
        <v>13</v>
      </c>
      <c r="C179" s="12" t="s">
        <v>125</v>
      </c>
      <c r="D179" s="11" t="s">
        <v>17</v>
      </c>
      <c r="E179" s="11">
        <v>220</v>
      </c>
      <c r="F179" s="11"/>
      <c r="G179" s="11">
        <v>3.12</v>
      </c>
      <c r="H179" s="11">
        <v>0.4</v>
      </c>
      <c r="I179" s="11">
        <v>0.49</v>
      </c>
      <c r="J179" s="6">
        <f t="shared" si="25"/>
        <v>0.61152000000000006</v>
      </c>
      <c r="K179" s="13" t="s">
        <v>9</v>
      </c>
      <c r="L179" s="3" t="str">
        <f t="shared" si="28"/>
        <v>O</v>
      </c>
      <c r="M179" s="14">
        <f t="shared" si="29"/>
        <v>152.88000000000002</v>
      </c>
      <c r="N179" s="14">
        <f t="shared" ref="N179" si="35">M179</f>
        <v>152.88000000000002</v>
      </c>
      <c r="O179" s="14" t="str">
        <f t="shared" si="27"/>
        <v/>
      </c>
    </row>
    <row r="180" spans="1:15">
      <c r="A180" s="11" t="s">
        <v>105</v>
      </c>
      <c r="B180" s="11" t="s">
        <v>13</v>
      </c>
      <c r="C180" s="12" t="s">
        <v>126</v>
      </c>
      <c r="D180" s="11" t="s">
        <v>17</v>
      </c>
      <c r="E180" s="11">
        <v>168</v>
      </c>
      <c r="F180" s="11"/>
      <c r="G180" s="11">
        <v>0.79</v>
      </c>
      <c r="H180" s="11">
        <v>0.5</v>
      </c>
      <c r="I180" s="11">
        <v>0.3</v>
      </c>
      <c r="J180" s="6">
        <f t="shared" si="25"/>
        <v>0.11849999999999999</v>
      </c>
      <c r="K180" s="13" t="s">
        <v>9</v>
      </c>
      <c r="L180" s="3" t="str">
        <f t="shared" si="28"/>
        <v>O</v>
      </c>
      <c r="M180" s="14">
        <f t="shared" si="29"/>
        <v>29.625</v>
      </c>
      <c r="N180" s="14">
        <f>SUM(M180:M186)</f>
        <v>196.125</v>
      </c>
      <c r="O180" s="14">
        <f t="shared" si="27"/>
        <v>-28.125</v>
      </c>
    </row>
    <row r="181" spans="1:15">
      <c r="A181" s="11"/>
      <c r="B181" s="11"/>
      <c r="C181" s="12"/>
      <c r="D181" s="11"/>
      <c r="E181" s="11"/>
      <c r="F181" s="11"/>
      <c r="G181" s="11">
        <v>0.79</v>
      </c>
      <c r="H181" s="11">
        <v>0.5</v>
      </c>
      <c r="I181" s="11">
        <v>0.3</v>
      </c>
      <c r="J181" s="6">
        <f t="shared" si="25"/>
        <v>0.11849999999999999</v>
      </c>
      <c r="K181" s="13" t="s">
        <v>9</v>
      </c>
      <c r="L181" s="3" t="str">
        <f t="shared" si="28"/>
        <v>O</v>
      </c>
      <c r="M181" s="14">
        <f t="shared" si="29"/>
        <v>29.625</v>
      </c>
      <c r="N181" s="14"/>
      <c r="O181" s="14" t="str">
        <f t="shared" si="27"/>
        <v/>
      </c>
    </row>
    <row r="182" spans="1:15">
      <c r="A182" s="11"/>
      <c r="B182" s="11"/>
      <c r="C182" s="12"/>
      <c r="D182" s="11"/>
      <c r="E182" s="11"/>
      <c r="F182" s="11"/>
      <c r="G182" s="11">
        <v>0.79</v>
      </c>
      <c r="H182" s="11">
        <v>0.5</v>
      </c>
      <c r="I182" s="11">
        <v>0.3</v>
      </c>
      <c r="J182" s="6">
        <f t="shared" si="25"/>
        <v>0.11849999999999999</v>
      </c>
      <c r="K182" s="13" t="s">
        <v>9</v>
      </c>
      <c r="L182" s="3" t="str">
        <f t="shared" si="28"/>
        <v>O</v>
      </c>
      <c r="M182" s="14">
        <f t="shared" si="29"/>
        <v>29.625</v>
      </c>
      <c r="N182" s="14"/>
      <c r="O182" s="14" t="str">
        <f t="shared" si="27"/>
        <v/>
      </c>
    </row>
    <row r="183" spans="1:15">
      <c r="A183" s="11"/>
      <c r="B183" s="11"/>
      <c r="C183" s="12"/>
      <c r="D183" s="11"/>
      <c r="E183" s="11"/>
      <c r="F183" s="11"/>
      <c r="G183" s="11">
        <v>0.79</v>
      </c>
      <c r="H183" s="11">
        <v>0.5</v>
      </c>
      <c r="I183" s="11">
        <v>0.3</v>
      </c>
      <c r="J183" s="6">
        <f t="shared" si="25"/>
        <v>0.11849999999999999</v>
      </c>
      <c r="K183" s="13" t="s">
        <v>9</v>
      </c>
      <c r="L183" s="3" t="str">
        <f t="shared" si="28"/>
        <v>O</v>
      </c>
      <c r="M183" s="14">
        <f t="shared" si="29"/>
        <v>29.625</v>
      </c>
      <c r="N183" s="14"/>
      <c r="O183" s="14" t="str">
        <f t="shared" si="27"/>
        <v/>
      </c>
    </row>
    <row r="184" spans="1:15">
      <c r="A184" s="11"/>
      <c r="B184" s="11"/>
      <c r="C184" s="12"/>
      <c r="D184" s="11"/>
      <c r="E184" s="11"/>
      <c r="F184" s="11"/>
      <c r="G184" s="11">
        <v>0.79</v>
      </c>
      <c r="H184" s="11">
        <v>0.5</v>
      </c>
      <c r="I184" s="11">
        <v>0.3</v>
      </c>
      <c r="J184" s="6">
        <f t="shared" si="25"/>
        <v>0.11849999999999999</v>
      </c>
      <c r="K184" s="13" t="s">
        <v>9</v>
      </c>
      <c r="L184" s="3" t="str">
        <f t="shared" si="28"/>
        <v>O</v>
      </c>
      <c r="M184" s="14">
        <f t="shared" si="29"/>
        <v>29.625</v>
      </c>
      <c r="N184" s="14"/>
      <c r="O184" s="14" t="str">
        <f t="shared" si="27"/>
        <v/>
      </c>
    </row>
    <row r="185" spans="1:15">
      <c r="A185" s="11"/>
      <c r="B185" s="11"/>
      <c r="C185" s="12"/>
      <c r="D185" s="11"/>
      <c r="E185" s="11"/>
      <c r="F185" s="11"/>
      <c r="G185" s="11">
        <v>0.6</v>
      </c>
      <c r="H185" s="11">
        <v>0.4</v>
      </c>
      <c r="I185" s="11">
        <v>0.4</v>
      </c>
      <c r="J185" s="6">
        <f t="shared" si="25"/>
        <v>9.6000000000000002E-2</v>
      </c>
      <c r="K185" s="13" t="s">
        <v>9</v>
      </c>
      <c r="L185" s="3" t="str">
        <f t="shared" si="28"/>
        <v>O</v>
      </c>
      <c r="M185" s="14">
        <f t="shared" si="29"/>
        <v>24</v>
      </c>
      <c r="N185" s="14"/>
      <c r="O185" s="14" t="str">
        <f t="shared" si="27"/>
        <v/>
      </c>
    </row>
    <row r="186" spans="1:15">
      <c r="A186" s="11"/>
      <c r="B186" s="11"/>
      <c r="C186" s="12"/>
      <c r="D186" s="11"/>
      <c r="E186" s="11"/>
      <c r="F186" s="11"/>
      <c r="G186" s="11">
        <v>0.6</v>
      </c>
      <c r="H186" s="11">
        <v>0.4</v>
      </c>
      <c r="I186" s="11">
        <v>0.4</v>
      </c>
      <c r="J186" s="6">
        <f t="shared" si="25"/>
        <v>9.6000000000000002E-2</v>
      </c>
      <c r="K186" s="13" t="s">
        <v>9</v>
      </c>
      <c r="L186" s="3" t="str">
        <f t="shared" si="28"/>
        <v>O</v>
      </c>
      <c r="M186" s="14">
        <f t="shared" si="29"/>
        <v>24</v>
      </c>
      <c r="N186" s="14"/>
      <c r="O186" s="14" t="str">
        <f t="shared" si="27"/>
        <v/>
      </c>
    </row>
    <row r="187" spans="1:15">
      <c r="A187" s="11" t="s">
        <v>105</v>
      </c>
      <c r="B187" s="11" t="s">
        <v>13</v>
      </c>
      <c r="C187" s="12" t="s">
        <v>127</v>
      </c>
      <c r="D187" s="11" t="s">
        <v>17</v>
      </c>
      <c r="E187" s="11">
        <v>495</v>
      </c>
      <c r="F187" s="11"/>
      <c r="G187" s="11">
        <v>1</v>
      </c>
      <c r="H187" s="11">
        <v>0.57999999999999996</v>
      </c>
      <c r="I187" s="11">
        <v>1.1499999999999999</v>
      </c>
      <c r="J187" s="6">
        <f t="shared" si="25"/>
        <v>0.66699999999999993</v>
      </c>
      <c r="K187" s="13" t="s">
        <v>19</v>
      </c>
      <c r="L187" s="3" t="str">
        <f t="shared" si="28"/>
        <v>N</v>
      </c>
      <c r="M187" s="14">
        <f t="shared" si="29"/>
        <v>398.74999999999994</v>
      </c>
      <c r="N187" s="14">
        <f t="shared" ref="N187:N188" si="36">M187</f>
        <v>398.74999999999994</v>
      </c>
      <c r="O187" s="14" t="str">
        <f t="shared" si="27"/>
        <v/>
      </c>
    </row>
    <row r="188" spans="1:15">
      <c r="A188" s="11" t="s">
        <v>105</v>
      </c>
      <c r="B188" s="11" t="s">
        <v>13</v>
      </c>
      <c r="C188" s="12" t="s">
        <v>128</v>
      </c>
      <c r="D188" s="11" t="s">
        <v>17</v>
      </c>
      <c r="E188" s="11">
        <v>127.5</v>
      </c>
      <c r="F188" s="11"/>
      <c r="G188" s="11">
        <v>0.8</v>
      </c>
      <c r="H188" s="11">
        <v>0.6</v>
      </c>
      <c r="I188" s="11">
        <v>0.53</v>
      </c>
      <c r="J188" s="6">
        <f t="shared" si="25"/>
        <v>0.25440000000000002</v>
      </c>
      <c r="K188" s="13" t="s">
        <v>19</v>
      </c>
      <c r="L188" s="3" t="str">
        <f t="shared" si="28"/>
        <v>O</v>
      </c>
      <c r="M188" s="14">
        <f t="shared" si="29"/>
        <v>63.6</v>
      </c>
      <c r="N188" s="14">
        <f t="shared" si="36"/>
        <v>63.6</v>
      </c>
      <c r="O188" s="14" t="str">
        <f t="shared" si="27"/>
        <v/>
      </c>
    </row>
    <row r="189" spans="1:15">
      <c r="A189" s="11" t="s">
        <v>105</v>
      </c>
      <c r="B189" s="11" t="s">
        <v>13</v>
      </c>
      <c r="C189" s="12" t="s">
        <v>129</v>
      </c>
      <c r="D189" s="11" t="s">
        <v>38</v>
      </c>
      <c r="E189" s="11">
        <v>324</v>
      </c>
      <c r="F189" s="11"/>
      <c r="G189" s="11">
        <v>0.4</v>
      </c>
      <c r="H189" s="11">
        <v>0.3</v>
      </c>
      <c r="I189" s="11">
        <v>0.2</v>
      </c>
      <c r="J189" s="6">
        <f t="shared" si="25"/>
        <v>2.4E-2</v>
      </c>
      <c r="K189" s="13" t="s">
        <v>19</v>
      </c>
      <c r="L189" s="3" t="str">
        <f t="shared" si="28"/>
        <v>O</v>
      </c>
      <c r="M189" s="14">
        <f t="shared" si="29"/>
        <v>6</v>
      </c>
      <c r="N189" s="14">
        <f>SUM(M189:M192)</f>
        <v>314.39999999999998</v>
      </c>
      <c r="O189" s="14" t="str">
        <f t="shared" si="27"/>
        <v/>
      </c>
    </row>
    <row r="190" spans="1:15">
      <c r="A190" s="11"/>
      <c r="B190" s="11"/>
      <c r="C190" s="12"/>
      <c r="D190" s="11"/>
      <c r="E190" s="11"/>
      <c r="F190" s="11"/>
      <c r="G190" s="11">
        <v>0.4</v>
      </c>
      <c r="H190" s="11">
        <v>0.3</v>
      </c>
      <c r="I190" s="11">
        <v>0.2</v>
      </c>
      <c r="J190" s="6">
        <f t="shared" si="25"/>
        <v>2.4E-2</v>
      </c>
      <c r="K190" s="13" t="s">
        <v>19</v>
      </c>
      <c r="L190" s="3" t="str">
        <f t="shared" si="28"/>
        <v>O</v>
      </c>
      <c r="M190" s="14">
        <f t="shared" si="29"/>
        <v>6</v>
      </c>
      <c r="N190" s="14"/>
      <c r="O190" s="14" t="str">
        <f t="shared" si="27"/>
        <v/>
      </c>
    </row>
    <row r="191" spans="1:15">
      <c r="A191" s="11"/>
      <c r="B191" s="11"/>
      <c r="C191" s="12"/>
      <c r="D191" s="11"/>
      <c r="E191" s="11"/>
      <c r="F191" s="11"/>
      <c r="G191" s="11">
        <v>1.2</v>
      </c>
      <c r="H191" s="11">
        <v>0.8</v>
      </c>
      <c r="I191" s="11">
        <v>0.73</v>
      </c>
      <c r="J191" s="6">
        <f t="shared" si="25"/>
        <v>0.70079999999999998</v>
      </c>
      <c r="K191" s="13" t="s">
        <v>19</v>
      </c>
      <c r="L191" s="3" t="str">
        <f t="shared" si="28"/>
        <v>O</v>
      </c>
      <c r="M191" s="14">
        <f t="shared" si="29"/>
        <v>175.2</v>
      </c>
      <c r="N191" s="14"/>
      <c r="O191" s="14" t="str">
        <f t="shared" si="27"/>
        <v/>
      </c>
    </row>
    <row r="192" spans="1:15">
      <c r="A192" s="11"/>
      <c r="B192" s="11"/>
      <c r="C192" s="12"/>
      <c r="D192" s="11"/>
      <c r="E192" s="11"/>
      <c r="F192" s="11"/>
      <c r="G192" s="11">
        <v>1.2</v>
      </c>
      <c r="H192" s="11">
        <v>0.8</v>
      </c>
      <c r="I192" s="11">
        <v>0.53</v>
      </c>
      <c r="J192" s="6">
        <f t="shared" si="25"/>
        <v>0.50880000000000003</v>
      </c>
      <c r="K192" s="13" t="s">
        <v>19</v>
      </c>
      <c r="L192" s="3" t="str">
        <f t="shared" si="28"/>
        <v>O</v>
      </c>
      <c r="M192" s="14">
        <f t="shared" si="29"/>
        <v>127.2</v>
      </c>
      <c r="N192" s="14"/>
      <c r="O192" s="14" t="str">
        <f t="shared" si="27"/>
        <v/>
      </c>
    </row>
    <row r="193" spans="1:15">
      <c r="A193" s="11" t="s">
        <v>105</v>
      </c>
      <c r="B193" s="11" t="s">
        <v>13</v>
      </c>
      <c r="C193" s="12" t="s">
        <v>130</v>
      </c>
      <c r="D193" s="11" t="s">
        <v>17</v>
      </c>
      <c r="E193" s="11">
        <v>48</v>
      </c>
      <c r="F193" s="11"/>
      <c r="G193" s="11">
        <v>0.8</v>
      </c>
      <c r="H193" s="11">
        <v>0.6</v>
      </c>
      <c r="I193" s="11">
        <v>0.42</v>
      </c>
      <c r="J193" s="6">
        <f t="shared" si="25"/>
        <v>0.20159999999999997</v>
      </c>
      <c r="K193" s="13" t="s">
        <v>9</v>
      </c>
      <c r="L193" s="3" t="str">
        <f t="shared" si="28"/>
        <v>O</v>
      </c>
      <c r="M193" s="14">
        <f t="shared" si="29"/>
        <v>50.399999999999991</v>
      </c>
      <c r="N193" s="14">
        <f t="shared" ref="N193:N194" si="37">M193</f>
        <v>50.399999999999991</v>
      </c>
      <c r="O193" s="14">
        <f t="shared" si="27"/>
        <v>-2.3999999999999915</v>
      </c>
    </row>
    <row r="194" spans="1:15">
      <c r="A194" s="11" t="s">
        <v>105</v>
      </c>
      <c r="B194" s="11" t="s">
        <v>13</v>
      </c>
      <c r="C194" s="12" t="s">
        <v>131</v>
      </c>
      <c r="D194" s="11" t="s">
        <v>17</v>
      </c>
      <c r="E194" s="11">
        <v>147</v>
      </c>
      <c r="F194" s="11"/>
      <c r="G194" s="11">
        <v>0.6</v>
      </c>
      <c r="H194" s="11">
        <v>0.8</v>
      </c>
      <c r="I194" s="11">
        <v>0.54</v>
      </c>
      <c r="J194" s="6">
        <f t="shared" ref="J194:J206" si="38">G194*H194*I194</f>
        <v>0.25919999999999999</v>
      </c>
      <c r="K194" s="13" t="s">
        <v>19</v>
      </c>
      <c r="L194" s="3" t="str">
        <f t="shared" si="28"/>
        <v>O</v>
      </c>
      <c r="M194" s="14">
        <f t="shared" si="29"/>
        <v>64.8</v>
      </c>
      <c r="N194" s="14">
        <f t="shared" si="37"/>
        <v>64.8</v>
      </c>
      <c r="O194" s="14" t="str">
        <f t="shared" ref="O194:O206" si="39">IF(N194&gt;E194,E194-N194,"")</f>
        <v/>
      </c>
    </row>
    <row r="195" spans="1:15">
      <c r="A195" s="11" t="s">
        <v>105</v>
      </c>
      <c r="B195" s="11" t="s">
        <v>13</v>
      </c>
      <c r="C195" s="12" t="s">
        <v>132</v>
      </c>
      <c r="D195" s="11" t="s">
        <v>17</v>
      </c>
      <c r="E195" s="11">
        <v>2880</v>
      </c>
      <c r="F195" s="11"/>
      <c r="G195" s="11">
        <v>0.8</v>
      </c>
      <c r="H195" s="11">
        <v>1.2</v>
      </c>
      <c r="I195" s="11">
        <v>1.1399999999999999</v>
      </c>
      <c r="J195" s="6">
        <f t="shared" si="38"/>
        <v>1.0943999999999998</v>
      </c>
      <c r="K195" s="13" t="s">
        <v>9</v>
      </c>
      <c r="L195" s="3" t="str">
        <f t="shared" ref="L195:L240" si="40">IF(I195&lt;1,"O",IF(I195&lt;2,K195,"N"))</f>
        <v>O</v>
      </c>
      <c r="M195" s="14">
        <f t="shared" ref="M195:M240" si="41">IF(L195="N",G195*H195*1650/2.4,J195*250)</f>
        <v>273.59999999999997</v>
      </c>
      <c r="N195" s="14">
        <f>SUM(M195:M206)</f>
        <v>3047.9999999999991</v>
      </c>
      <c r="O195" s="14">
        <f t="shared" si="39"/>
        <v>-167.99999999999909</v>
      </c>
    </row>
    <row r="196" spans="1:15">
      <c r="A196" s="11"/>
      <c r="B196" s="11"/>
      <c r="C196" s="12"/>
      <c r="D196" s="11"/>
      <c r="E196" s="11"/>
      <c r="F196" s="11"/>
      <c r="G196" s="11">
        <v>0.8</v>
      </c>
      <c r="H196" s="11">
        <v>1.2</v>
      </c>
      <c r="I196" s="11">
        <v>1.1399999999999999</v>
      </c>
      <c r="J196" s="6">
        <f t="shared" si="38"/>
        <v>1.0943999999999998</v>
      </c>
      <c r="K196" s="13" t="s">
        <v>9</v>
      </c>
      <c r="L196" s="3" t="str">
        <f t="shared" si="40"/>
        <v>O</v>
      </c>
      <c r="M196" s="14">
        <f t="shared" si="41"/>
        <v>273.59999999999997</v>
      </c>
      <c r="N196" s="14"/>
      <c r="O196" s="14" t="str">
        <f t="shared" si="39"/>
        <v/>
      </c>
    </row>
    <row r="197" spans="1:15">
      <c r="A197" s="11"/>
      <c r="B197" s="11"/>
      <c r="C197" s="12"/>
      <c r="D197" s="11"/>
      <c r="E197" s="11"/>
      <c r="F197" s="11"/>
      <c r="G197" s="11">
        <v>0.8</v>
      </c>
      <c r="H197" s="11">
        <v>1.2</v>
      </c>
      <c r="I197" s="11">
        <v>1.1200000000000001</v>
      </c>
      <c r="J197" s="6">
        <f t="shared" si="38"/>
        <v>1.0752000000000002</v>
      </c>
      <c r="K197" s="13" t="s">
        <v>9</v>
      </c>
      <c r="L197" s="3" t="str">
        <f t="shared" si="40"/>
        <v>O</v>
      </c>
      <c r="M197" s="14">
        <f t="shared" si="41"/>
        <v>268.8</v>
      </c>
      <c r="N197" s="14"/>
      <c r="O197" s="14" t="str">
        <f t="shared" si="39"/>
        <v/>
      </c>
    </row>
    <row r="198" spans="1:15">
      <c r="A198" s="11"/>
      <c r="B198" s="11"/>
      <c r="C198" s="12"/>
      <c r="D198" s="11"/>
      <c r="E198" s="11"/>
      <c r="F198" s="11"/>
      <c r="G198" s="11">
        <v>0.8</v>
      </c>
      <c r="H198" s="11">
        <v>1.2</v>
      </c>
      <c r="I198" s="11">
        <v>1.1200000000000001</v>
      </c>
      <c r="J198" s="6">
        <f t="shared" si="38"/>
        <v>1.0752000000000002</v>
      </c>
      <c r="K198" s="13" t="s">
        <v>9</v>
      </c>
      <c r="L198" s="3" t="str">
        <f t="shared" si="40"/>
        <v>O</v>
      </c>
      <c r="M198" s="14">
        <f t="shared" si="41"/>
        <v>268.8</v>
      </c>
      <c r="N198" s="14"/>
      <c r="O198" s="14" t="str">
        <f t="shared" si="39"/>
        <v/>
      </c>
    </row>
    <row r="199" spans="1:15">
      <c r="A199" s="11"/>
      <c r="B199" s="11"/>
      <c r="C199" s="12"/>
      <c r="D199" s="11"/>
      <c r="E199" s="11"/>
      <c r="F199" s="11"/>
      <c r="G199" s="11">
        <v>0.8</v>
      </c>
      <c r="H199" s="11">
        <v>1.2</v>
      </c>
      <c r="I199" s="11">
        <v>1.1200000000000001</v>
      </c>
      <c r="J199" s="6">
        <f t="shared" si="38"/>
        <v>1.0752000000000002</v>
      </c>
      <c r="K199" s="13" t="s">
        <v>9</v>
      </c>
      <c r="L199" s="3" t="str">
        <f t="shared" si="40"/>
        <v>O</v>
      </c>
      <c r="M199" s="14">
        <f t="shared" si="41"/>
        <v>268.8</v>
      </c>
      <c r="N199" s="14"/>
      <c r="O199" s="14" t="str">
        <f t="shared" si="39"/>
        <v/>
      </c>
    </row>
    <row r="200" spans="1:15">
      <c r="A200" s="11"/>
      <c r="B200" s="11"/>
      <c r="C200" s="12"/>
      <c r="D200" s="11"/>
      <c r="E200" s="11"/>
      <c r="F200" s="11"/>
      <c r="G200" s="11">
        <v>0.8</v>
      </c>
      <c r="H200" s="11">
        <v>1.2</v>
      </c>
      <c r="I200" s="11">
        <v>0.96</v>
      </c>
      <c r="J200" s="6">
        <f t="shared" si="38"/>
        <v>0.92159999999999997</v>
      </c>
      <c r="K200" s="13" t="s">
        <v>9</v>
      </c>
      <c r="L200" s="3" t="str">
        <f t="shared" si="40"/>
        <v>O</v>
      </c>
      <c r="M200" s="14">
        <f t="shared" si="41"/>
        <v>230.4</v>
      </c>
      <c r="N200" s="14"/>
      <c r="O200" s="14" t="str">
        <f t="shared" si="39"/>
        <v/>
      </c>
    </row>
    <row r="201" spans="1:15">
      <c r="A201" s="11"/>
      <c r="B201" s="11"/>
      <c r="C201" s="12"/>
      <c r="D201" s="11"/>
      <c r="E201" s="11"/>
      <c r="F201" s="11"/>
      <c r="G201" s="11">
        <v>0.8</v>
      </c>
      <c r="H201" s="11">
        <v>1.2</v>
      </c>
      <c r="I201" s="11">
        <v>1.1299999999999999</v>
      </c>
      <c r="J201" s="6">
        <f t="shared" si="38"/>
        <v>1.0847999999999998</v>
      </c>
      <c r="K201" s="13" t="s">
        <v>9</v>
      </c>
      <c r="L201" s="3" t="str">
        <f t="shared" si="40"/>
        <v>O</v>
      </c>
      <c r="M201" s="14">
        <f t="shared" si="41"/>
        <v>271.19999999999993</v>
      </c>
      <c r="N201" s="14"/>
      <c r="O201" s="14" t="str">
        <f t="shared" si="39"/>
        <v/>
      </c>
    </row>
    <row r="202" spans="1:15">
      <c r="A202" s="11"/>
      <c r="B202" s="11"/>
      <c r="C202" s="12"/>
      <c r="D202" s="11"/>
      <c r="E202" s="11"/>
      <c r="F202" s="11"/>
      <c r="G202" s="11">
        <v>0.8</v>
      </c>
      <c r="H202" s="11">
        <v>1.2</v>
      </c>
      <c r="I202" s="11">
        <v>0.93</v>
      </c>
      <c r="J202" s="6">
        <f t="shared" si="38"/>
        <v>0.89280000000000004</v>
      </c>
      <c r="K202" s="13" t="s">
        <v>9</v>
      </c>
      <c r="L202" s="3" t="str">
        <f t="shared" si="40"/>
        <v>O</v>
      </c>
      <c r="M202" s="14">
        <f t="shared" si="41"/>
        <v>223.20000000000002</v>
      </c>
      <c r="N202" s="14"/>
      <c r="O202" s="14" t="str">
        <f t="shared" si="39"/>
        <v/>
      </c>
    </row>
    <row r="203" spans="1:15">
      <c r="A203" s="11"/>
      <c r="B203" s="11"/>
      <c r="C203" s="12"/>
      <c r="D203" s="11"/>
      <c r="E203" s="11"/>
      <c r="F203" s="11"/>
      <c r="G203" s="11">
        <v>0.8</v>
      </c>
      <c r="H203" s="11">
        <v>1.2</v>
      </c>
      <c r="I203" s="11">
        <v>1.1299999999999999</v>
      </c>
      <c r="J203" s="6">
        <f t="shared" si="38"/>
        <v>1.0847999999999998</v>
      </c>
      <c r="K203" s="13" t="s">
        <v>9</v>
      </c>
      <c r="L203" s="3" t="str">
        <f t="shared" si="40"/>
        <v>O</v>
      </c>
      <c r="M203" s="14">
        <f t="shared" si="41"/>
        <v>271.19999999999993</v>
      </c>
      <c r="N203" s="14"/>
      <c r="O203" s="14" t="str">
        <f t="shared" si="39"/>
        <v/>
      </c>
    </row>
    <row r="204" spans="1:15">
      <c r="A204" s="11"/>
      <c r="B204" s="11"/>
      <c r="C204" s="12"/>
      <c r="D204" s="11"/>
      <c r="E204" s="11"/>
      <c r="F204" s="11"/>
      <c r="G204" s="11">
        <v>0.8</v>
      </c>
      <c r="H204" s="11">
        <v>1.2</v>
      </c>
      <c r="I204" s="11">
        <v>1.1299999999999999</v>
      </c>
      <c r="J204" s="6">
        <f t="shared" si="38"/>
        <v>1.0847999999999998</v>
      </c>
      <c r="K204" s="13" t="s">
        <v>9</v>
      </c>
      <c r="L204" s="3" t="str">
        <f t="shared" si="40"/>
        <v>O</v>
      </c>
      <c r="M204" s="14">
        <f t="shared" si="41"/>
        <v>271.19999999999993</v>
      </c>
      <c r="N204" s="14"/>
      <c r="O204" s="14" t="str">
        <f t="shared" si="39"/>
        <v/>
      </c>
    </row>
    <row r="205" spans="1:15">
      <c r="A205" s="11"/>
      <c r="B205" s="11"/>
      <c r="C205" s="12"/>
      <c r="D205" s="11"/>
      <c r="E205" s="11"/>
      <c r="F205" s="11"/>
      <c r="G205" s="11">
        <v>0.8</v>
      </c>
      <c r="H205" s="11">
        <v>1.2</v>
      </c>
      <c r="I205" s="11">
        <v>1.1299999999999999</v>
      </c>
      <c r="J205" s="6">
        <f t="shared" si="38"/>
        <v>1.0847999999999998</v>
      </c>
      <c r="K205" s="13" t="s">
        <v>9</v>
      </c>
      <c r="L205" s="3" t="str">
        <f t="shared" si="40"/>
        <v>O</v>
      </c>
      <c r="M205" s="14">
        <f t="shared" si="41"/>
        <v>271.19999999999993</v>
      </c>
      <c r="N205" s="14"/>
      <c r="O205" s="14" t="str">
        <f t="shared" si="39"/>
        <v/>
      </c>
    </row>
    <row r="206" spans="1:15">
      <c r="A206" s="11"/>
      <c r="B206" s="11"/>
      <c r="C206" s="12"/>
      <c r="D206" s="11"/>
      <c r="E206" s="11"/>
      <c r="F206" s="11"/>
      <c r="G206" s="11">
        <v>0.8</v>
      </c>
      <c r="H206" s="11">
        <v>1.2</v>
      </c>
      <c r="I206" s="11">
        <v>0.65</v>
      </c>
      <c r="J206" s="6">
        <f t="shared" si="38"/>
        <v>0.624</v>
      </c>
      <c r="K206" s="13" t="s">
        <v>9</v>
      </c>
      <c r="L206" s="3" t="str">
        <f t="shared" si="40"/>
        <v>O</v>
      </c>
      <c r="M206" s="14">
        <f t="shared" si="41"/>
        <v>156</v>
      </c>
      <c r="N206" s="14"/>
      <c r="O206" s="14" t="str">
        <f t="shared" si="39"/>
        <v/>
      </c>
    </row>
    <row r="207" spans="1:15">
      <c r="A207" s="11" t="s">
        <v>133</v>
      </c>
      <c r="B207" s="11" t="s">
        <v>13</v>
      </c>
      <c r="C207" s="12" t="s">
        <v>134</v>
      </c>
      <c r="D207" s="11" t="s">
        <v>17</v>
      </c>
      <c r="E207" s="11">
        <v>629</v>
      </c>
      <c r="F207" s="11"/>
      <c r="G207" s="11">
        <v>3.28</v>
      </c>
      <c r="H207" s="11">
        <v>0.67</v>
      </c>
      <c r="I207" s="11">
        <v>0.72</v>
      </c>
      <c r="J207" s="6">
        <f t="shared" ref="J207:J240" si="42">G207*H207*I207</f>
        <v>1.5822719999999999</v>
      </c>
      <c r="K207" s="13" t="s">
        <v>9</v>
      </c>
      <c r="L207" s="3" t="str">
        <f t="shared" si="40"/>
        <v>O</v>
      </c>
      <c r="M207" s="14">
        <f t="shared" si="41"/>
        <v>395.56799999999998</v>
      </c>
      <c r="N207" s="14">
        <f>SUM(M207:M208)</f>
        <v>480.91200000000003</v>
      </c>
      <c r="O207" s="14" t="str">
        <f t="shared" ref="O207:O240" si="43">IF(N207&gt;E207,E207-N207,"")</f>
        <v/>
      </c>
    </row>
    <row r="208" spans="1:15">
      <c r="A208" s="11"/>
      <c r="B208" s="11"/>
      <c r="C208" s="12"/>
      <c r="D208" s="11"/>
      <c r="E208" s="11"/>
      <c r="F208" s="11"/>
      <c r="G208" s="11">
        <v>3.81</v>
      </c>
      <c r="H208" s="11">
        <v>0.28000000000000003</v>
      </c>
      <c r="I208" s="11">
        <v>0.32</v>
      </c>
      <c r="J208" s="6">
        <f t="shared" si="42"/>
        <v>0.34137600000000007</v>
      </c>
      <c r="K208" s="13" t="s">
        <v>9</v>
      </c>
      <c r="L208" s="3" t="str">
        <f t="shared" si="40"/>
        <v>O</v>
      </c>
      <c r="M208" s="14">
        <f t="shared" si="41"/>
        <v>85.344000000000023</v>
      </c>
      <c r="N208" s="14"/>
      <c r="O208" s="14" t="str">
        <f t="shared" si="43"/>
        <v/>
      </c>
    </row>
    <row r="209" spans="1:15">
      <c r="A209" s="11" t="s">
        <v>133</v>
      </c>
      <c r="B209" s="11" t="s">
        <v>13</v>
      </c>
      <c r="C209" s="12" t="s">
        <v>136</v>
      </c>
      <c r="D209" s="11" t="s">
        <v>17</v>
      </c>
      <c r="E209" s="11">
        <v>160</v>
      </c>
      <c r="F209" s="11"/>
      <c r="G209" s="11">
        <v>0.79</v>
      </c>
      <c r="H209" s="11">
        <v>0.6</v>
      </c>
      <c r="I209" s="11">
        <v>0.82</v>
      </c>
      <c r="J209" s="6">
        <f>G209*H209*I209</f>
        <v>0.38867999999999997</v>
      </c>
      <c r="K209" s="13" t="s">
        <v>9</v>
      </c>
      <c r="L209" s="3" t="str">
        <f t="shared" si="40"/>
        <v>O</v>
      </c>
      <c r="M209" s="14">
        <f t="shared" si="41"/>
        <v>97.169999999999987</v>
      </c>
      <c r="N209" s="14">
        <f t="shared" ref="N209" si="44">M209</f>
        <v>97.169999999999987</v>
      </c>
      <c r="O209" s="14" t="str">
        <f t="shared" si="43"/>
        <v/>
      </c>
    </row>
    <row r="210" spans="1:15">
      <c r="A210" s="11" t="s">
        <v>133</v>
      </c>
      <c r="B210" s="11" t="s">
        <v>13</v>
      </c>
      <c r="C210" s="12" t="s">
        <v>135</v>
      </c>
      <c r="D210" s="11" t="s">
        <v>38</v>
      </c>
      <c r="E210" s="11">
        <v>876.5</v>
      </c>
      <c r="F210" s="11"/>
      <c r="G210" s="11">
        <v>2.23</v>
      </c>
      <c r="H210" s="11">
        <v>1.04</v>
      </c>
      <c r="I210" s="11">
        <v>0.61</v>
      </c>
      <c r="J210" s="6">
        <f t="shared" si="42"/>
        <v>1.414712</v>
      </c>
      <c r="K210" s="13" t="s">
        <v>19</v>
      </c>
      <c r="L210" s="3" t="str">
        <f t="shared" si="40"/>
        <v>O</v>
      </c>
      <c r="M210" s="14">
        <f t="shared" si="41"/>
        <v>353.678</v>
      </c>
      <c r="N210" s="14">
        <f>SUM(M210:M212)</f>
        <v>724.71600000000001</v>
      </c>
      <c r="O210" s="14" t="str">
        <f t="shared" si="43"/>
        <v/>
      </c>
    </row>
    <row r="211" spans="1:15">
      <c r="A211" s="11"/>
      <c r="B211" s="11"/>
      <c r="C211" s="12"/>
      <c r="D211" s="11"/>
      <c r="E211" s="11"/>
      <c r="F211" s="11"/>
      <c r="G211" s="11">
        <v>1.22</v>
      </c>
      <c r="H211" s="11">
        <v>0.83</v>
      </c>
      <c r="I211" s="11">
        <v>0.52</v>
      </c>
      <c r="J211" s="6">
        <f t="shared" si="42"/>
        <v>0.52655200000000002</v>
      </c>
      <c r="K211" s="13" t="s">
        <v>9</v>
      </c>
      <c r="L211" s="3" t="str">
        <f t="shared" si="40"/>
        <v>O</v>
      </c>
      <c r="M211" s="14">
        <f t="shared" si="41"/>
        <v>131.63800000000001</v>
      </c>
      <c r="N211" s="14"/>
      <c r="O211" s="14" t="str">
        <f t="shared" si="43"/>
        <v/>
      </c>
    </row>
    <row r="212" spans="1:15">
      <c r="A212" s="11"/>
      <c r="B212" s="11"/>
      <c r="C212" s="12"/>
      <c r="D212" s="11"/>
      <c r="E212" s="11"/>
      <c r="F212" s="11"/>
      <c r="G212" s="11">
        <v>1.2</v>
      </c>
      <c r="H212" s="11">
        <v>0.84</v>
      </c>
      <c r="I212" s="11">
        <v>0.95</v>
      </c>
      <c r="J212" s="6">
        <f t="shared" si="42"/>
        <v>0.95760000000000001</v>
      </c>
      <c r="K212" s="13" t="s">
        <v>9</v>
      </c>
      <c r="L212" s="3" t="str">
        <f t="shared" si="40"/>
        <v>O</v>
      </c>
      <c r="M212" s="14">
        <f t="shared" si="41"/>
        <v>239.4</v>
      </c>
      <c r="N212" s="14"/>
      <c r="O212" s="14" t="str">
        <f t="shared" si="43"/>
        <v/>
      </c>
    </row>
    <row r="213" spans="1:15">
      <c r="A213" s="11" t="s">
        <v>133</v>
      </c>
      <c r="B213" s="11" t="s">
        <v>13</v>
      </c>
      <c r="C213" s="12" t="s">
        <v>137</v>
      </c>
      <c r="D213" s="11" t="s">
        <v>17</v>
      </c>
      <c r="E213" s="11">
        <v>144</v>
      </c>
      <c r="F213" s="11"/>
      <c r="G213" s="11">
        <v>2</v>
      </c>
      <c r="H213" s="11">
        <v>1</v>
      </c>
      <c r="I213" s="11">
        <v>0.32</v>
      </c>
      <c r="J213" s="6">
        <f t="shared" si="42"/>
        <v>0.64</v>
      </c>
      <c r="K213" s="13" t="s">
        <v>19</v>
      </c>
      <c r="L213" s="3" t="str">
        <f t="shared" si="40"/>
        <v>O</v>
      </c>
      <c r="M213" s="14">
        <f t="shared" si="41"/>
        <v>160</v>
      </c>
      <c r="N213" s="14">
        <f>SUM(M213:M214)</f>
        <v>448.00000000000006</v>
      </c>
      <c r="O213" s="14">
        <f t="shared" si="43"/>
        <v>-304.00000000000006</v>
      </c>
    </row>
    <row r="214" spans="1:15">
      <c r="A214" s="11"/>
      <c r="B214" s="11"/>
      <c r="C214" s="12"/>
      <c r="D214" s="11"/>
      <c r="E214" s="11"/>
      <c r="F214" s="11"/>
      <c r="G214" s="11">
        <v>1.8</v>
      </c>
      <c r="H214" s="11">
        <v>2</v>
      </c>
      <c r="I214" s="11">
        <v>0.32</v>
      </c>
      <c r="J214" s="6">
        <f t="shared" si="42"/>
        <v>1.1520000000000001</v>
      </c>
      <c r="K214" s="13" t="s">
        <v>19</v>
      </c>
      <c r="L214" s="3" t="str">
        <f t="shared" si="40"/>
        <v>O</v>
      </c>
      <c r="M214" s="14">
        <f t="shared" si="41"/>
        <v>288.00000000000006</v>
      </c>
      <c r="N214" s="14"/>
      <c r="O214" s="14" t="str">
        <f t="shared" si="43"/>
        <v/>
      </c>
    </row>
    <row r="215" spans="1:15">
      <c r="A215" s="11" t="s">
        <v>133</v>
      </c>
      <c r="B215" s="11" t="s">
        <v>13</v>
      </c>
      <c r="C215" s="12" t="s">
        <v>138</v>
      </c>
      <c r="D215" s="11" t="s">
        <v>38</v>
      </c>
      <c r="E215" s="11">
        <v>86.75</v>
      </c>
      <c r="F215" s="11"/>
      <c r="G215" s="11">
        <v>2.11</v>
      </c>
      <c r="H215" s="11">
        <v>1.1000000000000001</v>
      </c>
      <c r="I215" s="11">
        <v>0.16</v>
      </c>
      <c r="J215" s="6">
        <f t="shared" si="42"/>
        <v>0.37136000000000002</v>
      </c>
      <c r="K215" s="13" t="s">
        <v>9</v>
      </c>
      <c r="L215" s="3" t="str">
        <f t="shared" si="40"/>
        <v>O</v>
      </c>
      <c r="M215" s="14">
        <f t="shared" si="41"/>
        <v>92.84</v>
      </c>
      <c r="N215" s="14">
        <f t="shared" ref="N215" si="45">M215</f>
        <v>92.84</v>
      </c>
      <c r="O215" s="14">
        <f t="shared" si="43"/>
        <v>-6.0900000000000034</v>
      </c>
    </row>
    <row r="216" spans="1:15">
      <c r="A216" s="11" t="s">
        <v>133</v>
      </c>
      <c r="B216" s="11" t="s">
        <v>14</v>
      </c>
      <c r="C216" s="12" t="s">
        <v>139</v>
      </c>
      <c r="D216" s="11" t="s">
        <v>38</v>
      </c>
      <c r="E216" s="11">
        <v>1000</v>
      </c>
      <c r="F216" s="11"/>
      <c r="G216" s="11">
        <v>2.81</v>
      </c>
      <c r="H216" s="11">
        <v>0.95</v>
      </c>
      <c r="I216" s="11">
        <v>0.28999999999999998</v>
      </c>
      <c r="J216" s="6">
        <f t="shared" si="42"/>
        <v>0.77415499999999993</v>
      </c>
      <c r="K216" s="13" t="s">
        <v>9</v>
      </c>
      <c r="L216" s="3" t="str">
        <f t="shared" si="40"/>
        <v>O</v>
      </c>
      <c r="M216" s="14">
        <f t="shared" si="41"/>
        <v>193.53874999999999</v>
      </c>
      <c r="N216" s="14">
        <f>SUM(M216:M217)</f>
        <v>381.78874999999999</v>
      </c>
      <c r="O216" s="14" t="str">
        <f t="shared" si="43"/>
        <v/>
      </c>
    </row>
    <row r="217" spans="1:15">
      <c r="A217" s="11"/>
      <c r="B217" s="11"/>
      <c r="C217" s="12"/>
      <c r="D217" s="11"/>
      <c r="E217" s="11"/>
      <c r="F217" s="11"/>
      <c r="G217" s="11">
        <v>2.5099999999999998</v>
      </c>
      <c r="H217" s="11">
        <v>0.75</v>
      </c>
      <c r="I217" s="11">
        <v>0.4</v>
      </c>
      <c r="J217" s="6">
        <f t="shared" si="42"/>
        <v>0.753</v>
      </c>
      <c r="K217" s="13" t="s">
        <v>9</v>
      </c>
      <c r="L217" s="3" t="str">
        <f t="shared" si="40"/>
        <v>O</v>
      </c>
      <c r="M217" s="14">
        <f t="shared" si="41"/>
        <v>188.25</v>
      </c>
      <c r="N217" s="14"/>
      <c r="O217" s="14" t="str">
        <f t="shared" si="43"/>
        <v/>
      </c>
    </row>
    <row r="218" spans="1:15">
      <c r="A218" s="11" t="s">
        <v>133</v>
      </c>
      <c r="B218" s="11" t="s">
        <v>13</v>
      </c>
      <c r="C218" s="12" t="s">
        <v>140</v>
      </c>
      <c r="D218" s="11" t="s">
        <v>17</v>
      </c>
      <c r="E218" s="11">
        <v>204</v>
      </c>
      <c r="F218" s="11"/>
      <c r="G218" s="11">
        <v>1.2</v>
      </c>
      <c r="H218" s="11">
        <v>0.8</v>
      </c>
      <c r="I218" s="11">
        <v>0.75</v>
      </c>
      <c r="J218" s="6">
        <f t="shared" si="42"/>
        <v>0.72</v>
      </c>
      <c r="K218" s="13" t="s">
        <v>9</v>
      </c>
      <c r="L218" s="3" t="str">
        <f t="shared" si="40"/>
        <v>O</v>
      </c>
      <c r="M218" s="14">
        <f t="shared" si="41"/>
        <v>180</v>
      </c>
      <c r="N218" s="14">
        <f t="shared" ref="N218:N220" si="46">M218</f>
        <v>180</v>
      </c>
      <c r="O218" s="14" t="str">
        <f t="shared" si="43"/>
        <v/>
      </c>
    </row>
    <row r="219" spans="1:15">
      <c r="A219" s="11" t="s">
        <v>133</v>
      </c>
      <c r="B219" s="11" t="s">
        <v>13</v>
      </c>
      <c r="C219" s="12" t="s">
        <v>141</v>
      </c>
      <c r="D219" s="11" t="s">
        <v>38</v>
      </c>
      <c r="E219" s="11">
        <v>1491.25</v>
      </c>
      <c r="F219" s="11"/>
      <c r="G219" s="11">
        <v>1.2</v>
      </c>
      <c r="H219" s="11">
        <v>0.8</v>
      </c>
      <c r="I219" s="11">
        <v>0.96</v>
      </c>
      <c r="J219" s="6">
        <f t="shared" si="42"/>
        <v>0.92159999999999997</v>
      </c>
      <c r="K219" s="13" t="s">
        <v>9</v>
      </c>
      <c r="L219" s="3" t="str">
        <f t="shared" si="40"/>
        <v>O</v>
      </c>
      <c r="M219" s="14">
        <f t="shared" si="41"/>
        <v>230.4</v>
      </c>
      <c r="N219" s="14">
        <f t="shared" si="46"/>
        <v>230.4</v>
      </c>
      <c r="O219" s="14" t="str">
        <f t="shared" si="43"/>
        <v/>
      </c>
    </row>
    <row r="220" spans="1:15">
      <c r="A220" s="11" t="s">
        <v>133</v>
      </c>
      <c r="B220" s="11" t="s">
        <v>13</v>
      </c>
      <c r="C220" s="12" t="s">
        <v>142</v>
      </c>
      <c r="D220" s="11" t="s">
        <v>38</v>
      </c>
      <c r="E220" s="11">
        <v>1880</v>
      </c>
      <c r="F220" s="11"/>
      <c r="G220" s="11">
        <v>1.39</v>
      </c>
      <c r="H220" s="11">
        <v>0.62</v>
      </c>
      <c r="I220" s="11">
        <v>0.93</v>
      </c>
      <c r="J220" s="6">
        <f t="shared" si="42"/>
        <v>0.80147399999999991</v>
      </c>
      <c r="K220" s="13" t="s">
        <v>9</v>
      </c>
      <c r="L220" s="3" t="str">
        <f t="shared" si="40"/>
        <v>O</v>
      </c>
      <c r="M220" s="14">
        <f t="shared" si="41"/>
        <v>200.36849999999998</v>
      </c>
      <c r="N220" s="14">
        <f t="shared" si="46"/>
        <v>200.36849999999998</v>
      </c>
      <c r="O220" s="14" t="str">
        <f t="shared" si="43"/>
        <v/>
      </c>
    </row>
    <row r="221" spans="1:15">
      <c r="A221" s="11" t="s">
        <v>133</v>
      </c>
      <c r="B221" s="11" t="s">
        <v>143</v>
      </c>
      <c r="C221" s="12" t="s">
        <v>144</v>
      </c>
      <c r="D221" s="11" t="s">
        <v>17</v>
      </c>
      <c r="E221" s="11">
        <v>1260</v>
      </c>
      <c r="F221" s="11"/>
      <c r="G221" s="11">
        <v>1.86</v>
      </c>
      <c r="H221" s="11">
        <v>0.84</v>
      </c>
      <c r="I221" s="11">
        <v>0.94</v>
      </c>
      <c r="J221" s="6">
        <f t="shared" si="42"/>
        <v>1.468656</v>
      </c>
      <c r="K221" s="13" t="s">
        <v>9</v>
      </c>
      <c r="L221" s="3" t="str">
        <f t="shared" si="40"/>
        <v>O</v>
      </c>
      <c r="M221" s="14">
        <f t="shared" si="41"/>
        <v>367.16399999999999</v>
      </c>
      <c r="N221" s="14">
        <f>SUM(M221:M234)</f>
        <v>6129.0720000000001</v>
      </c>
      <c r="O221" s="14">
        <f t="shared" si="43"/>
        <v>-4869.0720000000001</v>
      </c>
    </row>
    <row r="222" spans="1:15">
      <c r="A222" s="11"/>
      <c r="B222" s="11"/>
      <c r="C222" s="12"/>
      <c r="D222" s="11"/>
      <c r="E222" s="11"/>
      <c r="F222" s="11"/>
      <c r="G222" s="11">
        <v>1.86</v>
      </c>
      <c r="H222" s="11">
        <v>1</v>
      </c>
      <c r="I222" s="11">
        <v>1.02</v>
      </c>
      <c r="J222" s="6">
        <f t="shared" si="42"/>
        <v>1.8972000000000002</v>
      </c>
      <c r="K222" s="13" t="s">
        <v>9</v>
      </c>
      <c r="L222" s="3" t="str">
        <f t="shared" si="40"/>
        <v>O</v>
      </c>
      <c r="M222" s="14">
        <f t="shared" si="41"/>
        <v>474.30000000000007</v>
      </c>
      <c r="N222" s="14"/>
      <c r="O222" s="14" t="str">
        <f t="shared" si="43"/>
        <v/>
      </c>
    </row>
    <row r="223" spans="1:15">
      <c r="A223" s="11"/>
      <c r="B223" s="11"/>
      <c r="C223" s="12"/>
      <c r="D223" s="11"/>
      <c r="E223" s="11"/>
      <c r="F223" s="11"/>
      <c r="G223" s="11">
        <v>1.86</v>
      </c>
      <c r="H223" s="11">
        <v>1</v>
      </c>
      <c r="I223" s="11">
        <v>1.02</v>
      </c>
      <c r="J223" s="6">
        <f t="shared" si="42"/>
        <v>1.8972000000000002</v>
      </c>
      <c r="K223" s="13" t="s">
        <v>9</v>
      </c>
      <c r="L223" s="3" t="str">
        <f t="shared" si="40"/>
        <v>O</v>
      </c>
      <c r="M223" s="14">
        <f t="shared" si="41"/>
        <v>474.30000000000007</v>
      </c>
      <c r="N223" s="14"/>
      <c r="O223" s="14" t="str">
        <f t="shared" si="43"/>
        <v/>
      </c>
    </row>
    <row r="224" spans="1:15">
      <c r="A224" s="11"/>
      <c r="B224" s="11"/>
      <c r="C224" s="12"/>
      <c r="D224" s="11"/>
      <c r="E224" s="11"/>
      <c r="F224" s="11"/>
      <c r="G224" s="11">
        <v>1.86</v>
      </c>
      <c r="H224" s="11">
        <v>1</v>
      </c>
      <c r="I224" s="11">
        <v>1.02</v>
      </c>
      <c r="J224" s="6">
        <f t="shared" si="42"/>
        <v>1.8972000000000002</v>
      </c>
      <c r="K224" s="13" t="s">
        <v>9</v>
      </c>
      <c r="L224" s="3" t="str">
        <f t="shared" si="40"/>
        <v>O</v>
      </c>
      <c r="M224" s="14">
        <f t="shared" si="41"/>
        <v>474.30000000000007</v>
      </c>
      <c r="N224" s="14"/>
      <c r="O224" s="14" t="str">
        <f t="shared" si="43"/>
        <v/>
      </c>
    </row>
    <row r="225" spans="1:15">
      <c r="A225" s="11"/>
      <c r="B225" s="11"/>
      <c r="C225" s="12"/>
      <c r="D225" s="11"/>
      <c r="E225" s="11"/>
      <c r="F225" s="11"/>
      <c r="G225" s="11">
        <v>1.86</v>
      </c>
      <c r="H225" s="11">
        <v>1</v>
      </c>
      <c r="I225" s="11">
        <v>1.02</v>
      </c>
      <c r="J225" s="6">
        <f t="shared" si="42"/>
        <v>1.8972000000000002</v>
      </c>
      <c r="K225" s="13" t="s">
        <v>9</v>
      </c>
      <c r="L225" s="3" t="str">
        <f t="shared" si="40"/>
        <v>O</v>
      </c>
      <c r="M225" s="14">
        <f t="shared" si="41"/>
        <v>474.30000000000007</v>
      </c>
      <c r="N225" s="14"/>
      <c r="O225" s="14" t="str">
        <f t="shared" si="43"/>
        <v/>
      </c>
    </row>
    <row r="226" spans="1:15">
      <c r="A226" s="11"/>
      <c r="B226" s="11"/>
      <c r="C226" s="12"/>
      <c r="D226" s="11"/>
      <c r="E226" s="11"/>
      <c r="F226" s="11"/>
      <c r="G226" s="11">
        <v>1.86</v>
      </c>
      <c r="H226" s="11">
        <v>1</v>
      </c>
      <c r="I226" s="11">
        <v>1.02</v>
      </c>
      <c r="J226" s="6">
        <f t="shared" si="42"/>
        <v>1.8972000000000002</v>
      </c>
      <c r="K226" s="13" t="s">
        <v>9</v>
      </c>
      <c r="L226" s="3" t="str">
        <f t="shared" si="40"/>
        <v>O</v>
      </c>
      <c r="M226" s="14">
        <f t="shared" si="41"/>
        <v>474.30000000000007</v>
      </c>
      <c r="N226" s="14"/>
      <c r="O226" s="14" t="str">
        <f t="shared" si="43"/>
        <v/>
      </c>
    </row>
    <row r="227" spans="1:15">
      <c r="A227" s="11"/>
      <c r="B227" s="11"/>
      <c r="C227" s="12"/>
      <c r="D227" s="11"/>
      <c r="E227" s="11"/>
      <c r="F227" s="11"/>
      <c r="G227" s="11">
        <v>1.86</v>
      </c>
      <c r="H227" s="11">
        <v>1</v>
      </c>
      <c r="I227" s="11">
        <v>1.02</v>
      </c>
      <c r="J227" s="6">
        <f t="shared" si="42"/>
        <v>1.8972000000000002</v>
      </c>
      <c r="K227" s="13" t="s">
        <v>9</v>
      </c>
      <c r="L227" s="3" t="str">
        <f t="shared" si="40"/>
        <v>O</v>
      </c>
      <c r="M227" s="14">
        <f t="shared" si="41"/>
        <v>474.30000000000007</v>
      </c>
      <c r="N227" s="14"/>
      <c r="O227" s="14" t="str">
        <f t="shared" si="43"/>
        <v/>
      </c>
    </row>
    <row r="228" spans="1:15">
      <c r="A228" s="11"/>
      <c r="B228" s="11"/>
      <c r="C228" s="12"/>
      <c r="D228" s="11"/>
      <c r="E228" s="11"/>
      <c r="F228" s="11"/>
      <c r="G228" s="11">
        <v>1.86</v>
      </c>
      <c r="H228" s="11">
        <v>1</v>
      </c>
      <c r="I228" s="11">
        <v>1.06</v>
      </c>
      <c r="J228" s="6">
        <f t="shared" si="42"/>
        <v>1.9716000000000002</v>
      </c>
      <c r="K228" s="13" t="s">
        <v>9</v>
      </c>
      <c r="L228" s="3" t="str">
        <f t="shared" si="40"/>
        <v>O</v>
      </c>
      <c r="M228" s="14">
        <f t="shared" si="41"/>
        <v>492.90000000000003</v>
      </c>
      <c r="N228" s="14"/>
      <c r="O228" s="14" t="str">
        <f t="shared" si="43"/>
        <v/>
      </c>
    </row>
    <row r="229" spans="1:15">
      <c r="A229" s="11"/>
      <c r="B229" s="11"/>
      <c r="C229" s="12"/>
      <c r="D229" s="11"/>
      <c r="E229" s="11"/>
      <c r="F229" s="11"/>
      <c r="G229" s="11">
        <v>1.86</v>
      </c>
      <c r="H229" s="11">
        <v>1</v>
      </c>
      <c r="I229" s="11">
        <v>1.06</v>
      </c>
      <c r="J229" s="6">
        <f t="shared" si="42"/>
        <v>1.9716000000000002</v>
      </c>
      <c r="K229" s="13" t="s">
        <v>9</v>
      </c>
      <c r="L229" s="3" t="str">
        <f t="shared" si="40"/>
        <v>O</v>
      </c>
      <c r="M229" s="14">
        <f t="shared" si="41"/>
        <v>492.90000000000003</v>
      </c>
      <c r="N229" s="14"/>
      <c r="O229" s="14" t="str">
        <f t="shared" si="43"/>
        <v/>
      </c>
    </row>
    <row r="230" spans="1:15">
      <c r="A230" s="11"/>
      <c r="B230" s="11"/>
      <c r="C230" s="12"/>
      <c r="D230" s="11"/>
      <c r="E230" s="11"/>
      <c r="F230" s="11"/>
      <c r="G230" s="11">
        <v>1.86</v>
      </c>
      <c r="H230" s="11">
        <v>1</v>
      </c>
      <c r="I230" s="11">
        <v>1.06</v>
      </c>
      <c r="J230" s="6">
        <f t="shared" si="42"/>
        <v>1.9716000000000002</v>
      </c>
      <c r="K230" s="13" t="s">
        <v>9</v>
      </c>
      <c r="L230" s="3" t="str">
        <f t="shared" si="40"/>
        <v>O</v>
      </c>
      <c r="M230" s="14">
        <f t="shared" si="41"/>
        <v>492.90000000000003</v>
      </c>
      <c r="N230" s="14"/>
      <c r="O230" s="14" t="str">
        <f t="shared" si="43"/>
        <v/>
      </c>
    </row>
    <row r="231" spans="1:15">
      <c r="A231" s="11"/>
      <c r="B231" s="11"/>
      <c r="C231" s="12"/>
      <c r="D231" s="11"/>
      <c r="E231" s="11"/>
      <c r="F231" s="11"/>
      <c r="G231" s="11">
        <v>1.86</v>
      </c>
      <c r="H231" s="11">
        <v>0.84</v>
      </c>
      <c r="I231" s="11">
        <v>0.92</v>
      </c>
      <c r="J231" s="6">
        <f t="shared" si="42"/>
        <v>1.437408</v>
      </c>
      <c r="K231" s="13" t="s">
        <v>9</v>
      </c>
      <c r="L231" s="3" t="str">
        <f t="shared" si="40"/>
        <v>O</v>
      </c>
      <c r="M231" s="14">
        <f t="shared" si="41"/>
        <v>359.35200000000003</v>
      </c>
      <c r="N231" s="14"/>
      <c r="O231" s="14" t="str">
        <f t="shared" si="43"/>
        <v/>
      </c>
    </row>
    <row r="232" spans="1:15">
      <c r="A232" s="11"/>
      <c r="B232" s="11"/>
      <c r="C232" s="12"/>
      <c r="D232" s="11"/>
      <c r="E232" s="11"/>
      <c r="F232" s="11"/>
      <c r="G232" s="11">
        <v>1.86</v>
      </c>
      <c r="H232" s="11">
        <v>0.84</v>
      </c>
      <c r="I232" s="11">
        <v>0.92</v>
      </c>
      <c r="J232" s="6">
        <f t="shared" si="42"/>
        <v>1.437408</v>
      </c>
      <c r="K232" s="13" t="s">
        <v>9</v>
      </c>
      <c r="L232" s="3" t="str">
        <f t="shared" si="40"/>
        <v>O</v>
      </c>
      <c r="M232" s="14">
        <f t="shared" si="41"/>
        <v>359.35200000000003</v>
      </c>
      <c r="N232" s="14"/>
      <c r="O232" s="14" t="str">
        <f t="shared" si="43"/>
        <v/>
      </c>
    </row>
    <row r="233" spans="1:15">
      <c r="A233" s="11"/>
      <c r="B233" s="11"/>
      <c r="C233" s="12"/>
      <c r="D233" s="11"/>
      <c r="E233" s="11"/>
      <c r="F233" s="11"/>
      <c r="G233" s="11">
        <v>1.86</v>
      </c>
      <c r="H233" s="11">
        <v>0.84</v>
      </c>
      <c r="I233" s="11">
        <v>0.92</v>
      </c>
      <c r="J233" s="6">
        <f t="shared" si="42"/>
        <v>1.437408</v>
      </c>
      <c r="K233" s="13" t="s">
        <v>9</v>
      </c>
      <c r="L233" s="3" t="str">
        <f t="shared" si="40"/>
        <v>O</v>
      </c>
      <c r="M233" s="14">
        <f t="shared" si="41"/>
        <v>359.35200000000003</v>
      </c>
      <c r="N233" s="14"/>
      <c r="O233" s="14" t="str">
        <f t="shared" si="43"/>
        <v/>
      </c>
    </row>
    <row r="234" spans="1:15">
      <c r="A234" s="11"/>
      <c r="B234" s="11"/>
      <c r="C234" s="12"/>
      <c r="D234" s="11"/>
      <c r="E234" s="11"/>
      <c r="F234" s="11"/>
      <c r="G234" s="11">
        <v>1.86</v>
      </c>
      <c r="H234" s="11">
        <v>0.84</v>
      </c>
      <c r="I234" s="11">
        <v>0.92</v>
      </c>
      <c r="J234" s="6">
        <f t="shared" si="42"/>
        <v>1.437408</v>
      </c>
      <c r="K234" s="13" t="s">
        <v>9</v>
      </c>
      <c r="L234" s="3" t="str">
        <f t="shared" si="40"/>
        <v>O</v>
      </c>
      <c r="M234" s="14">
        <f t="shared" si="41"/>
        <v>359.35200000000003</v>
      </c>
      <c r="N234" s="14"/>
      <c r="O234" s="14" t="str">
        <f t="shared" si="43"/>
        <v/>
      </c>
    </row>
    <row r="235" spans="1:15">
      <c r="A235" s="11" t="s">
        <v>133</v>
      </c>
      <c r="B235" s="11" t="s">
        <v>13</v>
      </c>
      <c r="C235" s="12" t="s">
        <v>145</v>
      </c>
      <c r="D235" s="11" t="s">
        <v>38</v>
      </c>
      <c r="E235" s="11">
        <v>412.5</v>
      </c>
      <c r="F235" s="11"/>
      <c r="G235" s="11">
        <v>0.8</v>
      </c>
      <c r="H235" s="11">
        <v>0.6</v>
      </c>
      <c r="I235" s="11">
        <v>0.56999999999999995</v>
      </c>
      <c r="J235" s="6">
        <f t="shared" si="42"/>
        <v>0.27359999999999995</v>
      </c>
      <c r="K235" s="13" t="s">
        <v>9</v>
      </c>
      <c r="L235" s="3" t="str">
        <f t="shared" si="40"/>
        <v>O</v>
      </c>
      <c r="M235" s="14">
        <f t="shared" si="41"/>
        <v>68.399999999999991</v>
      </c>
      <c r="N235" s="14">
        <f t="shared" ref="N235" si="47">M235</f>
        <v>68.399999999999991</v>
      </c>
      <c r="O235" s="14" t="str">
        <f t="shared" si="43"/>
        <v/>
      </c>
    </row>
    <row r="236" spans="1:15">
      <c r="A236" s="11" t="s">
        <v>133</v>
      </c>
      <c r="B236" s="11" t="s">
        <v>143</v>
      </c>
      <c r="C236" s="12" t="s">
        <v>146</v>
      </c>
      <c r="D236" s="11" t="s">
        <v>17</v>
      </c>
      <c r="E236" s="11">
        <v>1568.25</v>
      </c>
      <c r="F236" s="11"/>
      <c r="G236" s="11">
        <v>1.23</v>
      </c>
      <c r="H236" s="11">
        <v>0.81</v>
      </c>
      <c r="I236" s="11">
        <v>0.97</v>
      </c>
      <c r="J236" s="6">
        <f t="shared" si="42"/>
        <v>0.96641100000000002</v>
      </c>
      <c r="K236" s="13" t="s">
        <v>9</v>
      </c>
      <c r="L236" s="3" t="str">
        <f t="shared" si="40"/>
        <v>O</v>
      </c>
      <c r="M236" s="14">
        <f t="shared" si="41"/>
        <v>241.60275000000001</v>
      </c>
      <c r="N236" s="14">
        <f>SUM(M236:M239)</f>
        <v>966.41100000000006</v>
      </c>
      <c r="O236" s="14" t="str">
        <f t="shared" si="43"/>
        <v/>
      </c>
    </row>
    <row r="237" spans="1:15">
      <c r="A237" s="11"/>
      <c r="B237" s="11"/>
      <c r="C237" s="12"/>
      <c r="D237" s="11"/>
      <c r="E237" s="11"/>
      <c r="F237" s="11"/>
      <c r="G237" s="11">
        <v>1.23</v>
      </c>
      <c r="H237" s="11">
        <v>0.81</v>
      </c>
      <c r="I237" s="11">
        <v>0.97</v>
      </c>
      <c r="J237" s="6">
        <f t="shared" si="42"/>
        <v>0.96641100000000002</v>
      </c>
      <c r="K237" s="13" t="s">
        <v>9</v>
      </c>
      <c r="L237" s="3" t="str">
        <f t="shared" si="40"/>
        <v>O</v>
      </c>
      <c r="M237" s="14">
        <f t="shared" si="41"/>
        <v>241.60275000000001</v>
      </c>
      <c r="N237" s="14"/>
      <c r="O237" s="14" t="str">
        <f t="shared" si="43"/>
        <v/>
      </c>
    </row>
    <row r="238" spans="1:15">
      <c r="A238" s="11"/>
      <c r="B238" s="11"/>
      <c r="C238" s="12"/>
      <c r="D238" s="11"/>
      <c r="E238" s="11"/>
      <c r="F238" s="11"/>
      <c r="G238" s="11">
        <v>1.23</v>
      </c>
      <c r="H238" s="11">
        <v>0.81</v>
      </c>
      <c r="I238" s="11">
        <v>0.97</v>
      </c>
      <c r="J238" s="6">
        <f t="shared" si="42"/>
        <v>0.96641100000000002</v>
      </c>
      <c r="K238" s="13" t="s">
        <v>9</v>
      </c>
      <c r="L238" s="3" t="str">
        <f t="shared" si="40"/>
        <v>O</v>
      </c>
      <c r="M238" s="14">
        <f t="shared" si="41"/>
        <v>241.60275000000001</v>
      </c>
      <c r="N238" s="14"/>
      <c r="O238" s="14" t="str">
        <f t="shared" si="43"/>
        <v/>
      </c>
    </row>
    <row r="239" spans="1:15">
      <c r="A239" s="11"/>
      <c r="B239" s="11"/>
      <c r="C239" s="12"/>
      <c r="D239" s="11"/>
      <c r="E239" s="11"/>
      <c r="F239" s="11"/>
      <c r="G239" s="11">
        <v>1.23</v>
      </c>
      <c r="H239" s="11">
        <v>0.81</v>
      </c>
      <c r="I239" s="11">
        <v>0.97</v>
      </c>
      <c r="J239" s="6">
        <f t="shared" si="42"/>
        <v>0.96641100000000002</v>
      </c>
      <c r="K239" s="13" t="s">
        <v>9</v>
      </c>
      <c r="L239" s="3" t="str">
        <f t="shared" si="40"/>
        <v>O</v>
      </c>
      <c r="M239" s="14">
        <f t="shared" si="41"/>
        <v>241.60275000000001</v>
      </c>
      <c r="N239" s="14"/>
      <c r="O239" s="14" t="str">
        <f t="shared" si="43"/>
        <v/>
      </c>
    </row>
    <row r="240" spans="1:15">
      <c r="A240" s="11" t="s">
        <v>133</v>
      </c>
      <c r="B240" s="11" t="s">
        <v>143</v>
      </c>
      <c r="C240" s="12" t="s">
        <v>147</v>
      </c>
      <c r="D240" s="11" t="s">
        <v>17</v>
      </c>
      <c r="E240" s="11">
        <v>127.25</v>
      </c>
      <c r="F240" s="11"/>
      <c r="G240" s="11">
        <v>1.21</v>
      </c>
      <c r="H240" s="11">
        <v>0.8</v>
      </c>
      <c r="I240" s="11">
        <v>0.44</v>
      </c>
      <c r="J240" s="6">
        <f t="shared" si="42"/>
        <v>0.42591999999999997</v>
      </c>
      <c r="K240" s="13" t="s">
        <v>19</v>
      </c>
      <c r="L240" s="3" t="str">
        <f t="shared" si="40"/>
        <v>O</v>
      </c>
      <c r="M240" s="14">
        <f t="shared" si="41"/>
        <v>106.47999999999999</v>
      </c>
      <c r="N240" s="14">
        <f>M240</f>
        <v>106.47999999999999</v>
      </c>
      <c r="O240" s="14" t="str">
        <f t="shared" si="43"/>
        <v/>
      </c>
    </row>
  </sheetData>
  <autoFilter ref="A1:O1"/>
  <conditionalFormatting sqref="N2:N7">
    <cfRule type="cellIs" dxfId="59" priority="20" operator="greaterThan">
      <formula>$E2</formula>
    </cfRule>
  </conditionalFormatting>
  <conditionalFormatting sqref="N2:N7">
    <cfRule type="expression" dxfId="58" priority="19">
      <formula>$N2&gt;$E2</formula>
    </cfRule>
  </conditionalFormatting>
  <conditionalFormatting sqref="N8">
    <cfRule type="cellIs" dxfId="57" priority="18" operator="greaterThan">
      <formula>$E8</formula>
    </cfRule>
  </conditionalFormatting>
  <conditionalFormatting sqref="N8">
    <cfRule type="expression" dxfId="56" priority="17">
      <formula>$N8&gt;$E8</formula>
    </cfRule>
  </conditionalFormatting>
  <conditionalFormatting sqref="N9">
    <cfRule type="cellIs" dxfId="55" priority="16" operator="greaterThan">
      <formula>$E9</formula>
    </cfRule>
  </conditionalFormatting>
  <conditionalFormatting sqref="N9">
    <cfRule type="expression" dxfId="54" priority="15">
      <formula>$N9&gt;$E9</formula>
    </cfRule>
  </conditionalFormatting>
  <conditionalFormatting sqref="N11">
    <cfRule type="cellIs" dxfId="53" priority="14" operator="greaterThan">
      <formula>$E11</formula>
    </cfRule>
  </conditionalFormatting>
  <conditionalFormatting sqref="N11">
    <cfRule type="expression" dxfId="52" priority="13">
      <formula>$N11&gt;$E11</formula>
    </cfRule>
  </conditionalFormatting>
  <conditionalFormatting sqref="N12:N22">
    <cfRule type="cellIs" dxfId="51" priority="12" operator="greaterThan">
      <formula>$E12</formula>
    </cfRule>
  </conditionalFormatting>
  <conditionalFormatting sqref="N12:N22">
    <cfRule type="expression" dxfId="50" priority="11">
      <formula>$N12&gt;$E12</formula>
    </cfRule>
  </conditionalFormatting>
  <conditionalFormatting sqref="N23:N66">
    <cfRule type="cellIs" dxfId="49" priority="10" operator="greaterThan">
      <formula>$E23</formula>
    </cfRule>
  </conditionalFormatting>
  <conditionalFormatting sqref="N23:N66">
    <cfRule type="expression" dxfId="48" priority="9">
      <formula>$N23&gt;$E23</formula>
    </cfRule>
  </conditionalFormatting>
  <conditionalFormatting sqref="N67:N100">
    <cfRule type="cellIs" dxfId="47" priority="8" operator="greaterThan">
      <formula>$E67</formula>
    </cfRule>
  </conditionalFormatting>
  <conditionalFormatting sqref="N67:N100">
    <cfRule type="expression" dxfId="46" priority="7">
      <formula>$N67&gt;$E67</formula>
    </cfRule>
  </conditionalFormatting>
  <conditionalFormatting sqref="N101:N129">
    <cfRule type="cellIs" dxfId="45" priority="6" operator="greaterThan">
      <formula>$E101</formula>
    </cfRule>
  </conditionalFormatting>
  <conditionalFormatting sqref="N101:N129">
    <cfRule type="expression" dxfId="44" priority="5">
      <formula>$N101&gt;$E101</formula>
    </cfRule>
  </conditionalFormatting>
  <conditionalFormatting sqref="N130:N206">
    <cfRule type="cellIs" dxfId="43" priority="4" operator="greaterThan">
      <formula>$E130</formula>
    </cfRule>
  </conditionalFormatting>
  <conditionalFormatting sqref="N130:N206">
    <cfRule type="expression" dxfId="42" priority="3">
      <formula>$N130&gt;$E130</formula>
    </cfRule>
  </conditionalFormatting>
  <conditionalFormatting sqref="N207:N240">
    <cfRule type="cellIs" dxfId="41" priority="2" operator="greaterThan">
      <formula>$E207</formula>
    </cfRule>
  </conditionalFormatting>
  <conditionalFormatting sqref="N207:N240">
    <cfRule type="expression" dxfId="40" priority="1">
      <formula>$N207&gt;$E207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40"/>
  <sheetViews>
    <sheetView tabSelected="1" workbookViewId="0">
      <selection activeCell="P1" sqref="P1"/>
    </sheetView>
  </sheetViews>
  <sheetFormatPr defaultColWidth="11.42578125" defaultRowHeight="15"/>
  <cols>
    <col min="1" max="1" width="7.140625" bestFit="1" customWidth="1"/>
    <col min="2" max="2" width="12.28515625" bestFit="1" customWidth="1"/>
    <col min="3" max="3" width="14.5703125" style="1" bestFit="1" customWidth="1"/>
    <col min="4" max="4" width="12.85546875" bestFit="1" customWidth="1"/>
    <col min="5" max="5" width="17.5703125" customWidth="1"/>
    <col min="6" max="6" width="6.5703125" customWidth="1"/>
    <col min="7" max="7" width="10.85546875" bestFit="1" customWidth="1"/>
    <col min="8" max="8" width="8.7109375" bestFit="1" customWidth="1"/>
    <col min="9" max="9" width="8.140625" bestFit="1" customWidth="1"/>
    <col min="10" max="10" width="7.7109375" style="5" bestFit="1" customWidth="1"/>
    <col min="11" max="11" width="13.28515625" style="4" bestFit="1" customWidth="1"/>
    <col min="12" max="12" width="18.42578125" style="4" bestFit="1" customWidth="1"/>
    <col min="13" max="13" width="4" bestFit="1" customWidth="1"/>
    <col min="14" max="14" width="8.85546875" bestFit="1" customWidth="1"/>
    <col min="15" max="15" width="10.42578125" bestFit="1" customWidth="1"/>
  </cols>
  <sheetData>
    <row r="1" spans="1:16">
      <c r="A1" s="7" t="s">
        <v>0</v>
      </c>
      <c r="B1" s="7" t="s">
        <v>11</v>
      </c>
      <c r="C1" s="8" t="s">
        <v>12</v>
      </c>
      <c r="D1" s="7" t="s">
        <v>6</v>
      </c>
      <c r="E1" s="7" t="s">
        <v>149</v>
      </c>
      <c r="F1" s="7" t="s">
        <v>1</v>
      </c>
      <c r="G1" s="7" t="s">
        <v>2</v>
      </c>
      <c r="H1" s="7" t="s">
        <v>3</v>
      </c>
      <c r="I1" s="7" t="s">
        <v>4</v>
      </c>
      <c r="J1" s="9" t="s">
        <v>5</v>
      </c>
      <c r="K1" s="10" t="s">
        <v>18</v>
      </c>
      <c r="L1" s="10" t="s">
        <v>152</v>
      </c>
      <c r="M1" s="7" t="s">
        <v>7</v>
      </c>
      <c r="N1" s="7" t="s">
        <v>148</v>
      </c>
      <c r="O1" s="7" t="s">
        <v>151</v>
      </c>
      <c r="P1" s="15" t="s">
        <v>148</v>
      </c>
    </row>
    <row r="2" spans="1:16">
      <c r="A2" s="11" t="s">
        <v>10</v>
      </c>
      <c r="B2" s="11" t="s">
        <v>14</v>
      </c>
      <c r="C2" s="12" t="s">
        <v>15</v>
      </c>
      <c r="D2" s="2" t="s">
        <v>17</v>
      </c>
      <c r="E2" s="11">
        <v>44.8</v>
      </c>
      <c r="F2" s="11"/>
      <c r="G2" s="11">
        <v>0.8</v>
      </c>
      <c r="H2" s="11">
        <v>0.4</v>
      </c>
      <c r="I2" s="11">
        <v>0.55000000000000004</v>
      </c>
      <c r="J2" s="6">
        <f>G2*H2*I2</f>
        <v>0.17600000000000005</v>
      </c>
      <c r="K2" s="3" t="s">
        <v>9</v>
      </c>
      <c r="L2" s="3" t="str">
        <f>IF(I2&lt;1,"O",IF(I2&lt;2,K2,"N"))</f>
        <v>O</v>
      </c>
      <c r="M2" s="14">
        <f>IF(L2="N",G2*H2*1650/2.4,J2*250)</f>
        <v>44.000000000000014</v>
      </c>
      <c r="N2" s="14">
        <f>M2</f>
        <v>44.000000000000014</v>
      </c>
      <c r="O2" s="14" t="str">
        <f>IF(N2&gt;E2,E2-N2,"")</f>
        <v/>
      </c>
      <c r="P2" s="4">
        <f t="shared" ref="P2:P65" si="0">IF(E2="","",SUMIF($C$2:$C$240,C2,$M$2:$M$240))</f>
        <v>44.000000000000014</v>
      </c>
    </row>
    <row r="3" spans="1:16">
      <c r="A3" s="11" t="s">
        <v>10</v>
      </c>
      <c r="B3" s="11" t="s">
        <v>13</v>
      </c>
      <c r="C3" s="12" t="s">
        <v>16</v>
      </c>
      <c r="D3" s="11" t="s">
        <v>17</v>
      </c>
      <c r="E3" s="11">
        <v>197</v>
      </c>
      <c r="F3" s="11"/>
      <c r="G3" s="11">
        <v>1.2</v>
      </c>
      <c r="H3" s="11">
        <v>0.8</v>
      </c>
      <c r="I3" s="11">
        <v>0.6</v>
      </c>
      <c r="J3" s="6">
        <f t="shared" ref="J3:J66" si="1">G3*H3*I3</f>
        <v>0.57599999999999996</v>
      </c>
      <c r="K3" s="13" t="s">
        <v>19</v>
      </c>
      <c r="L3" s="3" t="str">
        <f t="shared" ref="L3:L66" si="2">IF(I3&lt;1,"O",IF(I3&lt;2,K3,"N"))</f>
        <v>O</v>
      </c>
      <c r="M3" s="14">
        <f t="shared" ref="M3:M66" si="3">IF(L3="N",G3*H3*1650/2.4,J3*250)</f>
        <v>144</v>
      </c>
      <c r="N3" s="14">
        <f t="shared" ref="N3:N7" si="4">M3</f>
        <v>144</v>
      </c>
      <c r="O3" s="14" t="str">
        <f t="shared" ref="O3:O66" si="5">IF(N3&gt;E3,E3-N3,"")</f>
        <v/>
      </c>
      <c r="P3" s="4">
        <f t="shared" si="0"/>
        <v>144</v>
      </c>
    </row>
    <row r="4" spans="1:16">
      <c r="A4" s="11" t="s">
        <v>10</v>
      </c>
      <c r="B4" s="11" t="s">
        <v>13</v>
      </c>
      <c r="C4" s="12" t="s">
        <v>20</v>
      </c>
      <c r="D4" s="11" t="s">
        <v>17</v>
      </c>
      <c r="E4" s="11">
        <v>974.5</v>
      </c>
      <c r="F4" s="11"/>
      <c r="G4" s="11">
        <v>0.98</v>
      </c>
      <c r="H4" s="11">
        <v>1.1000000000000001</v>
      </c>
      <c r="I4" s="11">
        <v>1.75</v>
      </c>
      <c r="J4" s="6">
        <f t="shared" si="1"/>
        <v>1.8865000000000001</v>
      </c>
      <c r="K4" s="13" t="s">
        <v>9</v>
      </c>
      <c r="L4" s="3" t="str">
        <f t="shared" si="2"/>
        <v>O</v>
      </c>
      <c r="M4" s="14">
        <f t="shared" si="3"/>
        <v>471.625</v>
      </c>
      <c r="N4" s="14">
        <f t="shared" si="4"/>
        <v>471.625</v>
      </c>
      <c r="O4" s="14" t="str">
        <f t="shared" si="5"/>
        <v/>
      </c>
      <c r="P4" s="4">
        <f t="shared" si="0"/>
        <v>471.625</v>
      </c>
    </row>
    <row r="5" spans="1:16">
      <c r="A5" s="11" t="s">
        <v>10</v>
      </c>
      <c r="B5" s="11" t="s">
        <v>13</v>
      </c>
      <c r="C5" s="12" t="s">
        <v>21</v>
      </c>
      <c r="D5" s="11" t="s">
        <v>17</v>
      </c>
      <c r="E5" s="11">
        <v>52.8</v>
      </c>
      <c r="F5" s="11"/>
      <c r="G5" s="11">
        <v>0.88</v>
      </c>
      <c r="H5" s="11">
        <v>0.67</v>
      </c>
      <c r="I5" s="11">
        <v>0.37</v>
      </c>
      <c r="J5" s="6">
        <f t="shared" si="1"/>
        <v>0.21815200000000001</v>
      </c>
      <c r="K5" s="13" t="s">
        <v>9</v>
      </c>
      <c r="L5" s="3" t="str">
        <f t="shared" si="2"/>
        <v>O</v>
      </c>
      <c r="M5" s="14">
        <f t="shared" si="3"/>
        <v>54.538000000000004</v>
      </c>
      <c r="N5" s="14">
        <f t="shared" si="4"/>
        <v>54.538000000000004</v>
      </c>
      <c r="O5" s="14">
        <f t="shared" si="5"/>
        <v>-1.7380000000000067</v>
      </c>
      <c r="P5" s="4">
        <f t="shared" si="0"/>
        <v>54.538000000000004</v>
      </c>
    </row>
    <row r="6" spans="1:16">
      <c r="A6" s="11" t="s">
        <v>10</v>
      </c>
      <c r="B6" s="11" t="s">
        <v>13</v>
      </c>
      <c r="C6" s="12" t="s">
        <v>22</v>
      </c>
      <c r="D6" s="11" t="s">
        <v>17</v>
      </c>
      <c r="E6" s="11">
        <v>60</v>
      </c>
      <c r="F6" s="11"/>
      <c r="G6" s="11">
        <v>0.6</v>
      </c>
      <c r="H6" s="11">
        <v>0.6</v>
      </c>
      <c r="I6" s="11">
        <v>0.6</v>
      </c>
      <c r="J6" s="6">
        <f t="shared" si="1"/>
        <v>0.216</v>
      </c>
      <c r="K6" s="13" t="s">
        <v>9</v>
      </c>
      <c r="L6" s="3" t="str">
        <f t="shared" si="2"/>
        <v>O</v>
      </c>
      <c r="M6" s="14">
        <f t="shared" si="3"/>
        <v>54</v>
      </c>
      <c r="N6" s="14">
        <f t="shared" si="4"/>
        <v>54</v>
      </c>
      <c r="O6" s="14" t="str">
        <f t="shared" si="5"/>
        <v/>
      </c>
      <c r="P6" s="4">
        <f t="shared" si="0"/>
        <v>54</v>
      </c>
    </row>
    <row r="7" spans="1:16">
      <c r="A7" s="11" t="s">
        <v>10</v>
      </c>
      <c r="B7" s="11" t="s">
        <v>13</v>
      </c>
      <c r="C7" s="12" t="s">
        <v>23</v>
      </c>
      <c r="D7" s="11" t="s">
        <v>17</v>
      </c>
      <c r="E7" s="11">
        <v>240</v>
      </c>
      <c r="F7" s="11"/>
      <c r="G7" s="11">
        <v>1.2</v>
      </c>
      <c r="H7" s="11">
        <v>0.8</v>
      </c>
      <c r="I7" s="11">
        <v>1.1299999999999999</v>
      </c>
      <c r="J7" s="6">
        <f t="shared" si="1"/>
        <v>1.0847999999999998</v>
      </c>
      <c r="K7" s="13" t="s">
        <v>19</v>
      </c>
      <c r="L7" s="3" t="str">
        <f t="shared" si="2"/>
        <v>N</v>
      </c>
      <c r="M7" s="14">
        <f t="shared" si="3"/>
        <v>660</v>
      </c>
      <c r="N7" s="14">
        <f t="shared" si="4"/>
        <v>660</v>
      </c>
      <c r="O7" s="14">
        <f t="shared" si="5"/>
        <v>-420</v>
      </c>
      <c r="P7" s="4">
        <f t="shared" si="0"/>
        <v>660</v>
      </c>
    </row>
    <row r="8" spans="1:16">
      <c r="A8" s="11" t="s">
        <v>10</v>
      </c>
      <c r="B8" s="11" t="s">
        <v>14</v>
      </c>
      <c r="C8" s="12" t="s">
        <v>24</v>
      </c>
      <c r="D8" s="11" t="s">
        <v>17</v>
      </c>
      <c r="E8" s="11">
        <v>39.200000000000003</v>
      </c>
      <c r="F8" s="11"/>
      <c r="G8" s="11">
        <v>0.4</v>
      </c>
      <c r="H8" s="11">
        <v>0.3</v>
      </c>
      <c r="I8" s="11">
        <v>0.14000000000000001</v>
      </c>
      <c r="J8" s="6">
        <f t="shared" si="1"/>
        <v>1.6800000000000002E-2</v>
      </c>
      <c r="K8" s="13" t="s">
        <v>9</v>
      </c>
      <c r="L8" s="3" t="str">
        <f t="shared" si="2"/>
        <v>O</v>
      </c>
      <c r="M8" s="14">
        <f t="shared" si="3"/>
        <v>4.2</v>
      </c>
      <c r="N8" s="14">
        <f>SUM(M8:M10)</f>
        <v>24.15</v>
      </c>
      <c r="O8" s="14" t="str">
        <f t="shared" si="5"/>
        <v/>
      </c>
      <c r="P8" s="4">
        <f t="shared" si="0"/>
        <v>24.15</v>
      </c>
    </row>
    <row r="9" spans="1:16">
      <c r="A9" s="11" t="str">
        <f t="shared" ref="A9:D10" si="6">A8</f>
        <v>COA</v>
      </c>
      <c r="B9" s="11" t="str">
        <f t="shared" si="6"/>
        <v>LYS-EC</v>
      </c>
      <c r="C9" s="12" t="str">
        <f t="shared" si="6"/>
        <v>0354919</v>
      </c>
      <c r="D9" s="11" t="str">
        <f t="shared" si="6"/>
        <v>DDU</v>
      </c>
      <c r="E9" s="11"/>
      <c r="F9" s="11"/>
      <c r="G9" s="11">
        <v>0.4</v>
      </c>
      <c r="H9" s="11">
        <v>0.3</v>
      </c>
      <c r="I9" s="11">
        <v>0.14000000000000001</v>
      </c>
      <c r="J9" s="6">
        <f t="shared" si="1"/>
        <v>1.6800000000000002E-2</v>
      </c>
      <c r="K9" s="13" t="s">
        <v>9</v>
      </c>
      <c r="L9" s="3" t="str">
        <f t="shared" si="2"/>
        <v>O</v>
      </c>
      <c r="M9" s="14">
        <f t="shared" si="3"/>
        <v>4.2</v>
      </c>
      <c r="N9" s="14"/>
      <c r="O9" s="14" t="str">
        <f t="shared" si="5"/>
        <v/>
      </c>
      <c r="P9" s="4" t="str">
        <f t="shared" si="0"/>
        <v/>
      </c>
    </row>
    <row r="10" spans="1:16">
      <c r="A10" s="11" t="str">
        <f t="shared" si="6"/>
        <v>COA</v>
      </c>
      <c r="B10" s="11" t="str">
        <f t="shared" si="6"/>
        <v>LYS-EC</v>
      </c>
      <c r="C10" s="12" t="str">
        <f t="shared" si="6"/>
        <v>0354919</v>
      </c>
      <c r="D10" s="11" t="str">
        <f t="shared" si="6"/>
        <v>DDU</v>
      </c>
      <c r="E10" s="11"/>
      <c r="F10" s="11"/>
      <c r="G10" s="11">
        <v>0.6</v>
      </c>
      <c r="H10" s="11">
        <v>0.42</v>
      </c>
      <c r="I10" s="11">
        <v>0.25</v>
      </c>
      <c r="J10" s="6">
        <f t="shared" si="1"/>
        <v>6.3E-2</v>
      </c>
      <c r="K10" s="13" t="s">
        <v>9</v>
      </c>
      <c r="L10" s="3" t="str">
        <f t="shared" si="2"/>
        <v>O</v>
      </c>
      <c r="M10" s="14">
        <f t="shared" si="3"/>
        <v>15.75</v>
      </c>
      <c r="N10" s="14"/>
      <c r="O10" s="14" t="str">
        <f t="shared" si="5"/>
        <v/>
      </c>
      <c r="P10" s="4" t="str">
        <f t="shared" si="0"/>
        <v/>
      </c>
    </row>
    <row r="11" spans="1:16">
      <c r="A11" s="11" t="s">
        <v>10</v>
      </c>
      <c r="B11" s="11" t="s">
        <v>13</v>
      </c>
      <c r="C11" s="12" t="s">
        <v>25</v>
      </c>
      <c r="D11" s="11" t="s">
        <v>17</v>
      </c>
      <c r="E11" s="11">
        <v>340</v>
      </c>
      <c r="F11" s="11"/>
      <c r="G11" s="11">
        <v>2</v>
      </c>
      <c r="H11" s="11">
        <v>0.82</v>
      </c>
      <c r="I11" s="11">
        <v>0.96</v>
      </c>
      <c r="J11" s="6">
        <f t="shared" si="1"/>
        <v>1.5743999999999998</v>
      </c>
      <c r="K11" s="13" t="s">
        <v>9</v>
      </c>
      <c r="L11" s="3" t="str">
        <f t="shared" si="2"/>
        <v>O</v>
      </c>
      <c r="M11" s="14">
        <f t="shared" si="3"/>
        <v>393.59999999999997</v>
      </c>
      <c r="N11" s="14">
        <f t="shared" ref="N11" si="7">M11</f>
        <v>393.59999999999997</v>
      </c>
      <c r="O11" s="14">
        <f t="shared" si="5"/>
        <v>-53.599999999999966</v>
      </c>
      <c r="P11" s="4">
        <f t="shared" si="0"/>
        <v>393.59999999999997</v>
      </c>
    </row>
    <row r="12" spans="1:16">
      <c r="A12" s="11" t="s">
        <v>10</v>
      </c>
      <c r="B12" s="11" t="s">
        <v>13</v>
      </c>
      <c r="C12" s="12" t="s">
        <v>26</v>
      </c>
      <c r="D12" s="11" t="s">
        <v>17</v>
      </c>
      <c r="E12" s="11">
        <v>198</v>
      </c>
      <c r="F12" s="11"/>
      <c r="G12" s="11">
        <v>0.8</v>
      </c>
      <c r="H12" s="11">
        <v>0.6</v>
      </c>
      <c r="I12" s="11">
        <v>0.3</v>
      </c>
      <c r="J12" s="6">
        <f t="shared" si="1"/>
        <v>0.14399999999999999</v>
      </c>
      <c r="K12" s="13" t="s">
        <v>9</v>
      </c>
      <c r="L12" s="3" t="str">
        <f t="shared" si="2"/>
        <v>O</v>
      </c>
      <c r="M12" s="14">
        <f t="shared" si="3"/>
        <v>36</v>
      </c>
      <c r="N12" s="14">
        <f>SUM(M12:M13)</f>
        <v>72</v>
      </c>
      <c r="O12" s="14" t="str">
        <f t="shared" si="5"/>
        <v/>
      </c>
      <c r="P12" s="4">
        <f t="shared" si="0"/>
        <v>72</v>
      </c>
    </row>
    <row r="13" spans="1:16">
      <c r="A13" s="11" t="str">
        <f t="shared" ref="A13:D13" si="8">A12</f>
        <v>COA</v>
      </c>
      <c r="B13" s="11" t="str">
        <f t="shared" si="8"/>
        <v>PAR-EC</v>
      </c>
      <c r="C13" s="12" t="str">
        <f t="shared" si="8"/>
        <v>1469979</v>
      </c>
      <c r="D13" s="11" t="str">
        <f t="shared" si="8"/>
        <v>DDU</v>
      </c>
      <c r="E13" s="11"/>
      <c r="F13" s="11"/>
      <c r="G13" s="11">
        <v>0.8</v>
      </c>
      <c r="H13" s="11">
        <v>0.6</v>
      </c>
      <c r="I13" s="11">
        <v>0.3</v>
      </c>
      <c r="J13" s="6">
        <f t="shared" si="1"/>
        <v>0.14399999999999999</v>
      </c>
      <c r="K13" s="13" t="s">
        <v>9</v>
      </c>
      <c r="L13" s="3" t="str">
        <f t="shared" si="2"/>
        <v>O</v>
      </c>
      <c r="M13" s="14">
        <f t="shared" si="3"/>
        <v>36</v>
      </c>
      <c r="N13" s="14"/>
      <c r="O13" s="14" t="str">
        <f t="shared" si="5"/>
        <v/>
      </c>
      <c r="P13" s="4" t="str">
        <f t="shared" si="0"/>
        <v/>
      </c>
    </row>
    <row r="14" spans="1:16">
      <c r="A14" s="11" t="s">
        <v>10</v>
      </c>
      <c r="B14" s="11" t="s">
        <v>13</v>
      </c>
      <c r="C14" s="12" t="s">
        <v>27</v>
      </c>
      <c r="D14" s="11" t="s">
        <v>17</v>
      </c>
      <c r="E14" s="11">
        <v>243</v>
      </c>
      <c r="F14" s="11"/>
      <c r="G14" s="11">
        <v>0.86</v>
      </c>
      <c r="H14" s="11">
        <v>0.67</v>
      </c>
      <c r="I14" s="11">
        <v>0.7</v>
      </c>
      <c r="J14" s="6">
        <f t="shared" si="1"/>
        <v>0.40334000000000003</v>
      </c>
      <c r="K14" s="13" t="s">
        <v>9</v>
      </c>
      <c r="L14" s="3" t="str">
        <f t="shared" si="2"/>
        <v>O</v>
      </c>
      <c r="M14" s="14">
        <f t="shared" si="3"/>
        <v>100.83500000000001</v>
      </c>
      <c r="N14" s="14">
        <f t="shared" ref="N14:N16" si="9">M14</f>
        <v>100.83500000000001</v>
      </c>
      <c r="O14" s="14" t="str">
        <f t="shared" si="5"/>
        <v/>
      </c>
      <c r="P14" s="4">
        <f t="shared" si="0"/>
        <v>100.83500000000001</v>
      </c>
    </row>
    <row r="15" spans="1:16">
      <c r="A15" s="11" t="s">
        <v>10</v>
      </c>
      <c r="B15" s="11" t="s">
        <v>13</v>
      </c>
      <c r="C15" s="12" t="s">
        <v>28</v>
      </c>
      <c r="D15" s="11" t="s">
        <v>17</v>
      </c>
      <c r="E15" s="11">
        <v>124.8</v>
      </c>
      <c r="F15" s="11"/>
      <c r="G15" s="11">
        <v>1.2</v>
      </c>
      <c r="H15" s="11">
        <v>0.8</v>
      </c>
      <c r="I15" s="11">
        <v>0.46</v>
      </c>
      <c r="J15" s="6">
        <f t="shared" si="1"/>
        <v>0.44159999999999999</v>
      </c>
      <c r="K15" s="13" t="s">
        <v>19</v>
      </c>
      <c r="L15" s="3" t="str">
        <f t="shared" si="2"/>
        <v>O</v>
      </c>
      <c r="M15" s="14">
        <f t="shared" si="3"/>
        <v>110.39999999999999</v>
      </c>
      <c r="N15" s="14">
        <f t="shared" si="9"/>
        <v>110.39999999999999</v>
      </c>
      <c r="O15" s="14" t="str">
        <f t="shared" si="5"/>
        <v/>
      </c>
      <c r="P15" s="4">
        <f t="shared" si="0"/>
        <v>110.39999999999999</v>
      </c>
    </row>
    <row r="16" spans="1:16">
      <c r="A16" s="11" t="s">
        <v>10</v>
      </c>
      <c r="B16" s="11" t="s">
        <v>14</v>
      </c>
      <c r="C16" s="12" t="s">
        <v>150</v>
      </c>
      <c r="D16" s="11" t="s">
        <v>17</v>
      </c>
      <c r="E16" s="11">
        <v>53.8</v>
      </c>
      <c r="F16" s="11"/>
      <c r="G16" s="11">
        <v>0.8</v>
      </c>
      <c r="H16" s="11">
        <v>0.4</v>
      </c>
      <c r="I16" s="11">
        <v>0.53</v>
      </c>
      <c r="J16" s="6">
        <f t="shared" si="1"/>
        <v>0.16960000000000003</v>
      </c>
      <c r="K16" s="13" t="s">
        <v>9</v>
      </c>
      <c r="L16" s="3" t="str">
        <f t="shared" si="2"/>
        <v>O</v>
      </c>
      <c r="M16" s="14">
        <f t="shared" si="3"/>
        <v>42.400000000000006</v>
      </c>
      <c r="N16" s="14">
        <f t="shared" si="9"/>
        <v>42.400000000000006</v>
      </c>
      <c r="O16" s="14" t="str">
        <f t="shared" si="5"/>
        <v/>
      </c>
      <c r="P16" s="4">
        <f t="shared" si="0"/>
        <v>42.400000000000006</v>
      </c>
    </row>
    <row r="17" spans="1:16">
      <c r="A17" s="11" t="s">
        <v>10</v>
      </c>
      <c r="B17" s="11" t="s">
        <v>14</v>
      </c>
      <c r="C17" s="12" t="s">
        <v>29</v>
      </c>
      <c r="D17" s="11" t="s">
        <v>17</v>
      </c>
      <c r="E17" s="11">
        <v>150.4</v>
      </c>
      <c r="F17" s="11"/>
      <c r="G17" s="11">
        <v>0.8</v>
      </c>
      <c r="H17" s="11">
        <v>0.6</v>
      </c>
      <c r="I17" s="11">
        <v>0.65</v>
      </c>
      <c r="J17" s="6">
        <f t="shared" si="1"/>
        <v>0.312</v>
      </c>
      <c r="K17" s="13" t="s">
        <v>9</v>
      </c>
      <c r="L17" s="3" t="str">
        <f t="shared" si="2"/>
        <v>O</v>
      </c>
      <c r="M17" s="14">
        <f t="shared" si="3"/>
        <v>78</v>
      </c>
      <c r="N17" s="14">
        <f>SUM(M17:M18)</f>
        <v>156</v>
      </c>
      <c r="O17" s="14">
        <f t="shared" si="5"/>
        <v>-5.5999999999999943</v>
      </c>
      <c r="P17" s="4">
        <f t="shared" si="0"/>
        <v>156</v>
      </c>
    </row>
    <row r="18" spans="1:16">
      <c r="A18" s="11" t="str">
        <f t="shared" ref="A18:D18" si="10">A17</f>
        <v>COA</v>
      </c>
      <c r="B18" s="11" t="str">
        <f t="shared" si="10"/>
        <v>LYS-EC</v>
      </c>
      <c r="C18" s="12" t="str">
        <f t="shared" si="10"/>
        <v>0747319</v>
      </c>
      <c r="D18" s="11" t="str">
        <f t="shared" si="10"/>
        <v>DDU</v>
      </c>
      <c r="E18" s="11"/>
      <c r="F18" s="11"/>
      <c r="G18" s="11">
        <v>0.8</v>
      </c>
      <c r="H18" s="11">
        <v>0.6</v>
      </c>
      <c r="I18" s="11">
        <v>0.65</v>
      </c>
      <c r="J18" s="6">
        <f t="shared" si="1"/>
        <v>0.312</v>
      </c>
      <c r="K18" s="13" t="s">
        <v>9</v>
      </c>
      <c r="L18" s="3" t="str">
        <f t="shared" si="2"/>
        <v>O</v>
      </c>
      <c r="M18" s="14">
        <f t="shared" si="3"/>
        <v>78</v>
      </c>
      <c r="N18" s="14"/>
      <c r="O18" s="14" t="str">
        <f t="shared" si="5"/>
        <v/>
      </c>
      <c r="P18" s="4" t="str">
        <f t="shared" si="0"/>
        <v/>
      </c>
    </row>
    <row r="19" spans="1:16">
      <c r="A19" s="11" t="s">
        <v>10</v>
      </c>
      <c r="B19" s="11" t="s">
        <v>14</v>
      </c>
      <c r="C19" s="12" t="s">
        <v>30</v>
      </c>
      <c r="D19" s="11" t="s">
        <v>17</v>
      </c>
      <c r="E19" s="11">
        <v>129.80000000000001</v>
      </c>
      <c r="F19" s="11"/>
      <c r="G19" s="11">
        <v>1</v>
      </c>
      <c r="H19" s="11">
        <v>0.85</v>
      </c>
      <c r="I19" s="11">
        <v>0.62</v>
      </c>
      <c r="J19" s="6">
        <f t="shared" si="1"/>
        <v>0.52700000000000002</v>
      </c>
      <c r="K19" s="13" t="s">
        <v>9</v>
      </c>
      <c r="L19" s="3" t="str">
        <f t="shared" si="2"/>
        <v>O</v>
      </c>
      <c r="M19" s="14">
        <f t="shared" si="3"/>
        <v>131.75</v>
      </c>
      <c r="N19" s="14">
        <f t="shared" ref="N19:N24" si="11">M19</f>
        <v>131.75</v>
      </c>
      <c r="O19" s="14">
        <f t="shared" si="5"/>
        <v>-1.9499999999999886</v>
      </c>
      <c r="P19" s="4">
        <f t="shared" si="0"/>
        <v>131.75</v>
      </c>
    </row>
    <row r="20" spans="1:16">
      <c r="A20" s="11" t="s">
        <v>10</v>
      </c>
      <c r="B20" s="11" t="s">
        <v>13</v>
      </c>
      <c r="C20" s="12" t="s">
        <v>31</v>
      </c>
      <c r="D20" s="11" t="s">
        <v>17</v>
      </c>
      <c r="E20" s="11">
        <v>619</v>
      </c>
      <c r="F20" s="11"/>
      <c r="G20" s="11">
        <v>2</v>
      </c>
      <c r="H20" s="11">
        <v>0.82</v>
      </c>
      <c r="I20" s="11">
        <v>0.63</v>
      </c>
      <c r="J20" s="6">
        <f t="shared" si="1"/>
        <v>1.0331999999999999</v>
      </c>
      <c r="K20" s="13" t="s">
        <v>19</v>
      </c>
      <c r="L20" s="3" t="str">
        <f t="shared" si="2"/>
        <v>O</v>
      </c>
      <c r="M20" s="14">
        <f t="shared" si="3"/>
        <v>258.29999999999995</v>
      </c>
      <c r="N20" s="14">
        <f t="shared" si="11"/>
        <v>258.29999999999995</v>
      </c>
      <c r="O20" s="14" t="str">
        <f t="shared" si="5"/>
        <v/>
      </c>
      <c r="P20" s="4">
        <f t="shared" si="0"/>
        <v>258.29999999999995</v>
      </c>
    </row>
    <row r="21" spans="1:16">
      <c r="A21" s="11" t="s">
        <v>10</v>
      </c>
      <c r="B21" s="11" t="s">
        <v>13</v>
      </c>
      <c r="C21" s="12" t="s">
        <v>32</v>
      </c>
      <c r="D21" s="11" t="s">
        <v>17</v>
      </c>
      <c r="E21" s="11">
        <v>105</v>
      </c>
      <c r="F21" s="11"/>
      <c r="G21" s="11">
        <v>1.2</v>
      </c>
      <c r="H21" s="11">
        <v>0.8</v>
      </c>
      <c r="I21" s="11">
        <v>0.32</v>
      </c>
      <c r="J21" s="6">
        <f t="shared" si="1"/>
        <v>0.30719999999999997</v>
      </c>
      <c r="K21" s="13" t="s">
        <v>9</v>
      </c>
      <c r="L21" s="3" t="str">
        <f t="shared" si="2"/>
        <v>O</v>
      </c>
      <c r="M21" s="14">
        <f t="shared" si="3"/>
        <v>76.8</v>
      </c>
      <c r="N21" s="14">
        <f t="shared" si="11"/>
        <v>76.8</v>
      </c>
      <c r="O21" s="14" t="str">
        <f t="shared" si="5"/>
        <v/>
      </c>
      <c r="P21" s="4">
        <f t="shared" si="0"/>
        <v>76.8</v>
      </c>
    </row>
    <row r="22" spans="1:16">
      <c r="A22" s="11" t="s">
        <v>10</v>
      </c>
      <c r="B22" s="11" t="s">
        <v>33</v>
      </c>
      <c r="C22" s="12" t="s">
        <v>34</v>
      </c>
      <c r="D22" s="11" t="s">
        <v>17</v>
      </c>
      <c r="E22" s="11">
        <v>559.29999999999995</v>
      </c>
      <c r="F22" s="11"/>
      <c r="G22" s="11">
        <v>1.2</v>
      </c>
      <c r="H22" s="11">
        <v>0.83</v>
      </c>
      <c r="I22" s="11">
        <v>1.45</v>
      </c>
      <c r="J22" s="6">
        <f t="shared" si="1"/>
        <v>1.4441999999999997</v>
      </c>
      <c r="K22" s="13" t="s">
        <v>19</v>
      </c>
      <c r="L22" s="3" t="str">
        <f t="shared" si="2"/>
        <v>N</v>
      </c>
      <c r="M22" s="14">
        <f t="shared" si="3"/>
        <v>684.75</v>
      </c>
      <c r="N22" s="14">
        <f t="shared" si="11"/>
        <v>684.75</v>
      </c>
      <c r="O22" s="14">
        <f t="shared" si="5"/>
        <v>-125.45000000000005</v>
      </c>
      <c r="P22" s="4">
        <f t="shared" si="0"/>
        <v>684.75</v>
      </c>
    </row>
    <row r="23" spans="1:16">
      <c r="A23" s="11" t="s">
        <v>35</v>
      </c>
      <c r="B23" s="11" t="s">
        <v>13</v>
      </c>
      <c r="C23" s="12" t="s">
        <v>36</v>
      </c>
      <c r="D23" s="11" t="s">
        <v>17</v>
      </c>
      <c r="E23" s="11">
        <v>568</v>
      </c>
      <c r="F23" s="11"/>
      <c r="G23" s="11">
        <v>1.05</v>
      </c>
      <c r="H23" s="11">
        <v>1.24</v>
      </c>
      <c r="I23" s="11">
        <v>0.65</v>
      </c>
      <c r="J23" s="6">
        <f t="shared" si="1"/>
        <v>0.84630000000000005</v>
      </c>
      <c r="K23" s="13" t="s">
        <v>9</v>
      </c>
      <c r="L23" s="3" t="str">
        <f t="shared" si="2"/>
        <v>O</v>
      </c>
      <c r="M23" s="14">
        <f t="shared" si="3"/>
        <v>211.57500000000002</v>
      </c>
      <c r="N23" s="14">
        <f t="shared" si="11"/>
        <v>211.57500000000002</v>
      </c>
      <c r="O23" s="14" t="str">
        <f t="shared" si="5"/>
        <v/>
      </c>
      <c r="P23" s="4">
        <f t="shared" si="0"/>
        <v>211.57500000000002</v>
      </c>
    </row>
    <row r="24" spans="1:16">
      <c r="A24" s="11" t="s">
        <v>35</v>
      </c>
      <c r="B24" s="11" t="s">
        <v>13</v>
      </c>
      <c r="C24" s="12" t="s">
        <v>37</v>
      </c>
      <c r="D24" s="11" t="s">
        <v>38</v>
      </c>
      <c r="E24" s="11">
        <v>390</v>
      </c>
      <c r="F24" s="11"/>
      <c r="G24" s="11">
        <v>1</v>
      </c>
      <c r="H24" s="11">
        <v>1.2</v>
      </c>
      <c r="I24" s="11">
        <v>0.3</v>
      </c>
      <c r="J24" s="6">
        <f t="shared" si="1"/>
        <v>0.36</v>
      </c>
      <c r="K24" s="13" t="s">
        <v>19</v>
      </c>
      <c r="L24" s="3" t="str">
        <f t="shared" si="2"/>
        <v>O</v>
      </c>
      <c r="M24" s="14">
        <f t="shared" si="3"/>
        <v>90</v>
      </c>
      <c r="N24" s="14">
        <f t="shared" si="11"/>
        <v>90</v>
      </c>
      <c r="O24" s="14" t="str">
        <f t="shared" si="5"/>
        <v/>
      </c>
      <c r="P24" s="4">
        <f t="shared" si="0"/>
        <v>90</v>
      </c>
    </row>
    <row r="25" spans="1:16">
      <c r="A25" s="11" t="s">
        <v>35</v>
      </c>
      <c r="B25" s="11" t="s">
        <v>13</v>
      </c>
      <c r="C25" s="12" t="s">
        <v>39</v>
      </c>
      <c r="D25" s="11" t="s">
        <v>17</v>
      </c>
      <c r="E25" s="11">
        <v>200</v>
      </c>
      <c r="F25" s="11"/>
      <c r="G25" s="11">
        <v>1.2</v>
      </c>
      <c r="H25" s="11">
        <v>0.8</v>
      </c>
      <c r="I25" s="11">
        <v>0.73</v>
      </c>
      <c r="J25" s="6">
        <f t="shared" si="1"/>
        <v>0.70079999999999998</v>
      </c>
      <c r="K25" s="13" t="s">
        <v>9</v>
      </c>
      <c r="L25" s="3" t="str">
        <f t="shared" si="2"/>
        <v>O</v>
      </c>
      <c r="M25" s="14">
        <f t="shared" si="3"/>
        <v>175.2</v>
      </c>
      <c r="N25" s="14">
        <f>SUM(M25:M27)</f>
        <v>203.53499999999997</v>
      </c>
      <c r="O25" s="14">
        <f t="shared" si="5"/>
        <v>-3.5349999999999682</v>
      </c>
      <c r="P25" s="4">
        <f t="shared" si="0"/>
        <v>203.53499999999997</v>
      </c>
    </row>
    <row r="26" spans="1:16">
      <c r="A26" s="11" t="str">
        <f t="shared" ref="A26:D27" si="12">A25</f>
        <v>OPG</v>
      </c>
      <c r="B26" s="11" t="str">
        <f t="shared" si="12"/>
        <v>PAR-EC</v>
      </c>
      <c r="C26" s="12" t="str">
        <f t="shared" si="12"/>
        <v>6002266</v>
      </c>
      <c r="D26" s="11" t="str">
        <f t="shared" si="12"/>
        <v>DDU</v>
      </c>
      <c r="E26" s="11"/>
      <c r="F26" s="11"/>
      <c r="G26" s="11">
        <v>0.31</v>
      </c>
      <c r="H26" s="11">
        <v>0.21</v>
      </c>
      <c r="I26" s="11">
        <v>0.2</v>
      </c>
      <c r="J26" s="6">
        <f t="shared" si="1"/>
        <v>1.3019999999999999E-2</v>
      </c>
      <c r="K26" s="13" t="s">
        <v>9</v>
      </c>
      <c r="L26" s="3" t="str">
        <f t="shared" si="2"/>
        <v>O</v>
      </c>
      <c r="M26" s="14">
        <f t="shared" si="3"/>
        <v>3.2549999999999994</v>
      </c>
      <c r="N26" s="14"/>
      <c r="O26" s="14" t="str">
        <f t="shared" si="5"/>
        <v/>
      </c>
      <c r="P26" s="4" t="str">
        <f t="shared" si="0"/>
        <v/>
      </c>
    </row>
    <row r="27" spans="1:16">
      <c r="A27" s="11" t="str">
        <f t="shared" si="12"/>
        <v>OPG</v>
      </c>
      <c r="B27" s="11" t="str">
        <f t="shared" si="12"/>
        <v>PAR-EC</v>
      </c>
      <c r="C27" s="12" t="str">
        <f t="shared" si="12"/>
        <v>6002266</v>
      </c>
      <c r="D27" s="11" t="str">
        <f t="shared" si="12"/>
        <v>DDU</v>
      </c>
      <c r="E27" s="11"/>
      <c r="F27" s="11"/>
      <c r="G27" s="11">
        <v>0.76</v>
      </c>
      <c r="H27" s="11">
        <v>0.6</v>
      </c>
      <c r="I27" s="11">
        <v>0.22</v>
      </c>
      <c r="J27" s="6">
        <f t="shared" si="1"/>
        <v>0.10031999999999999</v>
      </c>
      <c r="K27" s="13" t="s">
        <v>9</v>
      </c>
      <c r="L27" s="3" t="str">
        <f t="shared" si="2"/>
        <v>O</v>
      </c>
      <c r="M27" s="14">
        <f t="shared" si="3"/>
        <v>25.08</v>
      </c>
      <c r="N27" s="14"/>
      <c r="O27" s="14" t="str">
        <f t="shared" si="5"/>
        <v/>
      </c>
      <c r="P27" s="4" t="str">
        <f t="shared" si="0"/>
        <v/>
      </c>
    </row>
    <row r="28" spans="1:16">
      <c r="A28" s="11" t="s">
        <v>35</v>
      </c>
      <c r="B28" s="11" t="s">
        <v>14</v>
      </c>
      <c r="C28" s="12" t="s">
        <v>40</v>
      </c>
      <c r="D28" s="11" t="s">
        <v>38</v>
      </c>
      <c r="E28" s="11">
        <v>540</v>
      </c>
      <c r="F28" s="11"/>
      <c r="G28" s="11">
        <v>1.2</v>
      </c>
      <c r="H28" s="11">
        <v>1</v>
      </c>
      <c r="I28" s="11">
        <v>0.91</v>
      </c>
      <c r="J28" s="6">
        <f t="shared" si="1"/>
        <v>1.0920000000000001</v>
      </c>
      <c r="K28" s="13" t="s">
        <v>9</v>
      </c>
      <c r="L28" s="3" t="str">
        <f t="shared" si="2"/>
        <v>O</v>
      </c>
      <c r="M28" s="14">
        <f t="shared" si="3"/>
        <v>273</v>
      </c>
      <c r="N28" s="14">
        <f>SUM(M28:M29)</f>
        <v>540</v>
      </c>
      <c r="O28" s="14" t="str">
        <f t="shared" si="5"/>
        <v/>
      </c>
      <c r="P28" s="4">
        <f t="shared" si="0"/>
        <v>696</v>
      </c>
    </row>
    <row r="29" spans="1:16">
      <c r="A29" s="11" t="str">
        <f t="shared" ref="A29:D29" si="13">A28</f>
        <v>OPG</v>
      </c>
      <c r="B29" s="11" t="str">
        <f t="shared" si="13"/>
        <v>LYS-EC</v>
      </c>
      <c r="C29" s="12" t="str">
        <f t="shared" si="13"/>
        <v>0833608</v>
      </c>
      <c r="D29" s="11" t="str">
        <f t="shared" si="13"/>
        <v>EXW</v>
      </c>
      <c r="E29" s="11"/>
      <c r="F29" s="11"/>
      <c r="G29" s="11">
        <v>1.2</v>
      </c>
      <c r="H29" s="11">
        <v>1</v>
      </c>
      <c r="I29" s="11">
        <v>0.89</v>
      </c>
      <c r="J29" s="6">
        <f t="shared" si="1"/>
        <v>1.0680000000000001</v>
      </c>
      <c r="K29" s="13" t="s">
        <v>9</v>
      </c>
      <c r="L29" s="3" t="str">
        <f t="shared" si="2"/>
        <v>O</v>
      </c>
      <c r="M29" s="14">
        <f t="shared" si="3"/>
        <v>267</v>
      </c>
      <c r="N29" s="14"/>
      <c r="O29" s="14" t="str">
        <f t="shared" si="5"/>
        <v/>
      </c>
      <c r="P29" s="4" t="str">
        <f t="shared" si="0"/>
        <v/>
      </c>
    </row>
    <row r="30" spans="1:16">
      <c r="A30" s="11" t="s">
        <v>35</v>
      </c>
      <c r="B30" s="11" t="s">
        <v>13</v>
      </c>
      <c r="C30" s="12" t="s">
        <v>41</v>
      </c>
      <c r="D30" s="11" t="s">
        <v>17</v>
      </c>
      <c r="E30" s="11">
        <v>24</v>
      </c>
      <c r="F30" s="11"/>
      <c r="G30" s="11">
        <v>1.2</v>
      </c>
      <c r="H30" s="11">
        <v>0.8</v>
      </c>
      <c r="I30" s="11">
        <v>0.6</v>
      </c>
      <c r="J30" s="6">
        <f t="shared" si="1"/>
        <v>0.57599999999999996</v>
      </c>
      <c r="K30" s="13" t="s">
        <v>9</v>
      </c>
      <c r="L30" s="3" t="str">
        <f t="shared" si="2"/>
        <v>O</v>
      </c>
      <c r="M30" s="14">
        <f t="shared" si="3"/>
        <v>144</v>
      </c>
      <c r="N30" s="14">
        <f t="shared" ref="N30:N40" si="14">M30</f>
        <v>144</v>
      </c>
      <c r="O30" s="14">
        <f t="shared" si="5"/>
        <v>-120</v>
      </c>
      <c r="P30" s="4">
        <f t="shared" si="0"/>
        <v>144</v>
      </c>
    </row>
    <row r="31" spans="1:16">
      <c r="A31" s="11" t="s">
        <v>35</v>
      </c>
      <c r="B31" s="11" t="s">
        <v>13</v>
      </c>
      <c r="C31" s="12" t="s">
        <v>42</v>
      </c>
      <c r="D31" s="11" t="s">
        <v>17</v>
      </c>
      <c r="E31" s="11">
        <v>336</v>
      </c>
      <c r="F31" s="11"/>
      <c r="G31" s="11">
        <v>1.2</v>
      </c>
      <c r="H31" s="11">
        <v>0.8</v>
      </c>
      <c r="I31" s="11">
        <v>1.17</v>
      </c>
      <c r="J31" s="6">
        <f t="shared" si="1"/>
        <v>1.1232</v>
      </c>
      <c r="K31" s="13" t="s">
        <v>19</v>
      </c>
      <c r="L31" s="3" t="str">
        <f t="shared" si="2"/>
        <v>N</v>
      </c>
      <c r="M31" s="14">
        <f t="shared" si="3"/>
        <v>660</v>
      </c>
      <c r="N31" s="14">
        <f t="shared" si="14"/>
        <v>660</v>
      </c>
      <c r="O31" s="14">
        <f t="shared" si="5"/>
        <v>-324</v>
      </c>
      <c r="P31" s="4">
        <f t="shared" si="0"/>
        <v>660</v>
      </c>
    </row>
    <row r="32" spans="1:16">
      <c r="A32" s="11" t="s">
        <v>35</v>
      </c>
      <c r="B32" s="11" t="s">
        <v>13</v>
      </c>
      <c r="C32" s="12" t="s">
        <v>43</v>
      </c>
      <c r="D32" s="11" t="s">
        <v>17</v>
      </c>
      <c r="E32" s="11">
        <v>607.75</v>
      </c>
      <c r="F32" s="11"/>
      <c r="G32" s="11">
        <v>1.27</v>
      </c>
      <c r="H32" s="11">
        <v>1.06</v>
      </c>
      <c r="I32" s="11">
        <v>1.8</v>
      </c>
      <c r="J32" s="6">
        <f t="shared" si="1"/>
        <v>2.4231600000000002</v>
      </c>
      <c r="K32" s="13" t="s">
        <v>19</v>
      </c>
      <c r="L32" s="3" t="str">
        <f t="shared" si="2"/>
        <v>N</v>
      </c>
      <c r="M32" s="14">
        <f t="shared" si="3"/>
        <v>925.51250000000005</v>
      </c>
      <c r="N32" s="14">
        <f t="shared" si="14"/>
        <v>925.51250000000005</v>
      </c>
      <c r="O32" s="14">
        <f t="shared" si="5"/>
        <v>-317.76250000000005</v>
      </c>
      <c r="P32" s="4">
        <f t="shared" si="0"/>
        <v>925.51250000000005</v>
      </c>
    </row>
    <row r="33" spans="1:16">
      <c r="A33" s="11" t="s">
        <v>35</v>
      </c>
      <c r="B33" s="11" t="s">
        <v>13</v>
      </c>
      <c r="C33" s="12" t="s">
        <v>44</v>
      </c>
      <c r="D33" s="11" t="s">
        <v>38</v>
      </c>
      <c r="E33" s="11">
        <v>144</v>
      </c>
      <c r="F33" s="11"/>
      <c r="G33" s="11">
        <v>1.2</v>
      </c>
      <c r="H33" s="11">
        <v>0.8</v>
      </c>
      <c r="I33" s="11">
        <v>0.62</v>
      </c>
      <c r="J33" s="6">
        <f t="shared" si="1"/>
        <v>0.59519999999999995</v>
      </c>
      <c r="K33" s="13" t="s">
        <v>19</v>
      </c>
      <c r="L33" s="3" t="str">
        <f t="shared" si="2"/>
        <v>O</v>
      </c>
      <c r="M33" s="14">
        <f t="shared" si="3"/>
        <v>148.79999999999998</v>
      </c>
      <c r="N33" s="14">
        <f t="shared" si="14"/>
        <v>148.79999999999998</v>
      </c>
      <c r="O33" s="14">
        <f t="shared" si="5"/>
        <v>-4.7999999999999829</v>
      </c>
      <c r="P33" s="4">
        <f t="shared" si="0"/>
        <v>148.79999999999998</v>
      </c>
    </row>
    <row r="34" spans="1:16">
      <c r="A34" s="11" t="s">
        <v>35</v>
      </c>
      <c r="B34" s="11" t="s">
        <v>13</v>
      </c>
      <c r="C34" s="12" t="s">
        <v>45</v>
      </c>
      <c r="D34" s="11" t="s">
        <v>17</v>
      </c>
      <c r="E34" s="11">
        <v>216</v>
      </c>
      <c r="F34" s="11"/>
      <c r="G34" s="11">
        <v>1.2</v>
      </c>
      <c r="H34" s="11">
        <v>0.8</v>
      </c>
      <c r="I34" s="11">
        <v>1.2</v>
      </c>
      <c r="J34" s="6">
        <f t="shared" si="1"/>
        <v>1.1519999999999999</v>
      </c>
      <c r="K34" s="13" t="s">
        <v>19</v>
      </c>
      <c r="L34" s="3" t="str">
        <f t="shared" si="2"/>
        <v>N</v>
      </c>
      <c r="M34" s="14">
        <f t="shared" si="3"/>
        <v>660</v>
      </c>
      <c r="N34" s="14">
        <f t="shared" si="14"/>
        <v>660</v>
      </c>
      <c r="O34" s="14">
        <f t="shared" si="5"/>
        <v>-444</v>
      </c>
      <c r="P34" s="4">
        <f t="shared" si="0"/>
        <v>660</v>
      </c>
    </row>
    <row r="35" spans="1:16">
      <c r="A35" s="11" t="s">
        <v>35</v>
      </c>
      <c r="B35" s="11" t="s">
        <v>13</v>
      </c>
      <c r="C35" s="12" t="s">
        <v>46</v>
      </c>
      <c r="D35" s="11" t="s">
        <v>17</v>
      </c>
      <c r="E35" s="11">
        <v>228</v>
      </c>
      <c r="F35" s="11"/>
      <c r="G35" s="11">
        <v>1.01</v>
      </c>
      <c r="H35" s="11">
        <v>0.81</v>
      </c>
      <c r="I35" s="11">
        <v>1.1499999999999999</v>
      </c>
      <c r="J35" s="6">
        <f t="shared" si="1"/>
        <v>0.94081499999999996</v>
      </c>
      <c r="K35" s="13" t="s">
        <v>9</v>
      </c>
      <c r="L35" s="3" t="str">
        <f t="shared" si="2"/>
        <v>O</v>
      </c>
      <c r="M35" s="14">
        <f t="shared" si="3"/>
        <v>235.20374999999999</v>
      </c>
      <c r="N35" s="14">
        <f t="shared" si="14"/>
        <v>235.20374999999999</v>
      </c>
      <c r="O35" s="14">
        <f t="shared" si="5"/>
        <v>-7.2037499999999852</v>
      </c>
      <c r="P35" s="4">
        <f t="shared" si="0"/>
        <v>235.20374999999999</v>
      </c>
    </row>
    <row r="36" spans="1:16">
      <c r="A36" s="11" t="s">
        <v>35</v>
      </c>
      <c r="B36" s="11" t="s">
        <v>13</v>
      </c>
      <c r="C36" s="12" t="s">
        <v>47</v>
      </c>
      <c r="D36" s="11" t="s">
        <v>17</v>
      </c>
      <c r="E36" s="11">
        <v>336</v>
      </c>
      <c r="F36" s="11"/>
      <c r="G36" s="11">
        <v>1.2</v>
      </c>
      <c r="H36" s="11">
        <v>0.8</v>
      </c>
      <c r="I36" s="11">
        <v>1.05</v>
      </c>
      <c r="J36" s="6">
        <f t="shared" si="1"/>
        <v>1.008</v>
      </c>
      <c r="K36" s="13" t="s">
        <v>19</v>
      </c>
      <c r="L36" s="3" t="str">
        <f t="shared" si="2"/>
        <v>N</v>
      </c>
      <c r="M36" s="14">
        <f t="shared" si="3"/>
        <v>660</v>
      </c>
      <c r="N36" s="14">
        <f t="shared" si="14"/>
        <v>660</v>
      </c>
      <c r="O36" s="14">
        <f t="shared" si="5"/>
        <v>-324</v>
      </c>
      <c r="P36" s="4">
        <f t="shared" si="0"/>
        <v>660</v>
      </c>
    </row>
    <row r="37" spans="1:16">
      <c r="A37" s="11" t="s">
        <v>35</v>
      </c>
      <c r="B37" s="11" t="s">
        <v>14</v>
      </c>
      <c r="C37" s="12" t="s">
        <v>48</v>
      </c>
      <c r="D37" s="11" t="s">
        <v>38</v>
      </c>
      <c r="E37" s="11">
        <v>84</v>
      </c>
      <c r="F37" s="11"/>
      <c r="G37" s="11">
        <v>0.8</v>
      </c>
      <c r="H37" s="11">
        <v>0.6</v>
      </c>
      <c r="I37" s="11">
        <v>0.68</v>
      </c>
      <c r="J37" s="6">
        <f t="shared" si="1"/>
        <v>0.32640000000000002</v>
      </c>
      <c r="K37" s="13" t="s">
        <v>9</v>
      </c>
      <c r="L37" s="3" t="str">
        <f t="shared" si="2"/>
        <v>O</v>
      </c>
      <c r="M37" s="14">
        <f t="shared" si="3"/>
        <v>81.600000000000009</v>
      </c>
      <c r="N37" s="14">
        <f t="shared" si="14"/>
        <v>81.600000000000009</v>
      </c>
      <c r="O37" s="14" t="str">
        <f t="shared" si="5"/>
        <v/>
      </c>
      <c r="P37" s="4">
        <f t="shared" si="0"/>
        <v>81.600000000000009</v>
      </c>
    </row>
    <row r="38" spans="1:16">
      <c r="A38" s="11" t="s">
        <v>35</v>
      </c>
      <c r="B38" s="11" t="s">
        <v>13</v>
      </c>
      <c r="C38" s="12" t="s">
        <v>49</v>
      </c>
      <c r="D38" s="11" t="s">
        <v>17</v>
      </c>
      <c r="E38" s="11">
        <v>72</v>
      </c>
      <c r="F38" s="11"/>
      <c r="G38" s="11">
        <v>0.75</v>
      </c>
      <c r="H38" s="11">
        <v>0.6</v>
      </c>
      <c r="I38" s="11">
        <v>0.6</v>
      </c>
      <c r="J38" s="6">
        <f t="shared" si="1"/>
        <v>0.26999999999999996</v>
      </c>
      <c r="K38" s="13" t="s">
        <v>19</v>
      </c>
      <c r="L38" s="3" t="str">
        <f t="shared" si="2"/>
        <v>O</v>
      </c>
      <c r="M38" s="14">
        <f t="shared" si="3"/>
        <v>67.499999999999986</v>
      </c>
      <c r="N38" s="14">
        <f t="shared" si="14"/>
        <v>67.499999999999986</v>
      </c>
      <c r="O38" s="14" t="str">
        <f t="shared" si="5"/>
        <v/>
      </c>
      <c r="P38" s="4">
        <f t="shared" si="0"/>
        <v>67.499999999999986</v>
      </c>
    </row>
    <row r="39" spans="1:16">
      <c r="A39" s="11" t="s">
        <v>35</v>
      </c>
      <c r="B39" s="11" t="s">
        <v>14</v>
      </c>
      <c r="C39" s="12" t="s">
        <v>40</v>
      </c>
      <c r="D39" s="11" t="s">
        <v>38</v>
      </c>
      <c r="E39" s="11">
        <v>540</v>
      </c>
      <c r="F39" s="11"/>
      <c r="G39" s="11">
        <v>1.2</v>
      </c>
      <c r="H39" s="11">
        <v>1.04</v>
      </c>
      <c r="I39" s="11">
        <v>0.5</v>
      </c>
      <c r="J39" s="6">
        <f t="shared" si="1"/>
        <v>0.624</v>
      </c>
      <c r="K39" s="13" t="s">
        <v>9</v>
      </c>
      <c r="L39" s="3" t="str">
        <f t="shared" si="2"/>
        <v>O</v>
      </c>
      <c r="M39" s="14">
        <f t="shared" si="3"/>
        <v>156</v>
      </c>
      <c r="N39" s="14">
        <f t="shared" si="14"/>
        <v>156</v>
      </c>
      <c r="O39" s="14" t="str">
        <f t="shared" si="5"/>
        <v/>
      </c>
      <c r="P39" s="4">
        <f t="shared" si="0"/>
        <v>696</v>
      </c>
    </row>
    <row r="40" spans="1:16">
      <c r="A40" s="11" t="s">
        <v>35</v>
      </c>
      <c r="B40" s="11" t="s">
        <v>14</v>
      </c>
      <c r="C40" s="12" t="s">
        <v>50</v>
      </c>
      <c r="D40" s="11" t="s">
        <v>17</v>
      </c>
      <c r="E40" s="11">
        <v>500</v>
      </c>
      <c r="F40" s="11"/>
      <c r="G40" s="11">
        <v>1.2</v>
      </c>
      <c r="H40" s="11">
        <v>1.26</v>
      </c>
      <c r="I40" s="11">
        <v>0.76</v>
      </c>
      <c r="J40" s="6">
        <f t="shared" si="1"/>
        <v>1.1491199999999999</v>
      </c>
      <c r="K40" s="13" t="s">
        <v>9</v>
      </c>
      <c r="L40" s="3" t="str">
        <f t="shared" si="2"/>
        <v>O</v>
      </c>
      <c r="M40" s="14">
        <f t="shared" si="3"/>
        <v>287.27999999999997</v>
      </c>
      <c r="N40" s="14">
        <f t="shared" si="14"/>
        <v>287.27999999999997</v>
      </c>
      <c r="O40" s="14" t="str">
        <f t="shared" si="5"/>
        <v/>
      </c>
      <c r="P40" s="4">
        <f t="shared" si="0"/>
        <v>287.27999999999997</v>
      </c>
    </row>
    <row r="41" spans="1:16">
      <c r="A41" s="11" t="s">
        <v>35</v>
      </c>
      <c r="B41" s="11" t="s">
        <v>14</v>
      </c>
      <c r="C41" s="12" t="s">
        <v>51</v>
      </c>
      <c r="D41" s="11" t="s">
        <v>17</v>
      </c>
      <c r="E41" s="11">
        <v>432</v>
      </c>
      <c r="F41" s="11"/>
      <c r="G41" s="11">
        <v>1.1499999999999999</v>
      </c>
      <c r="H41" s="11">
        <v>0.74</v>
      </c>
      <c r="I41" s="11">
        <v>1.2</v>
      </c>
      <c r="J41" s="6">
        <f t="shared" si="1"/>
        <v>1.0211999999999999</v>
      </c>
      <c r="K41" s="13" t="s">
        <v>19</v>
      </c>
      <c r="L41" s="3" t="str">
        <f t="shared" si="2"/>
        <v>N</v>
      </c>
      <c r="M41" s="14">
        <f t="shared" si="3"/>
        <v>585.0625</v>
      </c>
      <c r="N41" s="14">
        <f>SUM(M41:M43)</f>
        <v>1363.7275</v>
      </c>
      <c r="O41" s="14">
        <f t="shared" si="5"/>
        <v>-931.72749999999996</v>
      </c>
      <c r="P41" s="4">
        <f t="shared" si="0"/>
        <v>1363.7275</v>
      </c>
    </row>
    <row r="42" spans="1:16">
      <c r="A42" s="11" t="str">
        <f t="shared" ref="A42:D43" si="15">A41</f>
        <v>OPG</v>
      </c>
      <c r="B42" s="11" t="str">
        <f t="shared" si="15"/>
        <v>LYS-EC</v>
      </c>
      <c r="C42" s="12" t="str">
        <f t="shared" si="15"/>
        <v>0833837</v>
      </c>
      <c r="D42" s="11" t="str">
        <f t="shared" si="15"/>
        <v>DDU</v>
      </c>
      <c r="E42" s="11"/>
      <c r="F42" s="11"/>
      <c r="G42" s="11">
        <v>1.1499999999999999</v>
      </c>
      <c r="H42" s="11">
        <v>0.74</v>
      </c>
      <c r="I42" s="11">
        <v>1.2</v>
      </c>
      <c r="J42" s="6">
        <f t="shared" si="1"/>
        <v>1.0211999999999999</v>
      </c>
      <c r="K42" s="13" t="s">
        <v>19</v>
      </c>
      <c r="L42" s="3" t="str">
        <f t="shared" si="2"/>
        <v>N</v>
      </c>
      <c r="M42" s="14">
        <f t="shared" si="3"/>
        <v>585.0625</v>
      </c>
      <c r="N42" s="14"/>
      <c r="O42" s="14" t="str">
        <f t="shared" si="5"/>
        <v/>
      </c>
      <c r="P42" s="4" t="str">
        <f t="shared" si="0"/>
        <v/>
      </c>
    </row>
    <row r="43" spans="1:16">
      <c r="A43" s="11" t="str">
        <f t="shared" si="15"/>
        <v>OPG</v>
      </c>
      <c r="B43" s="11" t="str">
        <f t="shared" si="15"/>
        <v>LYS-EC</v>
      </c>
      <c r="C43" s="12" t="str">
        <f t="shared" si="15"/>
        <v>0833837</v>
      </c>
      <c r="D43" s="11" t="str">
        <f t="shared" si="15"/>
        <v>DDU</v>
      </c>
      <c r="E43" s="11"/>
      <c r="F43" s="11"/>
      <c r="G43" s="11">
        <v>1.1499999999999999</v>
      </c>
      <c r="H43" s="11">
        <v>0.74</v>
      </c>
      <c r="I43" s="11">
        <v>0.91</v>
      </c>
      <c r="J43" s="6">
        <f t="shared" si="1"/>
        <v>0.77441000000000004</v>
      </c>
      <c r="K43" s="13" t="s">
        <v>9</v>
      </c>
      <c r="L43" s="3" t="str">
        <f t="shared" si="2"/>
        <v>O</v>
      </c>
      <c r="M43" s="14">
        <f t="shared" si="3"/>
        <v>193.60250000000002</v>
      </c>
      <c r="N43" s="14"/>
      <c r="O43" s="14" t="str">
        <f t="shared" si="5"/>
        <v/>
      </c>
      <c r="P43" s="4" t="str">
        <f t="shared" si="0"/>
        <v/>
      </c>
    </row>
    <row r="44" spans="1:16">
      <c r="A44" s="11" t="s">
        <v>35</v>
      </c>
      <c r="B44" s="11" t="s">
        <v>14</v>
      </c>
      <c r="C44" s="12" t="s">
        <v>52</v>
      </c>
      <c r="D44" s="11" t="s">
        <v>17</v>
      </c>
      <c r="E44" s="11">
        <v>404</v>
      </c>
      <c r="F44" s="11"/>
      <c r="G44" s="11">
        <v>2.0499999999999998</v>
      </c>
      <c r="H44" s="11">
        <v>0.8</v>
      </c>
      <c r="I44" s="11">
        <v>0.55000000000000004</v>
      </c>
      <c r="J44" s="6">
        <f t="shared" si="1"/>
        <v>0.90200000000000002</v>
      </c>
      <c r="K44" s="13" t="s">
        <v>19</v>
      </c>
      <c r="L44" s="3" t="str">
        <f t="shared" si="2"/>
        <v>O</v>
      </c>
      <c r="M44" s="14">
        <f t="shared" si="3"/>
        <v>225.5</v>
      </c>
      <c r="N44" s="14">
        <f>SUM(M44:M47)</f>
        <v>232.04000000000002</v>
      </c>
      <c r="O44" s="14" t="str">
        <f t="shared" si="5"/>
        <v/>
      </c>
      <c r="P44" s="4">
        <f t="shared" si="0"/>
        <v>232.04000000000002</v>
      </c>
    </row>
    <row r="45" spans="1:16">
      <c r="A45" s="11" t="str">
        <f t="shared" ref="A45:D47" si="16">A44</f>
        <v>OPG</v>
      </c>
      <c r="B45" s="11" t="str">
        <f t="shared" si="16"/>
        <v>LYS-EC</v>
      </c>
      <c r="C45" s="12" t="str">
        <f t="shared" si="16"/>
        <v>0833841</v>
      </c>
      <c r="D45" s="11" t="str">
        <f t="shared" si="16"/>
        <v>DDU</v>
      </c>
      <c r="E45" s="11"/>
      <c r="F45" s="11"/>
      <c r="G45" s="11">
        <v>2.1800000000000002</v>
      </c>
      <c r="H45" s="11">
        <v>0.1</v>
      </c>
      <c r="I45" s="11">
        <v>0.06</v>
      </c>
      <c r="J45" s="6">
        <f t="shared" si="1"/>
        <v>1.3080000000000001E-2</v>
      </c>
      <c r="K45" s="13" t="s">
        <v>9</v>
      </c>
      <c r="L45" s="3" t="str">
        <f t="shared" si="2"/>
        <v>O</v>
      </c>
      <c r="M45" s="14">
        <f t="shared" si="3"/>
        <v>3.2700000000000005</v>
      </c>
      <c r="N45" s="14"/>
      <c r="O45" s="14" t="str">
        <f t="shared" si="5"/>
        <v/>
      </c>
      <c r="P45" s="4" t="str">
        <f t="shared" si="0"/>
        <v/>
      </c>
    </row>
    <row r="46" spans="1:16">
      <c r="A46" s="11" t="str">
        <f t="shared" si="16"/>
        <v>OPG</v>
      </c>
      <c r="B46" s="11" t="str">
        <f t="shared" si="16"/>
        <v>LYS-EC</v>
      </c>
      <c r="C46" s="12" t="str">
        <f t="shared" si="16"/>
        <v>0833841</v>
      </c>
      <c r="D46" s="11" t="str">
        <f t="shared" si="16"/>
        <v>DDU</v>
      </c>
      <c r="E46" s="11"/>
      <c r="F46" s="11"/>
      <c r="G46" s="11">
        <v>2.1800000000000002</v>
      </c>
      <c r="H46" s="11">
        <v>0.1</v>
      </c>
      <c r="I46" s="11">
        <v>0.06</v>
      </c>
      <c r="J46" s="6">
        <f t="shared" si="1"/>
        <v>1.3080000000000001E-2</v>
      </c>
      <c r="K46" s="13" t="s">
        <v>9</v>
      </c>
      <c r="L46" s="3" t="str">
        <f t="shared" si="2"/>
        <v>O</v>
      </c>
      <c r="M46" s="14">
        <f t="shared" si="3"/>
        <v>3.2700000000000005</v>
      </c>
      <c r="N46" s="14"/>
      <c r="O46" s="14" t="str">
        <f t="shared" si="5"/>
        <v/>
      </c>
      <c r="P46" s="4" t="str">
        <f t="shared" si="0"/>
        <v/>
      </c>
    </row>
    <row r="47" spans="1:16">
      <c r="A47" s="11" t="str">
        <f t="shared" si="16"/>
        <v>OPG</v>
      </c>
      <c r="B47" s="11" t="str">
        <f t="shared" si="16"/>
        <v>LYS-EC</v>
      </c>
      <c r="C47" s="12" t="str">
        <f t="shared" si="16"/>
        <v>0833841</v>
      </c>
      <c r="D47" s="11" t="str">
        <f t="shared" si="16"/>
        <v>DDU</v>
      </c>
      <c r="E47" s="11"/>
      <c r="F47" s="11"/>
      <c r="G47" s="11" t="s">
        <v>53</v>
      </c>
      <c r="H47" s="11"/>
      <c r="I47" s="11"/>
      <c r="J47" s="6"/>
      <c r="K47" s="13" t="s">
        <v>9</v>
      </c>
      <c r="L47" s="3" t="str">
        <f t="shared" si="2"/>
        <v>O</v>
      </c>
      <c r="M47" s="14">
        <f t="shared" si="3"/>
        <v>0</v>
      </c>
      <c r="N47" s="14"/>
      <c r="O47" s="14" t="str">
        <f t="shared" si="5"/>
        <v/>
      </c>
      <c r="P47" s="4" t="str">
        <f t="shared" si="0"/>
        <v/>
      </c>
    </row>
    <row r="48" spans="1:16">
      <c r="A48" s="11" t="s">
        <v>35</v>
      </c>
      <c r="B48" s="11" t="s">
        <v>14</v>
      </c>
      <c r="C48" s="12" t="s">
        <v>54</v>
      </c>
      <c r="D48" s="11" t="s">
        <v>17</v>
      </c>
      <c r="E48" s="11">
        <v>912</v>
      </c>
      <c r="F48" s="11"/>
      <c r="G48" s="11">
        <v>1.1499999999999999</v>
      </c>
      <c r="H48" s="11">
        <v>0.96</v>
      </c>
      <c r="I48" s="11">
        <v>1.6</v>
      </c>
      <c r="J48" s="6">
        <f t="shared" si="1"/>
        <v>1.7664</v>
      </c>
      <c r="K48" s="13" t="s">
        <v>19</v>
      </c>
      <c r="L48" s="3" t="str">
        <f t="shared" si="2"/>
        <v>N</v>
      </c>
      <c r="M48" s="14">
        <f t="shared" si="3"/>
        <v>758.99999999999989</v>
      </c>
      <c r="N48" s="14">
        <f t="shared" ref="N48:N68" si="17">M48</f>
        <v>758.99999999999989</v>
      </c>
      <c r="O48" s="14" t="str">
        <f t="shared" si="5"/>
        <v/>
      </c>
      <c r="P48" s="4">
        <f t="shared" si="0"/>
        <v>758.99999999999989</v>
      </c>
    </row>
    <row r="49" spans="1:16">
      <c r="A49" s="11" t="s">
        <v>35</v>
      </c>
      <c r="B49" s="11" t="s">
        <v>14</v>
      </c>
      <c r="C49" s="12" t="s">
        <v>55</v>
      </c>
      <c r="D49" s="11" t="s">
        <v>17</v>
      </c>
      <c r="E49" s="11">
        <v>138</v>
      </c>
      <c r="F49" s="11"/>
      <c r="G49" s="11">
        <v>1.2</v>
      </c>
      <c r="H49" s="11">
        <v>0.8</v>
      </c>
      <c r="I49" s="11">
        <v>0.56000000000000005</v>
      </c>
      <c r="J49" s="6">
        <f t="shared" si="1"/>
        <v>0.53760000000000008</v>
      </c>
      <c r="K49" s="13" t="s">
        <v>19</v>
      </c>
      <c r="L49" s="3" t="str">
        <f t="shared" si="2"/>
        <v>O</v>
      </c>
      <c r="M49" s="14">
        <f t="shared" si="3"/>
        <v>134.4</v>
      </c>
      <c r="N49" s="14">
        <f t="shared" si="17"/>
        <v>134.4</v>
      </c>
      <c r="O49" s="14" t="str">
        <f t="shared" si="5"/>
        <v/>
      </c>
      <c r="P49" s="4">
        <f t="shared" si="0"/>
        <v>134.4</v>
      </c>
    </row>
    <row r="50" spans="1:16">
      <c r="A50" s="11" t="s">
        <v>35</v>
      </c>
      <c r="B50" s="11" t="s">
        <v>14</v>
      </c>
      <c r="C50" s="12" t="s">
        <v>56</v>
      </c>
      <c r="D50" s="11" t="s">
        <v>17</v>
      </c>
      <c r="E50" s="11">
        <v>35</v>
      </c>
      <c r="F50" s="11"/>
      <c r="G50" s="11">
        <v>0.4</v>
      </c>
      <c r="H50" s="11">
        <v>0.6</v>
      </c>
      <c r="I50" s="11">
        <v>0.6</v>
      </c>
      <c r="J50" s="6">
        <f t="shared" si="1"/>
        <v>0.14399999999999999</v>
      </c>
      <c r="K50" s="13" t="s">
        <v>9</v>
      </c>
      <c r="L50" s="3" t="str">
        <f t="shared" si="2"/>
        <v>O</v>
      </c>
      <c r="M50" s="14">
        <f t="shared" si="3"/>
        <v>36</v>
      </c>
      <c r="N50" s="14">
        <f t="shared" si="17"/>
        <v>36</v>
      </c>
      <c r="O50" s="14">
        <f t="shared" si="5"/>
        <v>-1</v>
      </c>
      <c r="P50" s="4">
        <f t="shared" si="0"/>
        <v>36</v>
      </c>
    </row>
    <row r="51" spans="1:16">
      <c r="A51" s="11" t="s">
        <v>35</v>
      </c>
      <c r="B51" s="11" t="s">
        <v>14</v>
      </c>
      <c r="C51" s="12" t="s">
        <v>57</v>
      </c>
      <c r="D51" s="11" t="s">
        <v>17</v>
      </c>
      <c r="E51" s="11">
        <v>456</v>
      </c>
      <c r="F51" s="11"/>
      <c r="G51" s="11">
        <v>1.2</v>
      </c>
      <c r="H51" s="11">
        <v>0.8</v>
      </c>
      <c r="I51" s="11">
        <v>1.95</v>
      </c>
      <c r="J51" s="6">
        <f t="shared" si="1"/>
        <v>1.8719999999999999</v>
      </c>
      <c r="K51" s="13" t="s">
        <v>9</v>
      </c>
      <c r="L51" s="3" t="str">
        <f t="shared" si="2"/>
        <v>O</v>
      </c>
      <c r="M51" s="14">
        <f t="shared" si="3"/>
        <v>468</v>
      </c>
      <c r="N51" s="14">
        <f t="shared" si="17"/>
        <v>468</v>
      </c>
      <c r="O51" s="14">
        <f t="shared" si="5"/>
        <v>-12</v>
      </c>
      <c r="P51" s="4">
        <f t="shared" si="0"/>
        <v>468</v>
      </c>
    </row>
    <row r="52" spans="1:16">
      <c r="A52" s="11" t="s">
        <v>35</v>
      </c>
      <c r="B52" s="11" t="s">
        <v>14</v>
      </c>
      <c r="C52" s="12" t="s">
        <v>58</v>
      </c>
      <c r="D52" s="11" t="s">
        <v>17</v>
      </c>
      <c r="E52" s="11">
        <v>104</v>
      </c>
      <c r="F52" s="11"/>
      <c r="G52" s="11">
        <v>0.78</v>
      </c>
      <c r="H52" s="11">
        <v>0.57999999999999996</v>
      </c>
      <c r="I52" s="11">
        <v>0.78</v>
      </c>
      <c r="J52" s="6">
        <f t="shared" si="1"/>
        <v>0.35287199999999996</v>
      </c>
      <c r="K52" s="13" t="s">
        <v>9</v>
      </c>
      <c r="L52" s="3" t="str">
        <f t="shared" si="2"/>
        <v>O</v>
      </c>
      <c r="M52" s="14">
        <f t="shared" si="3"/>
        <v>88.217999999999989</v>
      </c>
      <c r="N52" s="14">
        <f t="shared" si="17"/>
        <v>88.217999999999989</v>
      </c>
      <c r="O52" s="14" t="str">
        <f t="shared" si="5"/>
        <v/>
      </c>
      <c r="P52" s="4">
        <f t="shared" si="0"/>
        <v>88.217999999999989</v>
      </c>
    </row>
    <row r="53" spans="1:16">
      <c r="A53" s="11" t="s">
        <v>35</v>
      </c>
      <c r="B53" s="11" t="s">
        <v>14</v>
      </c>
      <c r="C53" s="12" t="s">
        <v>59</v>
      </c>
      <c r="D53" s="11" t="s">
        <v>17</v>
      </c>
      <c r="E53" s="11">
        <v>57</v>
      </c>
      <c r="F53" s="11"/>
      <c r="G53" s="11">
        <v>0.84</v>
      </c>
      <c r="H53" s="11">
        <v>0.62</v>
      </c>
      <c r="I53" s="11">
        <v>0.37</v>
      </c>
      <c r="J53" s="6">
        <f t="shared" si="1"/>
        <v>0.19269599999999998</v>
      </c>
      <c r="K53" s="13" t="s">
        <v>19</v>
      </c>
      <c r="L53" s="3" t="str">
        <f t="shared" si="2"/>
        <v>O</v>
      </c>
      <c r="M53" s="14">
        <f t="shared" si="3"/>
        <v>48.173999999999992</v>
      </c>
      <c r="N53" s="14">
        <f t="shared" si="17"/>
        <v>48.173999999999992</v>
      </c>
      <c r="O53" s="14" t="str">
        <f t="shared" si="5"/>
        <v/>
      </c>
      <c r="P53" s="4">
        <f t="shared" si="0"/>
        <v>48.173999999999992</v>
      </c>
    </row>
    <row r="54" spans="1:16">
      <c r="A54" s="11" t="s">
        <v>35</v>
      </c>
      <c r="B54" s="11" t="s">
        <v>13</v>
      </c>
      <c r="C54" s="12" t="s">
        <v>60</v>
      </c>
      <c r="D54" s="11" t="s">
        <v>17</v>
      </c>
      <c r="E54" s="11">
        <v>1152</v>
      </c>
      <c r="F54" s="11"/>
      <c r="G54" s="11">
        <v>1.2</v>
      </c>
      <c r="H54" s="11">
        <v>0.8</v>
      </c>
      <c r="I54" s="11">
        <v>1.18</v>
      </c>
      <c r="J54" s="6">
        <f t="shared" si="1"/>
        <v>1.1327999999999998</v>
      </c>
      <c r="K54" s="13" t="s">
        <v>9</v>
      </c>
      <c r="L54" s="3" t="str">
        <f t="shared" si="2"/>
        <v>O</v>
      </c>
      <c r="M54" s="14">
        <f t="shared" si="3"/>
        <v>283.19999999999993</v>
      </c>
      <c r="N54" s="14">
        <f t="shared" si="17"/>
        <v>283.19999999999993</v>
      </c>
      <c r="O54" s="14" t="str">
        <f t="shared" si="5"/>
        <v/>
      </c>
      <c r="P54" s="4">
        <f t="shared" si="0"/>
        <v>283.19999999999993</v>
      </c>
    </row>
    <row r="55" spans="1:16">
      <c r="A55" s="11" t="s">
        <v>35</v>
      </c>
      <c r="B55" s="11" t="s">
        <v>13</v>
      </c>
      <c r="C55" s="12" t="s">
        <v>61</v>
      </c>
      <c r="D55" s="11" t="s">
        <v>17</v>
      </c>
      <c r="E55" s="11">
        <v>870</v>
      </c>
      <c r="F55" s="11"/>
      <c r="G55" s="11">
        <v>1.2</v>
      </c>
      <c r="H55" s="11">
        <v>1.2</v>
      </c>
      <c r="I55" s="11">
        <v>1.06</v>
      </c>
      <c r="J55" s="6">
        <f t="shared" si="1"/>
        <v>1.5264</v>
      </c>
      <c r="K55" s="13" t="s">
        <v>9</v>
      </c>
      <c r="L55" s="3" t="str">
        <f t="shared" si="2"/>
        <v>O</v>
      </c>
      <c r="M55" s="14">
        <f t="shared" si="3"/>
        <v>381.6</v>
      </c>
      <c r="N55" s="14">
        <f t="shared" si="17"/>
        <v>381.6</v>
      </c>
      <c r="O55" s="14" t="str">
        <f t="shared" si="5"/>
        <v/>
      </c>
      <c r="P55" s="4">
        <f t="shared" si="0"/>
        <v>381.6</v>
      </c>
    </row>
    <row r="56" spans="1:16">
      <c r="A56" s="11" t="s">
        <v>35</v>
      </c>
      <c r="B56" s="11" t="s">
        <v>13</v>
      </c>
      <c r="C56" s="12" t="s">
        <v>62</v>
      </c>
      <c r="D56" s="11" t="s">
        <v>17</v>
      </c>
      <c r="E56" s="11">
        <v>312</v>
      </c>
      <c r="F56" s="11"/>
      <c r="G56" s="11">
        <v>1.2</v>
      </c>
      <c r="H56" s="11">
        <v>0.8</v>
      </c>
      <c r="I56" s="11">
        <v>1.4</v>
      </c>
      <c r="J56" s="6">
        <f t="shared" si="1"/>
        <v>1.3439999999999999</v>
      </c>
      <c r="K56" s="13" t="s">
        <v>19</v>
      </c>
      <c r="L56" s="3" t="str">
        <f t="shared" si="2"/>
        <v>N</v>
      </c>
      <c r="M56" s="14">
        <f t="shared" si="3"/>
        <v>660</v>
      </c>
      <c r="N56" s="14">
        <f t="shared" si="17"/>
        <v>660</v>
      </c>
      <c r="O56" s="14">
        <f t="shared" si="5"/>
        <v>-348</v>
      </c>
      <c r="P56" s="4">
        <f t="shared" si="0"/>
        <v>660</v>
      </c>
    </row>
    <row r="57" spans="1:16">
      <c r="A57" s="11" t="s">
        <v>35</v>
      </c>
      <c r="B57" s="11" t="s">
        <v>13</v>
      </c>
      <c r="C57" s="12" t="s">
        <v>63</v>
      </c>
      <c r="D57" s="11" t="s">
        <v>38</v>
      </c>
      <c r="E57" s="11">
        <v>120</v>
      </c>
      <c r="F57" s="11"/>
      <c r="G57" s="11">
        <v>1.8</v>
      </c>
      <c r="H57" s="11">
        <v>0.8</v>
      </c>
      <c r="I57" s="11">
        <v>0.45</v>
      </c>
      <c r="J57" s="6">
        <f t="shared" si="1"/>
        <v>0.64800000000000013</v>
      </c>
      <c r="K57" s="13" t="s">
        <v>19</v>
      </c>
      <c r="L57" s="3" t="str">
        <f t="shared" si="2"/>
        <v>O</v>
      </c>
      <c r="M57" s="14">
        <f t="shared" si="3"/>
        <v>162.00000000000003</v>
      </c>
      <c r="N57" s="14">
        <f t="shared" si="17"/>
        <v>162.00000000000003</v>
      </c>
      <c r="O57" s="14">
        <f t="shared" si="5"/>
        <v>-42.000000000000028</v>
      </c>
      <c r="P57" s="4">
        <f t="shared" si="0"/>
        <v>162.00000000000003</v>
      </c>
    </row>
    <row r="58" spans="1:16">
      <c r="A58" s="11" t="s">
        <v>35</v>
      </c>
      <c r="B58" s="11" t="s">
        <v>13</v>
      </c>
      <c r="C58" s="12" t="s">
        <v>64</v>
      </c>
      <c r="D58" s="11" t="s">
        <v>17</v>
      </c>
      <c r="E58" s="11">
        <v>285.5</v>
      </c>
      <c r="F58" s="11"/>
      <c r="G58" s="11">
        <v>1.1000000000000001</v>
      </c>
      <c r="H58" s="11">
        <v>0.83</v>
      </c>
      <c r="I58" s="11">
        <v>1.17</v>
      </c>
      <c r="J58" s="6">
        <f t="shared" si="1"/>
        <v>1.0682099999999999</v>
      </c>
      <c r="K58" s="13" t="s">
        <v>9</v>
      </c>
      <c r="L58" s="3" t="str">
        <f t="shared" si="2"/>
        <v>O</v>
      </c>
      <c r="M58" s="14">
        <f t="shared" si="3"/>
        <v>267.05249999999995</v>
      </c>
      <c r="N58" s="14">
        <f t="shared" si="17"/>
        <v>267.05249999999995</v>
      </c>
      <c r="O58" s="14" t="str">
        <f t="shared" si="5"/>
        <v/>
      </c>
      <c r="P58" s="4">
        <f t="shared" si="0"/>
        <v>267.05249999999995</v>
      </c>
    </row>
    <row r="59" spans="1:16">
      <c r="A59" s="11" t="s">
        <v>35</v>
      </c>
      <c r="B59" s="11" t="s">
        <v>13</v>
      </c>
      <c r="C59" s="12" t="s">
        <v>65</v>
      </c>
      <c r="D59" s="11" t="s">
        <v>38</v>
      </c>
      <c r="E59" s="11">
        <v>162.80000000000001</v>
      </c>
      <c r="F59" s="11"/>
      <c r="G59" s="11">
        <v>1.1499999999999999</v>
      </c>
      <c r="H59" s="11">
        <v>0.83</v>
      </c>
      <c r="I59" s="11">
        <v>1.17</v>
      </c>
      <c r="J59" s="6">
        <f t="shared" si="1"/>
        <v>1.1167649999999998</v>
      </c>
      <c r="K59" s="13" t="s">
        <v>19</v>
      </c>
      <c r="L59" s="3" t="str">
        <f t="shared" si="2"/>
        <v>N</v>
      </c>
      <c r="M59" s="14">
        <f t="shared" si="3"/>
        <v>656.21875</v>
      </c>
      <c r="N59" s="14">
        <f t="shared" si="17"/>
        <v>656.21875</v>
      </c>
      <c r="O59" s="14">
        <f t="shared" si="5"/>
        <v>-493.41874999999999</v>
      </c>
      <c r="P59" s="4">
        <f t="shared" si="0"/>
        <v>656.21875</v>
      </c>
    </row>
    <row r="60" spans="1:16">
      <c r="A60" s="11" t="s">
        <v>35</v>
      </c>
      <c r="B60" s="11" t="s">
        <v>13</v>
      </c>
      <c r="C60" s="12" t="s">
        <v>66</v>
      </c>
      <c r="D60" s="11" t="s">
        <v>17</v>
      </c>
      <c r="E60" s="11">
        <v>225</v>
      </c>
      <c r="F60" s="11"/>
      <c r="G60" s="11">
        <v>1.2</v>
      </c>
      <c r="H60" s="11">
        <v>1</v>
      </c>
      <c r="I60" s="11">
        <v>0.73</v>
      </c>
      <c r="J60" s="6">
        <f t="shared" si="1"/>
        <v>0.876</v>
      </c>
      <c r="K60" s="13" t="s">
        <v>9</v>
      </c>
      <c r="L60" s="3" t="str">
        <f t="shared" si="2"/>
        <v>O</v>
      </c>
      <c r="M60" s="14">
        <f t="shared" si="3"/>
        <v>219</v>
      </c>
      <c r="N60" s="14">
        <f t="shared" si="17"/>
        <v>219</v>
      </c>
      <c r="O60" s="14" t="str">
        <f t="shared" si="5"/>
        <v/>
      </c>
      <c r="P60" s="4">
        <f t="shared" si="0"/>
        <v>219</v>
      </c>
    </row>
    <row r="61" spans="1:16">
      <c r="A61" s="11" t="s">
        <v>35</v>
      </c>
      <c r="B61" s="11" t="s">
        <v>13</v>
      </c>
      <c r="C61" s="12" t="s">
        <v>67</v>
      </c>
      <c r="D61" s="11" t="s">
        <v>38</v>
      </c>
      <c r="E61" s="11">
        <v>190</v>
      </c>
      <c r="F61" s="11"/>
      <c r="G61" s="11">
        <v>1.2</v>
      </c>
      <c r="H61" s="11">
        <v>0.8</v>
      </c>
      <c r="I61" s="11" t="s">
        <v>68</v>
      </c>
      <c r="J61" s="6"/>
      <c r="K61" s="13" t="s">
        <v>19</v>
      </c>
      <c r="L61" s="3" t="str">
        <f t="shared" si="2"/>
        <v>N</v>
      </c>
      <c r="M61" s="14">
        <f t="shared" si="3"/>
        <v>660</v>
      </c>
      <c r="N61" s="14">
        <f t="shared" si="17"/>
        <v>660</v>
      </c>
      <c r="O61" s="14">
        <f t="shared" si="5"/>
        <v>-470</v>
      </c>
      <c r="P61" s="4">
        <f t="shared" si="0"/>
        <v>660</v>
      </c>
    </row>
    <row r="62" spans="1:16">
      <c r="A62" s="11" t="s">
        <v>35</v>
      </c>
      <c r="B62" s="11" t="s">
        <v>13</v>
      </c>
      <c r="C62" s="12" t="s">
        <v>69</v>
      </c>
      <c r="D62" s="11" t="s">
        <v>17</v>
      </c>
      <c r="E62" s="11">
        <v>52</v>
      </c>
      <c r="F62" s="11"/>
      <c r="G62" s="11">
        <v>0.8</v>
      </c>
      <c r="H62" s="11">
        <v>0.6</v>
      </c>
      <c r="I62" s="11">
        <v>0.4</v>
      </c>
      <c r="J62" s="6">
        <f t="shared" si="1"/>
        <v>0.192</v>
      </c>
      <c r="K62" s="13" t="s">
        <v>19</v>
      </c>
      <c r="L62" s="3" t="str">
        <f t="shared" si="2"/>
        <v>O</v>
      </c>
      <c r="M62" s="14">
        <f t="shared" si="3"/>
        <v>48</v>
      </c>
      <c r="N62" s="14">
        <f t="shared" si="17"/>
        <v>48</v>
      </c>
      <c r="O62" s="14" t="str">
        <f t="shared" si="5"/>
        <v/>
      </c>
      <c r="P62" s="4">
        <f t="shared" si="0"/>
        <v>48</v>
      </c>
    </row>
    <row r="63" spans="1:16">
      <c r="A63" s="11" t="s">
        <v>35</v>
      </c>
      <c r="B63" s="11" t="s">
        <v>13</v>
      </c>
      <c r="C63" s="12" t="s">
        <v>70</v>
      </c>
      <c r="D63" s="11" t="s">
        <v>17</v>
      </c>
      <c r="E63" s="11">
        <v>93.5</v>
      </c>
      <c r="F63" s="11"/>
      <c r="G63" s="11">
        <v>1.2</v>
      </c>
      <c r="H63" s="11">
        <v>0.8</v>
      </c>
      <c r="I63" s="11">
        <v>0.38</v>
      </c>
      <c r="J63" s="6">
        <f t="shared" si="1"/>
        <v>0.36480000000000001</v>
      </c>
      <c r="K63" s="13" t="s">
        <v>9</v>
      </c>
      <c r="L63" s="3" t="str">
        <f t="shared" si="2"/>
        <v>O</v>
      </c>
      <c r="M63" s="14">
        <f t="shared" si="3"/>
        <v>91.2</v>
      </c>
      <c r="N63" s="14">
        <f t="shared" si="17"/>
        <v>91.2</v>
      </c>
      <c r="O63" s="14" t="str">
        <f t="shared" si="5"/>
        <v/>
      </c>
      <c r="P63" s="4">
        <f t="shared" si="0"/>
        <v>91.2</v>
      </c>
    </row>
    <row r="64" spans="1:16">
      <c r="A64" s="11" t="s">
        <v>35</v>
      </c>
      <c r="B64" s="11" t="s">
        <v>13</v>
      </c>
      <c r="C64" s="12" t="s">
        <v>71</v>
      </c>
      <c r="D64" s="11" t="s">
        <v>17</v>
      </c>
      <c r="E64" s="11">
        <v>62.5</v>
      </c>
      <c r="F64" s="11"/>
      <c r="G64" s="11">
        <v>0.8</v>
      </c>
      <c r="H64" s="11">
        <v>0.6</v>
      </c>
      <c r="I64" s="11">
        <v>0.68</v>
      </c>
      <c r="J64" s="6">
        <f t="shared" si="1"/>
        <v>0.32640000000000002</v>
      </c>
      <c r="K64" s="13" t="s">
        <v>9</v>
      </c>
      <c r="L64" s="3" t="str">
        <f t="shared" si="2"/>
        <v>O</v>
      </c>
      <c r="M64" s="14">
        <f t="shared" si="3"/>
        <v>81.600000000000009</v>
      </c>
      <c r="N64" s="14">
        <f t="shared" si="17"/>
        <v>81.600000000000009</v>
      </c>
      <c r="O64" s="14">
        <f t="shared" si="5"/>
        <v>-19.100000000000009</v>
      </c>
      <c r="P64" s="4">
        <f t="shared" si="0"/>
        <v>81.600000000000009</v>
      </c>
    </row>
    <row r="65" spans="1:16">
      <c r="A65" s="11" t="s">
        <v>35</v>
      </c>
      <c r="B65" s="11" t="s">
        <v>13</v>
      </c>
      <c r="C65" s="12" t="s">
        <v>72</v>
      </c>
      <c r="D65" s="11" t="s">
        <v>17</v>
      </c>
      <c r="E65" s="11">
        <v>709.5</v>
      </c>
      <c r="F65" s="11"/>
      <c r="G65" s="11">
        <v>1.27</v>
      </c>
      <c r="H65" s="11">
        <v>0.81</v>
      </c>
      <c r="I65" s="11">
        <v>0.25</v>
      </c>
      <c r="J65" s="6">
        <f t="shared" si="1"/>
        <v>0.25717500000000004</v>
      </c>
      <c r="K65" s="13" t="s">
        <v>9</v>
      </c>
      <c r="L65" s="3" t="str">
        <f t="shared" si="2"/>
        <v>O</v>
      </c>
      <c r="M65" s="14">
        <f t="shared" si="3"/>
        <v>64.293750000000017</v>
      </c>
      <c r="N65" s="14">
        <f t="shared" si="17"/>
        <v>64.293750000000017</v>
      </c>
      <c r="O65" s="14" t="str">
        <f t="shared" si="5"/>
        <v/>
      </c>
      <c r="P65" s="4">
        <f t="shared" si="0"/>
        <v>64.293750000000017</v>
      </c>
    </row>
    <row r="66" spans="1:16">
      <c r="A66" s="11" t="s">
        <v>35</v>
      </c>
      <c r="B66" s="11" t="s">
        <v>13</v>
      </c>
      <c r="C66" s="12" t="s">
        <v>73</v>
      </c>
      <c r="D66" s="11" t="s">
        <v>38</v>
      </c>
      <c r="E66" s="11">
        <v>168</v>
      </c>
      <c r="F66" s="11"/>
      <c r="G66" s="11">
        <v>1.2</v>
      </c>
      <c r="H66" s="11">
        <v>0.8</v>
      </c>
      <c r="I66" s="11">
        <v>0.62</v>
      </c>
      <c r="J66" s="6">
        <f t="shared" si="1"/>
        <v>0.59519999999999995</v>
      </c>
      <c r="K66" s="13" t="s">
        <v>9</v>
      </c>
      <c r="L66" s="3" t="str">
        <f t="shared" si="2"/>
        <v>O</v>
      </c>
      <c r="M66" s="14">
        <f t="shared" si="3"/>
        <v>148.79999999999998</v>
      </c>
      <c r="N66" s="14">
        <f t="shared" si="17"/>
        <v>148.79999999999998</v>
      </c>
      <c r="O66" s="14" t="str">
        <f t="shared" si="5"/>
        <v/>
      </c>
      <c r="P66" s="4">
        <f t="shared" ref="P66:P129" si="18">IF(E66="","",SUMIF($C$2:$C$240,C66,$M$2:$M$240))</f>
        <v>148.79999999999998</v>
      </c>
    </row>
    <row r="67" spans="1:16">
      <c r="A67" s="11" t="s">
        <v>74</v>
      </c>
      <c r="B67" s="11" t="s">
        <v>13</v>
      </c>
      <c r="C67" s="12" t="s">
        <v>75</v>
      </c>
      <c r="D67" s="11" t="s">
        <v>17</v>
      </c>
      <c r="E67" s="11">
        <v>262.60000000000002</v>
      </c>
      <c r="F67" s="11"/>
      <c r="G67" s="11">
        <v>1.2</v>
      </c>
      <c r="H67" s="11">
        <v>0.8</v>
      </c>
      <c r="I67" s="11">
        <v>0.8</v>
      </c>
      <c r="J67" s="6">
        <f t="shared" ref="J67:J130" si="19">G67*H67*I67</f>
        <v>0.76800000000000002</v>
      </c>
      <c r="K67" s="13" t="s">
        <v>9</v>
      </c>
      <c r="L67" s="3" t="str">
        <f t="shared" ref="L67:L130" si="20">IF(I67&lt;1,"O",IF(I67&lt;2,K67,"N"))</f>
        <v>O</v>
      </c>
      <c r="M67" s="14">
        <f t="shared" ref="M67:M130" si="21">IF(L67="N",G67*H67*1650/2.4,J67*250)</f>
        <v>192</v>
      </c>
      <c r="N67" s="14">
        <f t="shared" si="17"/>
        <v>192</v>
      </c>
      <c r="O67" s="14" t="str">
        <f t="shared" ref="O67:O130" si="22">IF(N67&gt;E67,E67-N67,"")</f>
        <v/>
      </c>
      <c r="P67" s="4">
        <f t="shared" si="18"/>
        <v>192</v>
      </c>
    </row>
    <row r="68" spans="1:16">
      <c r="A68" s="11" t="s">
        <v>74</v>
      </c>
      <c r="B68" s="11" t="s">
        <v>13</v>
      </c>
      <c r="C68" s="12" t="s">
        <v>76</v>
      </c>
      <c r="D68" s="11" t="s">
        <v>17</v>
      </c>
      <c r="E68" s="11">
        <v>734</v>
      </c>
      <c r="F68" s="11"/>
      <c r="G68" s="11">
        <v>1.2</v>
      </c>
      <c r="H68" s="11">
        <v>0.8</v>
      </c>
      <c r="I68" s="11">
        <v>1.5</v>
      </c>
      <c r="J68" s="6">
        <f t="shared" si="19"/>
        <v>1.44</v>
      </c>
      <c r="K68" s="13" t="s">
        <v>19</v>
      </c>
      <c r="L68" s="3" t="str">
        <f t="shared" si="20"/>
        <v>N</v>
      </c>
      <c r="M68" s="14">
        <f t="shared" si="21"/>
        <v>660</v>
      </c>
      <c r="N68" s="14">
        <f t="shared" si="17"/>
        <v>660</v>
      </c>
      <c r="O68" s="14" t="str">
        <f t="shared" si="22"/>
        <v/>
      </c>
      <c r="P68" s="4">
        <f t="shared" si="18"/>
        <v>660</v>
      </c>
    </row>
    <row r="69" spans="1:16">
      <c r="A69" s="11" t="s">
        <v>74</v>
      </c>
      <c r="B69" s="11" t="s">
        <v>78</v>
      </c>
      <c r="C69" s="12" t="s">
        <v>79</v>
      </c>
      <c r="D69" s="11" t="s">
        <v>38</v>
      </c>
      <c r="E69" s="11">
        <v>2210</v>
      </c>
      <c r="F69" s="11"/>
      <c r="G69" s="11">
        <v>1.2</v>
      </c>
      <c r="H69" s="11">
        <v>0.8</v>
      </c>
      <c r="I69" s="11">
        <v>1.6</v>
      </c>
      <c r="J69" s="6">
        <f t="shared" si="19"/>
        <v>1.536</v>
      </c>
      <c r="K69" s="13" t="s">
        <v>9</v>
      </c>
      <c r="L69" s="3" t="str">
        <f t="shared" si="20"/>
        <v>O</v>
      </c>
      <c r="M69" s="14">
        <f t="shared" si="21"/>
        <v>384</v>
      </c>
      <c r="N69" s="14">
        <f>SUM(M69:M71)</f>
        <v>1704</v>
      </c>
      <c r="O69" s="14" t="str">
        <f t="shared" si="22"/>
        <v/>
      </c>
      <c r="P69" s="4">
        <f t="shared" si="18"/>
        <v>1704</v>
      </c>
    </row>
    <row r="70" spans="1:16">
      <c r="A70" s="11" t="str">
        <f t="shared" ref="A70:D71" si="23">A69</f>
        <v>BSL</v>
      </c>
      <c r="B70" s="11" t="str">
        <f t="shared" si="23"/>
        <v>IRU-EC</v>
      </c>
      <c r="C70" s="12" t="str">
        <f t="shared" si="23"/>
        <v>0190919</v>
      </c>
      <c r="D70" s="11" t="str">
        <f t="shared" si="23"/>
        <v>EXW</v>
      </c>
      <c r="E70" s="11"/>
      <c r="F70" s="11"/>
      <c r="G70" s="11">
        <v>1.2</v>
      </c>
      <c r="H70" s="11">
        <v>0.8</v>
      </c>
      <c r="I70" s="11">
        <v>1.85</v>
      </c>
      <c r="J70" s="6">
        <f t="shared" si="19"/>
        <v>1.776</v>
      </c>
      <c r="K70" s="13" t="s">
        <v>19</v>
      </c>
      <c r="L70" s="3" t="str">
        <f t="shared" si="20"/>
        <v>N</v>
      </c>
      <c r="M70" s="14">
        <f t="shared" si="21"/>
        <v>660</v>
      </c>
      <c r="N70" s="14"/>
      <c r="O70" s="14" t="str">
        <f t="shared" si="22"/>
        <v/>
      </c>
      <c r="P70" s="4" t="str">
        <f t="shared" si="18"/>
        <v/>
      </c>
    </row>
    <row r="71" spans="1:16">
      <c r="A71" s="11" t="str">
        <f t="shared" si="23"/>
        <v>BSL</v>
      </c>
      <c r="B71" s="11" t="str">
        <f t="shared" si="23"/>
        <v>IRU-EC</v>
      </c>
      <c r="C71" s="12" t="str">
        <f t="shared" si="23"/>
        <v>0190919</v>
      </c>
      <c r="D71" s="11" t="str">
        <f t="shared" si="23"/>
        <v>EXW</v>
      </c>
      <c r="E71" s="11"/>
      <c r="F71" s="11"/>
      <c r="G71" s="11">
        <v>1.2</v>
      </c>
      <c r="H71" s="11">
        <v>0.8</v>
      </c>
      <c r="I71" s="11">
        <v>1.52</v>
      </c>
      <c r="J71" s="6">
        <f t="shared" si="19"/>
        <v>1.4592000000000001</v>
      </c>
      <c r="K71" s="13" t="s">
        <v>19</v>
      </c>
      <c r="L71" s="3" t="str">
        <f t="shared" si="20"/>
        <v>N</v>
      </c>
      <c r="M71" s="14">
        <f t="shared" si="21"/>
        <v>660</v>
      </c>
      <c r="N71" s="14"/>
      <c r="O71" s="14" t="str">
        <f t="shared" si="22"/>
        <v/>
      </c>
      <c r="P71" s="4" t="str">
        <f t="shared" si="18"/>
        <v/>
      </c>
    </row>
    <row r="72" spans="1:16">
      <c r="A72" s="11" t="s">
        <v>74</v>
      </c>
      <c r="B72" s="11" t="s">
        <v>13</v>
      </c>
      <c r="C72" s="12" t="s">
        <v>80</v>
      </c>
      <c r="D72" s="11" t="s">
        <v>17</v>
      </c>
      <c r="E72" s="11">
        <v>409.5</v>
      </c>
      <c r="F72" s="11"/>
      <c r="G72" s="11">
        <v>1.2</v>
      </c>
      <c r="H72" s="11">
        <v>0.8</v>
      </c>
      <c r="I72" s="11">
        <v>0.9</v>
      </c>
      <c r="J72" s="6">
        <f t="shared" si="19"/>
        <v>0.86399999999999999</v>
      </c>
      <c r="K72" s="13" t="s">
        <v>9</v>
      </c>
      <c r="L72" s="3" t="str">
        <f t="shared" si="20"/>
        <v>O</v>
      </c>
      <c r="M72" s="14">
        <f t="shared" si="21"/>
        <v>216</v>
      </c>
      <c r="N72" s="14">
        <f t="shared" ref="N72" si="24">M72</f>
        <v>216</v>
      </c>
      <c r="O72" s="14" t="str">
        <f t="shared" si="22"/>
        <v/>
      </c>
      <c r="P72" s="4">
        <f t="shared" si="18"/>
        <v>216</v>
      </c>
    </row>
    <row r="73" spans="1:16">
      <c r="A73" s="11" t="s">
        <v>74</v>
      </c>
      <c r="B73" s="11" t="s">
        <v>13</v>
      </c>
      <c r="C73" s="12" t="s">
        <v>81</v>
      </c>
      <c r="D73" s="11" t="s">
        <v>17</v>
      </c>
      <c r="E73" s="11">
        <v>5670.8</v>
      </c>
      <c r="F73" s="11"/>
      <c r="G73" s="11">
        <v>1.2</v>
      </c>
      <c r="H73" s="11">
        <v>0.8</v>
      </c>
      <c r="I73" s="11">
        <v>0.95</v>
      </c>
      <c r="J73" s="6">
        <f t="shared" si="19"/>
        <v>0.91199999999999992</v>
      </c>
      <c r="K73" s="13" t="s">
        <v>9</v>
      </c>
      <c r="L73" s="3" t="str">
        <f t="shared" si="20"/>
        <v>O</v>
      </c>
      <c r="M73" s="14">
        <f t="shared" si="21"/>
        <v>227.99999999999997</v>
      </c>
      <c r="N73" s="14">
        <f>SUM(M73:M86)</f>
        <v>3191.9999999999995</v>
      </c>
      <c r="O73" s="14" t="str">
        <f t="shared" si="22"/>
        <v/>
      </c>
      <c r="P73" s="4">
        <f t="shared" si="18"/>
        <v>3191.9999999999995</v>
      </c>
    </row>
    <row r="74" spans="1:16">
      <c r="A74" s="11" t="str">
        <f t="shared" ref="A74:A86" si="25">A73</f>
        <v>BSL</v>
      </c>
      <c r="B74" s="11" t="str">
        <f t="shared" ref="B74:B86" si="26">B73</f>
        <v>PAR-EC</v>
      </c>
      <c r="C74" s="12" t="str">
        <f t="shared" ref="C74:C86" si="27">C73</f>
        <v>1028324</v>
      </c>
      <c r="D74" s="11" t="str">
        <f t="shared" ref="D74:D86" si="28">D73</f>
        <v>DDU</v>
      </c>
      <c r="E74" s="11"/>
      <c r="F74" s="11"/>
      <c r="G74" s="11">
        <v>1.2</v>
      </c>
      <c r="H74" s="11">
        <v>0.8</v>
      </c>
      <c r="I74" s="11">
        <v>0.95</v>
      </c>
      <c r="J74" s="6">
        <f t="shared" si="19"/>
        <v>0.91199999999999992</v>
      </c>
      <c r="K74" s="13" t="s">
        <v>9</v>
      </c>
      <c r="L74" s="3" t="str">
        <f t="shared" si="20"/>
        <v>O</v>
      </c>
      <c r="M74" s="14">
        <f t="shared" si="21"/>
        <v>227.99999999999997</v>
      </c>
      <c r="N74" s="14"/>
      <c r="O74" s="14" t="str">
        <f t="shared" si="22"/>
        <v/>
      </c>
      <c r="P74" s="4" t="str">
        <f t="shared" si="18"/>
        <v/>
      </c>
    </row>
    <row r="75" spans="1:16">
      <c r="A75" s="11" t="str">
        <f t="shared" si="25"/>
        <v>BSL</v>
      </c>
      <c r="B75" s="11" t="str">
        <f t="shared" si="26"/>
        <v>PAR-EC</v>
      </c>
      <c r="C75" s="12" t="str">
        <f t="shared" si="27"/>
        <v>1028324</v>
      </c>
      <c r="D75" s="11" t="str">
        <f t="shared" si="28"/>
        <v>DDU</v>
      </c>
      <c r="E75" s="11"/>
      <c r="F75" s="11"/>
      <c r="G75" s="11">
        <v>1.2</v>
      </c>
      <c r="H75" s="11">
        <v>0.8</v>
      </c>
      <c r="I75" s="11">
        <v>0.95</v>
      </c>
      <c r="J75" s="6">
        <f t="shared" si="19"/>
        <v>0.91199999999999992</v>
      </c>
      <c r="K75" s="13" t="s">
        <v>9</v>
      </c>
      <c r="L75" s="3" t="str">
        <f t="shared" si="20"/>
        <v>O</v>
      </c>
      <c r="M75" s="14">
        <f t="shared" si="21"/>
        <v>227.99999999999997</v>
      </c>
      <c r="N75" s="14"/>
      <c r="O75" s="14" t="str">
        <f t="shared" si="22"/>
        <v/>
      </c>
      <c r="P75" s="4" t="str">
        <f t="shared" si="18"/>
        <v/>
      </c>
    </row>
    <row r="76" spans="1:16">
      <c r="A76" s="11" t="str">
        <f t="shared" si="25"/>
        <v>BSL</v>
      </c>
      <c r="B76" s="11" t="str">
        <f t="shared" si="26"/>
        <v>PAR-EC</v>
      </c>
      <c r="C76" s="12" t="str">
        <f t="shared" si="27"/>
        <v>1028324</v>
      </c>
      <c r="D76" s="11" t="str">
        <f t="shared" si="28"/>
        <v>DDU</v>
      </c>
      <c r="E76" s="11"/>
      <c r="F76" s="11"/>
      <c r="G76" s="11">
        <v>1.2</v>
      </c>
      <c r="H76" s="11">
        <v>0.8</v>
      </c>
      <c r="I76" s="11">
        <v>0.95</v>
      </c>
      <c r="J76" s="6">
        <f t="shared" si="19"/>
        <v>0.91199999999999992</v>
      </c>
      <c r="K76" s="13" t="s">
        <v>9</v>
      </c>
      <c r="L76" s="3" t="str">
        <f t="shared" si="20"/>
        <v>O</v>
      </c>
      <c r="M76" s="14">
        <f t="shared" si="21"/>
        <v>227.99999999999997</v>
      </c>
      <c r="N76" s="14"/>
      <c r="O76" s="14" t="str">
        <f t="shared" si="22"/>
        <v/>
      </c>
      <c r="P76" s="4" t="str">
        <f t="shared" si="18"/>
        <v/>
      </c>
    </row>
    <row r="77" spans="1:16">
      <c r="A77" s="11" t="str">
        <f t="shared" si="25"/>
        <v>BSL</v>
      </c>
      <c r="B77" s="11" t="str">
        <f t="shared" si="26"/>
        <v>PAR-EC</v>
      </c>
      <c r="C77" s="12" t="str">
        <f t="shared" si="27"/>
        <v>1028324</v>
      </c>
      <c r="D77" s="11" t="str">
        <f t="shared" si="28"/>
        <v>DDU</v>
      </c>
      <c r="E77" s="11"/>
      <c r="F77" s="11"/>
      <c r="G77" s="11">
        <v>1.2</v>
      </c>
      <c r="H77" s="11">
        <v>0.8</v>
      </c>
      <c r="I77" s="11">
        <v>0.95</v>
      </c>
      <c r="J77" s="6">
        <f t="shared" si="19"/>
        <v>0.91199999999999992</v>
      </c>
      <c r="K77" s="13" t="s">
        <v>9</v>
      </c>
      <c r="L77" s="3" t="str">
        <f t="shared" si="20"/>
        <v>O</v>
      </c>
      <c r="M77" s="14">
        <f t="shared" si="21"/>
        <v>227.99999999999997</v>
      </c>
      <c r="N77" s="14"/>
      <c r="O77" s="14" t="str">
        <f t="shared" si="22"/>
        <v/>
      </c>
      <c r="P77" s="4" t="str">
        <f t="shared" si="18"/>
        <v/>
      </c>
    </row>
    <row r="78" spans="1:16">
      <c r="A78" s="11" t="str">
        <f t="shared" si="25"/>
        <v>BSL</v>
      </c>
      <c r="B78" s="11" t="str">
        <f t="shared" si="26"/>
        <v>PAR-EC</v>
      </c>
      <c r="C78" s="12" t="str">
        <f t="shared" si="27"/>
        <v>1028324</v>
      </c>
      <c r="D78" s="11" t="str">
        <f t="shared" si="28"/>
        <v>DDU</v>
      </c>
      <c r="E78" s="11"/>
      <c r="F78" s="11"/>
      <c r="G78" s="11">
        <v>1.2</v>
      </c>
      <c r="H78" s="11">
        <v>0.8</v>
      </c>
      <c r="I78" s="11">
        <v>0.95</v>
      </c>
      <c r="J78" s="6">
        <f t="shared" si="19"/>
        <v>0.91199999999999992</v>
      </c>
      <c r="K78" s="13" t="s">
        <v>9</v>
      </c>
      <c r="L78" s="3" t="str">
        <f t="shared" si="20"/>
        <v>O</v>
      </c>
      <c r="M78" s="14">
        <f t="shared" si="21"/>
        <v>227.99999999999997</v>
      </c>
      <c r="N78" s="14"/>
      <c r="O78" s="14" t="str">
        <f t="shared" si="22"/>
        <v/>
      </c>
      <c r="P78" s="4" t="str">
        <f t="shared" si="18"/>
        <v/>
      </c>
    </row>
    <row r="79" spans="1:16">
      <c r="A79" s="11" t="str">
        <f t="shared" si="25"/>
        <v>BSL</v>
      </c>
      <c r="B79" s="11" t="str">
        <f t="shared" si="26"/>
        <v>PAR-EC</v>
      </c>
      <c r="C79" s="12" t="str">
        <f t="shared" si="27"/>
        <v>1028324</v>
      </c>
      <c r="D79" s="11" t="str">
        <f t="shared" si="28"/>
        <v>DDU</v>
      </c>
      <c r="E79" s="11"/>
      <c r="F79" s="11"/>
      <c r="G79" s="11">
        <v>1.2</v>
      </c>
      <c r="H79" s="11">
        <v>0.8</v>
      </c>
      <c r="I79" s="11">
        <v>0.95</v>
      </c>
      <c r="J79" s="6">
        <f t="shared" si="19"/>
        <v>0.91199999999999992</v>
      </c>
      <c r="K79" s="13" t="s">
        <v>9</v>
      </c>
      <c r="L79" s="3" t="str">
        <f t="shared" si="20"/>
        <v>O</v>
      </c>
      <c r="M79" s="14">
        <f t="shared" si="21"/>
        <v>227.99999999999997</v>
      </c>
      <c r="N79" s="14"/>
      <c r="O79" s="14" t="str">
        <f t="shared" si="22"/>
        <v/>
      </c>
      <c r="P79" s="4" t="str">
        <f t="shared" si="18"/>
        <v/>
      </c>
    </row>
    <row r="80" spans="1:16">
      <c r="A80" s="11" t="str">
        <f t="shared" si="25"/>
        <v>BSL</v>
      </c>
      <c r="B80" s="11" t="str">
        <f t="shared" si="26"/>
        <v>PAR-EC</v>
      </c>
      <c r="C80" s="12" t="str">
        <f t="shared" si="27"/>
        <v>1028324</v>
      </c>
      <c r="D80" s="11" t="str">
        <f t="shared" si="28"/>
        <v>DDU</v>
      </c>
      <c r="E80" s="11"/>
      <c r="F80" s="11"/>
      <c r="G80" s="11">
        <v>1.2</v>
      </c>
      <c r="H80" s="11">
        <v>0.8</v>
      </c>
      <c r="I80" s="11">
        <v>0.95</v>
      </c>
      <c r="J80" s="6">
        <f t="shared" si="19"/>
        <v>0.91199999999999992</v>
      </c>
      <c r="K80" s="13" t="s">
        <v>9</v>
      </c>
      <c r="L80" s="3" t="str">
        <f t="shared" si="20"/>
        <v>O</v>
      </c>
      <c r="M80" s="14">
        <f t="shared" si="21"/>
        <v>227.99999999999997</v>
      </c>
      <c r="N80" s="14"/>
      <c r="O80" s="14" t="str">
        <f t="shared" si="22"/>
        <v/>
      </c>
      <c r="P80" s="4" t="str">
        <f t="shared" si="18"/>
        <v/>
      </c>
    </row>
    <row r="81" spans="1:16">
      <c r="A81" s="11" t="str">
        <f t="shared" si="25"/>
        <v>BSL</v>
      </c>
      <c r="B81" s="11" t="str">
        <f t="shared" si="26"/>
        <v>PAR-EC</v>
      </c>
      <c r="C81" s="12" t="str">
        <f t="shared" si="27"/>
        <v>1028324</v>
      </c>
      <c r="D81" s="11" t="str">
        <f t="shared" si="28"/>
        <v>DDU</v>
      </c>
      <c r="E81" s="11"/>
      <c r="F81" s="11"/>
      <c r="G81" s="11">
        <v>1.2</v>
      </c>
      <c r="H81" s="11">
        <v>0.8</v>
      </c>
      <c r="I81" s="11">
        <v>0.95</v>
      </c>
      <c r="J81" s="6">
        <f t="shared" si="19"/>
        <v>0.91199999999999992</v>
      </c>
      <c r="K81" s="13" t="s">
        <v>9</v>
      </c>
      <c r="L81" s="3" t="str">
        <f t="shared" si="20"/>
        <v>O</v>
      </c>
      <c r="M81" s="14">
        <f t="shared" si="21"/>
        <v>227.99999999999997</v>
      </c>
      <c r="N81" s="14"/>
      <c r="O81" s="14" t="str">
        <f t="shared" si="22"/>
        <v/>
      </c>
      <c r="P81" s="4" t="str">
        <f t="shared" si="18"/>
        <v/>
      </c>
    </row>
    <row r="82" spans="1:16">
      <c r="A82" s="11" t="str">
        <f t="shared" si="25"/>
        <v>BSL</v>
      </c>
      <c r="B82" s="11" t="str">
        <f t="shared" si="26"/>
        <v>PAR-EC</v>
      </c>
      <c r="C82" s="12" t="str">
        <f t="shared" si="27"/>
        <v>1028324</v>
      </c>
      <c r="D82" s="11" t="str">
        <f t="shared" si="28"/>
        <v>DDU</v>
      </c>
      <c r="E82" s="11"/>
      <c r="F82" s="11"/>
      <c r="G82" s="11">
        <v>1.2</v>
      </c>
      <c r="H82" s="11">
        <v>0.8</v>
      </c>
      <c r="I82" s="11">
        <v>0.95</v>
      </c>
      <c r="J82" s="6">
        <f t="shared" si="19"/>
        <v>0.91199999999999992</v>
      </c>
      <c r="K82" s="13" t="s">
        <v>9</v>
      </c>
      <c r="L82" s="3" t="str">
        <f t="shared" si="20"/>
        <v>O</v>
      </c>
      <c r="M82" s="14">
        <f t="shared" si="21"/>
        <v>227.99999999999997</v>
      </c>
      <c r="N82" s="14"/>
      <c r="O82" s="14" t="str">
        <f t="shared" si="22"/>
        <v/>
      </c>
      <c r="P82" s="4" t="str">
        <f t="shared" si="18"/>
        <v/>
      </c>
    </row>
    <row r="83" spans="1:16">
      <c r="A83" s="11" t="str">
        <f t="shared" si="25"/>
        <v>BSL</v>
      </c>
      <c r="B83" s="11" t="str">
        <f t="shared" si="26"/>
        <v>PAR-EC</v>
      </c>
      <c r="C83" s="12" t="str">
        <f t="shared" si="27"/>
        <v>1028324</v>
      </c>
      <c r="D83" s="11" t="str">
        <f t="shared" si="28"/>
        <v>DDU</v>
      </c>
      <c r="E83" s="11"/>
      <c r="F83" s="11"/>
      <c r="G83" s="11">
        <v>1.2</v>
      </c>
      <c r="H83" s="11">
        <v>0.8</v>
      </c>
      <c r="I83" s="11">
        <v>0.95</v>
      </c>
      <c r="J83" s="6">
        <f t="shared" si="19"/>
        <v>0.91199999999999992</v>
      </c>
      <c r="K83" s="13" t="s">
        <v>9</v>
      </c>
      <c r="L83" s="3" t="str">
        <f t="shared" si="20"/>
        <v>O</v>
      </c>
      <c r="M83" s="14">
        <f t="shared" si="21"/>
        <v>227.99999999999997</v>
      </c>
      <c r="N83" s="14"/>
      <c r="O83" s="14" t="str">
        <f t="shared" si="22"/>
        <v/>
      </c>
      <c r="P83" s="4" t="str">
        <f t="shared" si="18"/>
        <v/>
      </c>
    </row>
    <row r="84" spans="1:16">
      <c r="A84" s="11" t="str">
        <f t="shared" si="25"/>
        <v>BSL</v>
      </c>
      <c r="B84" s="11" t="str">
        <f t="shared" si="26"/>
        <v>PAR-EC</v>
      </c>
      <c r="C84" s="12" t="str">
        <f t="shared" si="27"/>
        <v>1028324</v>
      </c>
      <c r="D84" s="11" t="str">
        <f t="shared" si="28"/>
        <v>DDU</v>
      </c>
      <c r="E84" s="11"/>
      <c r="F84" s="11"/>
      <c r="G84" s="11">
        <v>1.2</v>
      </c>
      <c r="H84" s="11">
        <v>0.8</v>
      </c>
      <c r="I84" s="11">
        <v>0.95</v>
      </c>
      <c r="J84" s="6">
        <f t="shared" si="19"/>
        <v>0.91199999999999992</v>
      </c>
      <c r="K84" s="13" t="s">
        <v>9</v>
      </c>
      <c r="L84" s="3" t="str">
        <f t="shared" si="20"/>
        <v>O</v>
      </c>
      <c r="M84" s="14">
        <f t="shared" si="21"/>
        <v>227.99999999999997</v>
      </c>
      <c r="N84" s="14"/>
      <c r="O84" s="14" t="str">
        <f t="shared" si="22"/>
        <v/>
      </c>
      <c r="P84" s="4" t="str">
        <f t="shared" si="18"/>
        <v/>
      </c>
    </row>
    <row r="85" spans="1:16">
      <c r="A85" s="11" t="str">
        <f t="shared" si="25"/>
        <v>BSL</v>
      </c>
      <c r="B85" s="11" t="str">
        <f t="shared" si="26"/>
        <v>PAR-EC</v>
      </c>
      <c r="C85" s="12" t="str">
        <f t="shared" si="27"/>
        <v>1028324</v>
      </c>
      <c r="D85" s="11" t="str">
        <f t="shared" si="28"/>
        <v>DDU</v>
      </c>
      <c r="E85" s="11"/>
      <c r="F85" s="11"/>
      <c r="G85" s="11">
        <v>1.2</v>
      </c>
      <c r="H85" s="11">
        <v>0.8</v>
      </c>
      <c r="I85" s="11">
        <v>0.95</v>
      </c>
      <c r="J85" s="6">
        <f t="shared" si="19"/>
        <v>0.91199999999999992</v>
      </c>
      <c r="K85" s="13" t="s">
        <v>9</v>
      </c>
      <c r="L85" s="3" t="str">
        <f t="shared" si="20"/>
        <v>O</v>
      </c>
      <c r="M85" s="14">
        <f t="shared" si="21"/>
        <v>227.99999999999997</v>
      </c>
      <c r="N85" s="14"/>
      <c r="O85" s="14" t="str">
        <f t="shared" si="22"/>
        <v/>
      </c>
      <c r="P85" s="4" t="str">
        <f t="shared" si="18"/>
        <v/>
      </c>
    </row>
    <row r="86" spans="1:16">
      <c r="A86" s="11" t="str">
        <f t="shared" si="25"/>
        <v>BSL</v>
      </c>
      <c r="B86" s="11" t="str">
        <f t="shared" si="26"/>
        <v>PAR-EC</v>
      </c>
      <c r="C86" s="12" t="str">
        <f t="shared" si="27"/>
        <v>1028324</v>
      </c>
      <c r="D86" s="11" t="str">
        <f t="shared" si="28"/>
        <v>DDU</v>
      </c>
      <c r="E86" s="11"/>
      <c r="F86" s="11"/>
      <c r="G86" s="11">
        <v>1.2</v>
      </c>
      <c r="H86" s="11">
        <v>0.8</v>
      </c>
      <c r="I86" s="11">
        <v>0.95</v>
      </c>
      <c r="J86" s="6">
        <f t="shared" si="19"/>
        <v>0.91199999999999992</v>
      </c>
      <c r="K86" s="13" t="s">
        <v>9</v>
      </c>
      <c r="L86" s="3" t="str">
        <f t="shared" si="20"/>
        <v>O</v>
      </c>
      <c r="M86" s="14">
        <f t="shared" si="21"/>
        <v>227.99999999999997</v>
      </c>
      <c r="N86" s="14"/>
      <c r="O86" s="14" t="str">
        <f t="shared" si="22"/>
        <v/>
      </c>
      <c r="P86" s="4" t="str">
        <f t="shared" si="18"/>
        <v/>
      </c>
    </row>
    <row r="87" spans="1:16">
      <c r="A87" s="11" t="s">
        <v>74</v>
      </c>
      <c r="B87" s="11" t="s">
        <v>13</v>
      </c>
      <c r="C87" s="12" t="s">
        <v>82</v>
      </c>
      <c r="D87" s="11" t="s">
        <v>17</v>
      </c>
      <c r="E87" s="11">
        <v>302.2</v>
      </c>
      <c r="F87" s="11"/>
      <c r="G87" s="11">
        <v>1.2</v>
      </c>
      <c r="H87" s="11">
        <v>0.8</v>
      </c>
      <c r="I87" s="11">
        <v>0.8</v>
      </c>
      <c r="J87" s="6">
        <f t="shared" si="19"/>
        <v>0.76800000000000002</v>
      </c>
      <c r="K87" s="13" t="s">
        <v>9</v>
      </c>
      <c r="L87" s="3" t="str">
        <f t="shared" si="20"/>
        <v>O</v>
      </c>
      <c r="M87" s="14">
        <f t="shared" si="21"/>
        <v>192</v>
      </c>
      <c r="N87" s="14">
        <f t="shared" ref="N87:N88" si="29">M87</f>
        <v>192</v>
      </c>
      <c r="O87" s="14" t="str">
        <f t="shared" si="22"/>
        <v/>
      </c>
      <c r="P87" s="4">
        <f t="shared" si="18"/>
        <v>192</v>
      </c>
    </row>
    <row r="88" spans="1:16">
      <c r="A88" s="11" t="s">
        <v>74</v>
      </c>
      <c r="B88" s="11" t="s">
        <v>13</v>
      </c>
      <c r="C88" s="12" t="s">
        <v>83</v>
      </c>
      <c r="D88" s="11" t="s">
        <v>17</v>
      </c>
      <c r="E88" s="11">
        <v>96</v>
      </c>
      <c r="F88" s="11"/>
      <c r="G88" s="11">
        <v>0.8</v>
      </c>
      <c r="H88" s="11">
        <v>0.6</v>
      </c>
      <c r="I88" s="11">
        <v>0.4</v>
      </c>
      <c r="J88" s="6">
        <f t="shared" si="19"/>
        <v>0.192</v>
      </c>
      <c r="K88" s="13" t="s">
        <v>19</v>
      </c>
      <c r="L88" s="3" t="str">
        <f t="shared" si="20"/>
        <v>O</v>
      </c>
      <c r="M88" s="14">
        <f t="shared" si="21"/>
        <v>48</v>
      </c>
      <c r="N88" s="14">
        <f t="shared" si="29"/>
        <v>48</v>
      </c>
      <c r="O88" s="14" t="str">
        <f t="shared" si="22"/>
        <v/>
      </c>
      <c r="P88" s="4">
        <f t="shared" si="18"/>
        <v>48</v>
      </c>
    </row>
    <row r="89" spans="1:16">
      <c r="A89" s="11" t="s">
        <v>74</v>
      </c>
      <c r="B89" s="11" t="s">
        <v>13</v>
      </c>
      <c r="C89" s="12" t="s">
        <v>84</v>
      </c>
      <c r="D89" s="11" t="s">
        <v>38</v>
      </c>
      <c r="E89" s="11">
        <v>1700</v>
      </c>
      <c r="F89" s="11"/>
      <c r="G89" s="11">
        <v>1.2</v>
      </c>
      <c r="H89" s="11">
        <v>0.8</v>
      </c>
      <c r="I89" s="11">
        <v>1.65</v>
      </c>
      <c r="J89" s="6">
        <f t="shared" si="19"/>
        <v>1.5839999999999999</v>
      </c>
      <c r="K89" s="13" t="s">
        <v>19</v>
      </c>
      <c r="L89" s="3" t="str">
        <f t="shared" si="20"/>
        <v>N</v>
      </c>
      <c r="M89" s="14">
        <f t="shared" si="21"/>
        <v>660</v>
      </c>
      <c r="N89" s="14">
        <f>SUM(M89:M96)</f>
        <v>3600</v>
      </c>
      <c r="O89" s="14">
        <f t="shared" si="22"/>
        <v>-1900</v>
      </c>
      <c r="P89" s="4">
        <f t="shared" si="18"/>
        <v>3600</v>
      </c>
    </row>
    <row r="90" spans="1:16">
      <c r="A90" s="11" t="str">
        <f t="shared" ref="A90:D96" si="30">A89</f>
        <v>BSL</v>
      </c>
      <c r="B90" s="11" t="str">
        <f t="shared" si="30"/>
        <v>PAR-EC</v>
      </c>
      <c r="C90" s="12" t="str">
        <f t="shared" si="30"/>
        <v>1470018</v>
      </c>
      <c r="D90" s="11" t="str">
        <f t="shared" si="30"/>
        <v>EXW</v>
      </c>
      <c r="E90" s="11"/>
      <c r="F90" s="11"/>
      <c r="G90" s="11">
        <v>1.2</v>
      </c>
      <c r="H90" s="11">
        <v>0.8</v>
      </c>
      <c r="I90" s="11">
        <v>1.6</v>
      </c>
      <c r="J90" s="6">
        <f t="shared" si="19"/>
        <v>1.536</v>
      </c>
      <c r="K90" s="13" t="s">
        <v>9</v>
      </c>
      <c r="L90" s="3" t="str">
        <f t="shared" si="20"/>
        <v>O</v>
      </c>
      <c r="M90" s="14">
        <f t="shared" si="21"/>
        <v>384</v>
      </c>
      <c r="N90" s="14"/>
      <c r="O90" s="14" t="str">
        <f t="shared" si="22"/>
        <v/>
      </c>
      <c r="P90" s="4" t="str">
        <f t="shared" si="18"/>
        <v/>
      </c>
    </row>
    <row r="91" spans="1:16">
      <c r="A91" s="11" t="str">
        <f t="shared" si="30"/>
        <v>BSL</v>
      </c>
      <c r="B91" s="11" t="str">
        <f t="shared" si="30"/>
        <v>PAR-EC</v>
      </c>
      <c r="C91" s="12" t="str">
        <f t="shared" si="30"/>
        <v>1470018</v>
      </c>
      <c r="D91" s="11" t="str">
        <f t="shared" si="30"/>
        <v>EXW</v>
      </c>
      <c r="E91" s="11"/>
      <c r="F91" s="11"/>
      <c r="G91" s="11">
        <v>1.2</v>
      </c>
      <c r="H91" s="11">
        <v>0.8</v>
      </c>
      <c r="I91" s="11">
        <v>1.4</v>
      </c>
      <c r="J91" s="6">
        <f t="shared" si="19"/>
        <v>1.3439999999999999</v>
      </c>
      <c r="K91" s="13" t="s">
        <v>9</v>
      </c>
      <c r="L91" s="3" t="str">
        <f t="shared" si="20"/>
        <v>O</v>
      </c>
      <c r="M91" s="14">
        <f t="shared" si="21"/>
        <v>335.99999999999994</v>
      </c>
      <c r="N91" s="14"/>
      <c r="O91" s="14" t="str">
        <f t="shared" si="22"/>
        <v/>
      </c>
      <c r="P91" s="4" t="str">
        <f t="shared" si="18"/>
        <v/>
      </c>
    </row>
    <row r="92" spans="1:16">
      <c r="A92" s="11" t="str">
        <f t="shared" si="30"/>
        <v>BSL</v>
      </c>
      <c r="B92" s="11" t="str">
        <f t="shared" si="30"/>
        <v>PAR-EC</v>
      </c>
      <c r="C92" s="12" t="str">
        <f t="shared" si="30"/>
        <v>1470018</v>
      </c>
      <c r="D92" s="11" t="str">
        <f t="shared" si="30"/>
        <v>EXW</v>
      </c>
      <c r="E92" s="11"/>
      <c r="F92" s="11"/>
      <c r="G92" s="11">
        <v>1.2</v>
      </c>
      <c r="H92" s="11">
        <v>0.8</v>
      </c>
      <c r="I92" s="11">
        <v>1.7</v>
      </c>
      <c r="J92" s="6">
        <f t="shared" si="19"/>
        <v>1.6319999999999999</v>
      </c>
      <c r="K92" s="13" t="s">
        <v>9</v>
      </c>
      <c r="L92" s="3" t="str">
        <f t="shared" si="20"/>
        <v>O</v>
      </c>
      <c r="M92" s="14">
        <f t="shared" si="21"/>
        <v>408</v>
      </c>
      <c r="N92" s="14"/>
      <c r="O92" s="14" t="str">
        <f t="shared" si="22"/>
        <v/>
      </c>
      <c r="P92" s="4" t="str">
        <f t="shared" si="18"/>
        <v/>
      </c>
    </row>
    <row r="93" spans="1:16">
      <c r="A93" s="11" t="str">
        <f t="shared" si="30"/>
        <v>BSL</v>
      </c>
      <c r="B93" s="11" t="str">
        <f t="shared" si="30"/>
        <v>PAR-EC</v>
      </c>
      <c r="C93" s="12" t="str">
        <f t="shared" si="30"/>
        <v>1470018</v>
      </c>
      <c r="D93" s="11" t="str">
        <f t="shared" si="30"/>
        <v>EXW</v>
      </c>
      <c r="E93" s="11"/>
      <c r="F93" s="11"/>
      <c r="G93" s="11">
        <v>1.2</v>
      </c>
      <c r="H93" s="11">
        <v>0.8</v>
      </c>
      <c r="I93" s="11">
        <v>1.7</v>
      </c>
      <c r="J93" s="6">
        <f t="shared" si="19"/>
        <v>1.6319999999999999</v>
      </c>
      <c r="K93" s="13" t="s">
        <v>9</v>
      </c>
      <c r="L93" s="3" t="str">
        <f t="shared" si="20"/>
        <v>O</v>
      </c>
      <c r="M93" s="14">
        <f t="shared" si="21"/>
        <v>408</v>
      </c>
      <c r="N93" s="14"/>
      <c r="O93" s="14" t="str">
        <f t="shared" si="22"/>
        <v/>
      </c>
      <c r="P93" s="4" t="str">
        <f t="shared" si="18"/>
        <v/>
      </c>
    </row>
    <row r="94" spans="1:16">
      <c r="A94" s="11" t="str">
        <f t="shared" si="30"/>
        <v>BSL</v>
      </c>
      <c r="B94" s="11" t="str">
        <f t="shared" si="30"/>
        <v>PAR-EC</v>
      </c>
      <c r="C94" s="12" t="str">
        <f t="shared" si="30"/>
        <v>1470018</v>
      </c>
      <c r="D94" s="11" t="str">
        <f t="shared" si="30"/>
        <v>EXW</v>
      </c>
      <c r="E94" s="11"/>
      <c r="F94" s="11"/>
      <c r="G94" s="11">
        <v>1.2</v>
      </c>
      <c r="H94" s="11">
        <v>0.8</v>
      </c>
      <c r="I94" s="11">
        <v>1.7</v>
      </c>
      <c r="J94" s="6">
        <f t="shared" si="19"/>
        <v>1.6319999999999999</v>
      </c>
      <c r="K94" s="13" t="s">
        <v>9</v>
      </c>
      <c r="L94" s="3" t="str">
        <f t="shared" si="20"/>
        <v>O</v>
      </c>
      <c r="M94" s="14">
        <f t="shared" si="21"/>
        <v>408</v>
      </c>
      <c r="N94" s="14"/>
      <c r="O94" s="14" t="str">
        <f t="shared" si="22"/>
        <v/>
      </c>
      <c r="P94" s="4" t="str">
        <f t="shared" si="18"/>
        <v/>
      </c>
    </row>
    <row r="95" spans="1:16">
      <c r="A95" s="11" t="str">
        <f t="shared" si="30"/>
        <v>BSL</v>
      </c>
      <c r="B95" s="11" t="str">
        <f t="shared" si="30"/>
        <v>PAR-EC</v>
      </c>
      <c r="C95" s="12" t="str">
        <f t="shared" si="30"/>
        <v>1470018</v>
      </c>
      <c r="D95" s="11" t="str">
        <f t="shared" si="30"/>
        <v>EXW</v>
      </c>
      <c r="E95" s="11"/>
      <c r="F95" s="11"/>
      <c r="G95" s="11">
        <v>1.2</v>
      </c>
      <c r="H95" s="11">
        <v>0.8</v>
      </c>
      <c r="I95" s="11">
        <v>1.4</v>
      </c>
      <c r="J95" s="6">
        <f t="shared" si="19"/>
        <v>1.3439999999999999</v>
      </c>
      <c r="K95" s="13" t="s">
        <v>9</v>
      </c>
      <c r="L95" s="3" t="str">
        <f t="shared" si="20"/>
        <v>O</v>
      </c>
      <c r="M95" s="14">
        <f t="shared" si="21"/>
        <v>335.99999999999994</v>
      </c>
      <c r="N95" s="14"/>
      <c r="O95" s="14" t="str">
        <f t="shared" si="22"/>
        <v/>
      </c>
      <c r="P95" s="4" t="str">
        <f t="shared" si="18"/>
        <v/>
      </c>
    </row>
    <row r="96" spans="1:16">
      <c r="A96" s="11" t="str">
        <f t="shared" si="30"/>
        <v>BSL</v>
      </c>
      <c r="B96" s="11" t="str">
        <f t="shared" si="30"/>
        <v>PAR-EC</v>
      </c>
      <c r="C96" s="12" t="str">
        <f t="shared" si="30"/>
        <v>1470018</v>
      </c>
      <c r="D96" s="11" t="str">
        <f t="shared" si="30"/>
        <v>EXW</v>
      </c>
      <c r="E96" s="11"/>
      <c r="F96" s="11"/>
      <c r="G96" s="11">
        <v>1.2</v>
      </c>
      <c r="H96" s="11">
        <v>0.8</v>
      </c>
      <c r="I96" s="11">
        <v>1.8</v>
      </c>
      <c r="J96" s="6">
        <f t="shared" si="19"/>
        <v>1.728</v>
      </c>
      <c r="K96" s="13" t="s">
        <v>19</v>
      </c>
      <c r="L96" s="3" t="str">
        <f t="shared" si="20"/>
        <v>N</v>
      </c>
      <c r="M96" s="14">
        <f t="shared" si="21"/>
        <v>660</v>
      </c>
      <c r="N96" s="14"/>
      <c r="O96" s="14" t="str">
        <f t="shared" si="22"/>
        <v/>
      </c>
      <c r="P96" s="4" t="str">
        <f t="shared" si="18"/>
        <v/>
      </c>
    </row>
    <row r="97" spans="1:16">
      <c r="A97" s="11" t="s">
        <v>74</v>
      </c>
      <c r="B97" s="11" t="s">
        <v>13</v>
      </c>
      <c r="C97" s="12" t="s">
        <v>77</v>
      </c>
      <c r="D97" s="11" t="s">
        <v>38</v>
      </c>
      <c r="E97" s="11">
        <v>1398.5</v>
      </c>
      <c r="F97" s="11"/>
      <c r="G97" s="11">
        <v>1</v>
      </c>
      <c r="H97" s="11">
        <v>1.2</v>
      </c>
      <c r="I97" s="11">
        <v>1.51</v>
      </c>
      <c r="J97" s="6">
        <f t="shared" si="19"/>
        <v>1.8119999999999998</v>
      </c>
      <c r="K97" s="13" t="s">
        <v>9</v>
      </c>
      <c r="L97" s="3" t="str">
        <f t="shared" si="20"/>
        <v>O</v>
      </c>
      <c r="M97" s="14">
        <f t="shared" si="21"/>
        <v>452.99999999999994</v>
      </c>
      <c r="N97" s="14">
        <f>SUM(M97:M100)</f>
        <v>832.83</v>
      </c>
      <c r="O97" s="14" t="str">
        <f t="shared" si="22"/>
        <v/>
      </c>
      <c r="P97" s="4">
        <f t="shared" si="18"/>
        <v>832.83</v>
      </c>
    </row>
    <row r="98" spans="1:16">
      <c r="A98" s="11" t="str">
        <f t="shared" ref="A98:D100" si="31">A97</f>
        <v>BSL</v>
      </c>
      <c r="B98" s="11" t="str">
        <f t="shared" si="31"/>
        <v>PAR-EC</v>
      </c>
      <c r="C98" s="12" t="str">
        <f t="shared" si="31"/>
        <v>1469751</v>
      </c>
      <c r="D98" s="11" t="str">
        <f t="shared" si="31"/>
        <v>EXW</v>
      </c>
      <c r="E98" s="11"/>
      <c r="F98" s="11"/>
      <c r="G98" s="11">
        <v>1</v>
      </c>
      <c r="H98" s="11">
        <v>1.2</v>
      </c>
      <c r="I98" s="11">
        <v>0.51</v>
      </c>
      <c r="J98" s="6">
        <f t="shared" si="19"/>
        <v>0.61199999999999999</v>
      </c>
      <c r="K98" s="13" t="s">
        <v>9</v>
      </c>
      <c r="L98" s="3" t="str">
        <f t="shared" si="20"/>
        <v>O</v>
      </c>
      <c r="M98" s="14">
        <f t="shared" si="21"/>
        <v>153</v>
      </c>
      <c r="N98" s="14"/>
      <c r="O98" s="14" t="str">
        <f t="shared" si="22"/>
        <v/>
      </c>
      <c r="P98" s="4" t="str">
        <f t="shared" si="18"/>
        <v/>
      </c>
    </row>
    <row r="99" spans="1:16">
      <c r="A99" s="11" t="str">
        <f t="shared" si="31"/>
        <v>BSL</v>
      </c>
      <c r="B99" s="11" t="str">
        <f t="shared" si="31"/>
        <v>PAR-EC</v>
      </c>
      <c r="C99" s="12" t="str">
        <f t="shared" si="31"/>
        <v>1469751</v>
      </c>
      <c r="D99" s="11" t="str">
        <f t="shared" si="31"/>
        <v>EXW</v>
      </c>
      <c r="E99" s="11"/>
      <c r="F99" s="11"/>
      <c r="G99" s="11">
        <v>1</v>
      </c>
      <c r="H99" s="11">
        <v>1.2</v>
      </c>
      <c r="I99" s="11">
        <v>0.67</v>
      </c>
      <c r="J99" s="6">
        <f t="shared" si="19"/>
        <v>0.80400000000000005</v>
      </c>
      <c r="K99" s="13" t="s">
        <v>9</v>
      </c>
      <c r="L99" s="3" t="str">
        <f t="shared" si="20"/>
        <v>O</v>
      </c>
      <c r="M99" s="14">
        <f t="shared" si="21"/>
        <v>201</v>
      </c>
      <c r="N99" s="14"/>
      <c r="O99" s="14" t="str">
        <f t="shared" si="22"/>
        <v/>
      </c>
      <c r="P99" s="4" t="str">
        <f t="shared" si="18"/>
        <v/>
      </c>
    </row>
    <row r="100" spans="1:16">
      <c r="A100" s="11" t="str">
        <f t="shared" si="31"/>
        <v>BSL</v>
      </c>
      <c r="B100" s="11" t="str">
        <f t="shared" si="31"/>
        <v>PAR-EC</v>
      </c>
      <c r="C100" s="12" t="str">
        <f t="shared" si="31"/>
        <v>1469751</v>
      </c>
      <c r="D100" s="11" t="str">
        <f t="shared" si="31"/>
        <v>EXW</v>
      </c>
      <c r="E100" s="11"/>
      <c r="F100" s="11"/>
      <c r="G100" s="11">
        <v>0.6</v>
      </c>
      <c r="H100" s="11">
        <v>0.41</v>
      </c>
      <c r="I100" s="11">
        <v>0.42</v>
      </c>
      <c r="J100" s="6">
        <f t="shared" si="19"/>
        <v>0.10331999999999998</v>
      </c>
      <c r="K100" s="13" t="s">
        <v>9</v>
      </c>
      <c r="L100" s="3" t="str">
        <f t="shared" si="20"/>
        <v>O</v>
      </c>
      <c r="M100" s="14">
        <f t="shared" si="21"/>
        <v>25.829999999999995</v>
      </c>
      <c r="N100" s="14"/>
      <c r="O100" s="14" t="str">
        <f t="shared" si="22"/>
        <v/>
      </c>
      <c r="P100" s="4" t="str">
        <f t="shared" si="18"/>
        <v/>
      </c>
    </row>
    <row r="101" spans="1:16">
      <c r="A101" s="11" t="s">
        <v>8</v>
      </c>
      <c r="B101" s="11" t="s">
        <v>13</v>
      </c>
      <c r="C101" s="12" t="s">
        <v>85</v>
      </c>
      <c r="D101" s="11" t="s">
        <v>17</v>
      </c>
      <c r="E101" s="11">
        <v>72.599999999999994</v>
      </c>
      <c r="F101" s="11"/>
      <c r="G101" s="11">
        <v>0.37</v>
      </c>
      <c r="H101" s="11">
        <v>0.47</v>
      </c>
      <c r="I101" s="11">
        <v>0.22</v>
      </c>
      <c r="J101" s="6">
        <f t="shared" si="19"/>
        <v>3.8258E-2</v>
      </c>
      <c r="K101" s="13" t="s">
        <v>9</v>
      </c>
      <c r="L101" s="3" t="str">
        <f t="shared" si="20"/>
        <v>O</v>
      </c>
      <c r="M101" s="14">
        <f t="shared" si="21"/>
        <v>9.5645000000000007</v>
      </c>
      <c r="N101" s="14">
        <f t="shared" ref="N101:N106" si="32">M101</f>
        <v>9.5645000000000007</v>
      </c>
      <c r="O101" s="14" t="str">
        <f t="shared" si="22"/>
        <v/>
      </c>
      <c r="P101" s="4">
        <f t="shared" si="18"/>
        <v>9.5645000000000007</v>
      </c>
    </row>
    <row r="102" spans="1:16">
      <c r="A102" s="11" t="s">
        <v>8</v>
      </c>
      <c r="B102" s="11" t="s">
        <v>13</v>
      </c>
      <c r="C102" s="12" t="s">
        <v>86</v>
      </c>
      <c r="D102" s="11" t="s">
        <v>17</v>
      </c>
      <c r="E102" s="11">
        <v>192</v>
      </c>
      <c r="F102" s="11"/>
      <c r="G102" s="11">
        <v>0.8</v>
      </c>
      <c r="H102" s="11">
        <v>1.2</v>
      </c>
      <c r="I102" s="11">
        <v>0.76</v>
      </c>
      <c r="J102" s="6">
        <f t="shared" si="19"/>
        <v>0.72960000000000003</v>
      </c>
      <c r="K102" s="13" t="s">
        <v>19</v>
      </c>
      <c r="L102" s="3" t="str">
        <f t="shared" si="20"/>
        <v>O</v>
      </c>
      <c r="M102" s="14">
        <f t="shared" si="21"/>
        <v>182.4</v>
      </c>
      <c r="N102" s="14">
        <f t="shared" si="32"/>
        <v>182.4</v>
      </c>
      <c r="O102" s="14" t="str">
        <f t="shared" si="22"/>
        <v/>
      </c>
      <c r="P102" s="4">
        <f t="shared" si="18"/>
        <v>182.4</v>
      </c>
    </row>
    <row r="103" spans="1:16">
      <c r="A103" s="11" t="s">
        <v>8</v>
      </c>
      <c r="B103" s="11" t="s">
        <v>13</v>
      </c>
      <c r="C103" s="12" t="s">
        <v>87</v>
      </c>
      <c r="D103" s="11" t="s">
        <v>17</v>
      </c>
      <c r="E103" s="11">
        <v>293</v>
      </c>
      <c r="F103" s="11"/>
      <c r="G103" s="11">
        <v>0.8</v>
      </c>
      <c r="H103" s="11">
        <v>1.2</v>
      </c>
      <c r="I103" s="11">
        <v>1.0900000000000001</v>
      </c>
      <c r="J103" s="6">
        <f t="shared" si="19"/>
        <v>1.0464</v>
      </c>
      <c r="K103" s="13" t="s">
        <v>9</v>
      </c>
      <c r="L103" s="3" t="str">
        <f t="shared" si="20"/>
        <v>O</v>
      </c>
      <c r="M103" s="14">
        <f t="shared" si="21"/>
        <v>261.60000000000002</v>
      </c>
      <c r="N103" s="14">
        <f t="shared" si="32"/>
        <v>261.60000000000002</v>
      </c>
      <c r="O103" s="14" t="str">
        <f t="shared" si="22"/>
        <v/>
      </c>
      <c r="P103" s="4">
        <f t="shared" si="18"/>
        <v>261.60000000000002</v>
      </c>
    </row>
    <row r="104" spans="1:16">
      <c r="A104" s="11" t="s">
        <v>8</v>
      </c>
      <c r="B104" s="11" t="s">
        <v>13</v>
      </c>
      <c r="C104" s="12" t="s">
        <v>88</v>
      </c>
      <c r="D104" s="11" t="s">
        <v>17</v>
      </c>
      <c r="E104" s="11">
        <v>410.5</v>
      </c>
      <c r="F104" s="11"/>
      <c r="G104" s="11">
        <v>0.8</v>
      </c>
      <c r="H104" s="11">
        <v>1.2</v>
      </c>
      <c r="I104" s="11">
        <v>1.73</v>
      </c>
      <c r="J104" s="6">
        <f t="shared" si="19"/>
        <v>1.6607999999999998</v>
      </c>
      <c r="K104" s="13" t="s">
        <v>9</v>
      </c>
      <c r="L104" s="3" t="str">
        <f t="shared" si="20"/>
        <v>O</v>
      </c>
      <c r="M104" s="14">
        <f t="shared" si="21"/>
        <v>415.19999999999993</v>
      </c>
      <c r="N104" s="14">
        <f t="shared" si="32"/>
        <v>415.19999999999993</v>
      </c>
      <c r="O104" s="14">
        <f t="shared" si="22"/>
        <v>-4.6999999999999318</v>
      </c>
      <c r="P104" s="4">
        <f t="shared" si="18"/>
        <v>415.19999999999993</v>
      </c>
    </row>
    <row r="105" spans="1:16">
      <c r="A105" s="11" t="s">
        <v>8</v>
      </c>
      <c r="B105" s="11" t="s">
        <v>13</v>
      </c>
      <c r="C105" s="12" t="s">
        <v>89</v>
      </c>
      <c r="D105" s="11" t="s">
        <v>38</v>
      </c>
      <c r="E105" s="11">
        <v>357.25</v>
      </c>
      <c r="F105" s="11"/>
      <c r="G105" s="11">
        <v>1.34</v>
      </c>
      <c r="H105" s="11">
        <v>0.63</v>
      </c>
      <c r="I105" s="11">
        <v>1.71</v>
      </c>
      <c r="J105" s="6">
        <f t="shared" si="19"/>
        <v>1.4435820000000001</v>
      </c>
      <c r="K105" s="13" t="s">
        <v>19</v>
      </c>
      <c r="L105" s="3" t="str">
        <f t="shared" si="20"/>
        <v>N</v>
      </c>
      <c r="M105" s="14">
        <f t="shared" si="21"/>
        <v>580.38750000000005</v>
      </c>
      <c r="N105" s="14">
        <f t="shared" si="32"/>
        <v>580.38750000000005</v>
      </c>
      <c r="O105" s="14">
        <f t="shared" si="22"/>
        <v>-223.13750000000005</v>
      </c>
      <c r="P105" s="4">
        <f t="shared" si="18"/>
        <v>580.38750000000005</v>
      </c>
    </row>
    <row r="106" spans="1:16">
      <c r="A106" s="11" t="s">
        <v>8</v>
      </c>
      <c r="B106" s="11" t="s">
        <v>13</v>
      </c>
      <c r="C106" s="12" t="s">
        <v>90</v>
      </c>
      <c r="D106" s="11" t="s">
        <v>17</v>
      </c>
      <c r="E106" s="11">
        <v>192</v>
      </c>
      <c r="F106" s="11"/>
      <c r="G106" s="11">
        <v>0.8</v>
      </c>
      <c r="H106" s="11">
        <v>1.2</v>
      </c>
      <c r="I106" s="11">
        <v>0.65</v>
      </c>
      <c r="J106" s="6">
        <f t="shared" si="19"/>
        <v>0.624</v>
      </c>
      <c r="K106" s="13" t="s">
        <v>19</v>
      </c>
      <c r="L106" s="3" t="str">
        <f t="shared" si="20"/>
        <v>O</v>
      </c>
      <c r="M106" s="14">
        <f t="shared" si="21"/>
        <v>156</v>
      </c>
      <c r="N106" s="14">
        <f t="shared" si="32"/>
        <v>156</v>
      </c>
      <c r="O106" s="14" t="str">
        <f t="shared" si="22"/>
        <v/>
      </c>
      <c r="P106" s="4">
        <f t="shared" si="18"/>
        <v>156</v>
      </c>
    </row>
    <row r="107" spans="1:16">
      <c r="A107" s="11" t="s">
        <v>8</v>
      </c>
      <c r="B107" s="11" t="s">
        <v>13</v>
      </c>
      <c r="C107" s="12" t="s">
        <v>91</v>
      </c>
      <c r="D107" s="11" t="s">
        <v>17</v>
      </c>
      <c r="E107" s="11">
        <v>648</v>
      </c>
      <c r="F107" s="11"/>
      <c r="G107" s="11">
        <v>0.91</v>
      </c>
      <c r="H107" s="11">
        <v>0.61</v>
      </c>
      <c r="I107" s="11">
        <v>0.26</v>
      </c>
      <c r="J107" s="6">
        <f t="shared" si="19"/>
        <v>0.14432600000000001</v>
      </c>
      <c r="K107" s="13" t="s">
        <v>9</v>
      </c>
      <c r="L107" s="3" t="str">
        <f t="shared" si="20"/>
        <v>O</v>
      </c>
      <c r="M107" s="14">
        <f t="shared" si="21"/>
        <v>36.081500000000005</v>
      </c>
      <c r="N107" s="14">
        <f>SUM(M107:M112)</f>
        <v>216.48900000000003</v>
      </c>
      <c r="O107" s="14" t="str">
        <f t="shared" si="22"/>
        <v/>
      </c>
      <c r="P107" s="4">
        <f t="shared" si="18"/>
        <v>216.48900000000003</v>
      </c>
    </row>
    <row r="108" spans="1:16">
      <c r="A108" s="11" t="str">
        <f t="shared" ref="A108:D112" si="33">A107</f>
        <v>IRU</v>
      </c>
      <c r="B108" s="11" t="str">
        <f t="shared" si="33"/>
        <v>PAR-EC</v>
      </c>
      <c r="C108" s="12" t="str">
        <f t="shared" si="33"/>
        <v>1470832</v>
      </c>
      <c r="D108" s="11" t="str">
        <f t="shared" si="33"/>
        <v>DDU</v>
      </c>
      <c r="E108" s="11"/>
      <c r="F108" s="11"/>
      <c r="G108" s="11">
        <v>0.91</v>
      </c>
      <c r="H108" s="11">
        <v>0.61</v>
      </c>
      <c r="I108" s="11">
        <v>0.26</v>
      </c>
      <c r="J108" s="6">
        <f t="shared" si="19"/>
        <v>0.14432600000000001</v>
      </c>
      <c r="K108" s="13" t="s">
        <v>9</v>
      </c>
      <c r="L108" s="3" t="str">
        <f t="shared" si="20"/>
        <v>O</v>
      </c>
      <c r="M108" s="14">
        <f t="shared" si="21"/>
        <v>36.081500000000005</v>
      </c>
      <c r="N108" s="14"/>
      <c r="O108" s="14" t="str">
        <f t="shared" si="22"/>
        <v/>
      </c>
      <c r="P108" s="4" t="str">
        <f t="shared" si="18"/>
        <v/>
      </c>
    </row>
    <row r="109" spans="1:16">
      <c r="A109" s="11" t="str">
        <f t="shared" si="33"/>
        <v>IRU</v>
      </c>
      <c r="B109" s="11" t="str">
        <f t="shared" si="33"/>
        <v>PAR-EC</v>
      </c>
      <c r="C109" s="12" t="str">
        <f t="shared" si="33"/>
        <v>1470832</v>
      </c>
      <c r="D109" s="11" t="str">
        <f t="shared" si="33"/>
        <v>DDU</v>
      </c>
      <c r="E109" s="11"/>
      <c r="F109" s="11"/>
      <c r="G109" s="11">
        <v>0.91</v>
      </c>
      <c r="H109" s="11">
        <v>0.61</v>
      </c>
      <c r="I109" s="11">
        <v>0.26</v>
      </c>
      <c r="J109" s="6">
        <f t="shared" si="19"/>
        <v>0.14432600000000001</v>
      </c>
      <c r="K109" s="13" t="s">
        <v>9</v>
      </c>
      <c r="L109" s="3" t="str">
        <f t="shared" si="20"/>
        <v>O</v>
      </c>
      <c r="M109" s="14">
        <f t="shared" si="21"/>
        <v>36.081500000000005</v>
      </c>
      <c r="N109" s="14"/>
      <c r="O109" s="14" t="str">
        <f t="shared" si="22"/>
        <v/>
      </c>
      <c r="P109" s="4" t="str">
        <f t="shared" si="18"/>
        <v/>
      </c>
    </row>
    <row r="110" spans="1:16">
      <c r="A110" s="11" t="str">
        <f t="shared" si="33"/>
        <v>IRU</v>
      </c>
      <c r="B110" s="11" t="str">
        <f t="shared" si="33"/>
        <v>PAR-EC</v>
      </c>
      <c r="C110" s="12" t="str">
        <f t="shared" si="33"/>
        <v>1470832</v>
      </c>
      <c r="D110" s="11" t="str">
        <f t="shared" si="33"/>
        <v>DDU</v>
      </c>
      <c r="E110" s="11"/>
      <c r="F110" s="11"/>
      <c r="G110" s="11">
        <v>0.91</v>
      </c>
      <c r="H110" s="11">
        <v>0.61</v>
      </c>
      <c r="I110" s="11">
        <v>0.26</v>
      </c>
      <c r="J110" s="6">
        <f t="shared" si="19"/>
        <v>0.14432600000000001</v>
      </c>
      <c r="K110" s="13" t="s">
        <v>9</v>
      </c>
      <c r="L110" s="3" t="str">
        <f t="shared" si="20"/>
        <v>O</v>
      </c>
      <c r="M110" s="14">
        <f t="shared" si="21"/>
        <v>36.081500000000005</v>
      </c>
      <c r="N110" s="14"/>
      <c r="O110" s="14" t="str">
        <f t="shared" si="22"/>
        <v/>
      </c>
      <c r="P110" s="4" t="str">
        <f t="shared" si="18"/>
        <v/>
      </c>
    </row>
    <row r="111" spans="1:16">
      <c r="A111" s="11" t="str">
        <f t="shared" si="33"/>
        <v>IRU</v>
      </c>
      <c r="B111" s="11" t="str">
        <f t="shared" si="33"/>
        <v>PAR-EC</v>
      </c>
      <c r="C111" s="12" t="str">
        <f t="shared" si="33"/>
        <v>1470832</v>
      </c>
      <c r="D111" s="11" t="str">
        <f t="shared" si="33"/>
        <v>DDU</v>
      </c>
      <c r="E111" s="11"/>
      <c r="F111" s="11"/>
      <c r="G111" s="11">
        <v>0.91</v>
      </c>
      <c r="H111" s="11">
        <v>0.61</v>
      </c>
      <c r="I111" s="11">
        <v>0.26</v>
      </c>
      <c r="J111" s="6">
        <f t="shared" si="19"/>
        <v>0.14432600000000001</v>
      </c>
      <c r="K111" s="13" t="s">
        <v>9</v>
      </c>
      <c r="L111" s="3" t="str">
        <f t="shared" si="20"/>
        <v>O</v>
      </c>
      <c r="M111" s="14">
        <f t="shared" si="21"/>
        <v>36.081500000000005</v>
      </c>
      <c r="N111" s="14"/>
      <c r="O111" s="14" t="str">
        <f t="shared" si="22"/>
        <v/>
      </c>
      <c r="P111" s="4" t="str">
        <f t="shared" si="18"/>
        <v/>
      </c>
    </row>
    <row r="112" spans="1:16">
      <c r="A112" s="11" t="str">
        <f t="shared" si="33"/>
        <v>IRU</v>
      </c>
      <c r="B112" s="11" t="str">
        <f t="shared" si="33"/>
        <v>PAR-EC</v>
      </c>
      <c r="C112" s="12" t="str">
        <f t="shared" si="33"/>
        <v>1470832</v>
      </c>
      <c r="D112" s="11" t="str">
        <f t="shared" si="33"/>
        <v>DDU</v>
      </c>
      <c r="E112" s="11"/>
      <c r="F112" s="11"/>
      <c r="G112" s="11">
        <v>0.91</v>
      </c>
      <c r="H112" s="11">
        <v>0.61</v>
      </c>
      <c r="I112" s="11">
        <v>0.26</v>
      </c>
      <c r="J112" s="6">
        <f t="shared" si="19"/>
        <v>0.14432600000000001</v>
      </c>
      <c r="K112" s="13" t="s">
        <v>9</v>
      </c>
      <c r="L112" s="3" t="str">
        <f t="shared" si="20"/>
        <v>O</v>
      </c>
      <c r="M112" s="14">
        <f t="shared" si="21"/>
        <v>36.081500000000005</v>
      </c>
      <c r="N112" s="14"/>
      <c r="O112" s="14" t="str">
        <f t="shared" si="22"/>
        <v/>
      </c>
      <c r="P112" s="4" t="str">
        <f t="shared" si="18"/>
        <v/>
      </c>
    </row>
    <row r="113" spans="1:16">
      <c r="A113" s="11" t="s">
        <v>8</v>
      </c>
      <c r="B113" s="11" t="s">
        <v>92</v>
      </c>
      <c r="C113" s="12" t="s">
        <v>93</v>
      </c>
      <c r="D113" s="11" t="s">
        <v>17</v>
      </c>
      <c r="E113" s="11">
        <v>90</v>
      </c>
      <c r="F113" s="11"/>
      <c r="G113" s="11">
        <v>0.32</v>
      </c>
      <c r="H113" s="11">
        <v>0.23</v>
      </c>
      <c r="I113" s="11">
        <v>0.2</v>
      </c>
      <c r="J113" s="6">
        <f t="shared" si="19"/>
        <v>1.472E-2</v>
      </c>
      <c r="K113" s="13" t="s">
        <v>9</v>
      </c>
      <c r="L113" s="3" t="str">
        <f t="shared" si="20"/>
        <v>O</v>
      </c>
      <c r="M113" s="14">
        <f t="shared" si="21"/>
        <v>3.68</v>
      </c>
      <c r="N113" s="14">
        <f>SUM(M113:M120)</f>
        <v>29.840000000000007</v>
      </c>
      <c r="O113" s="14" t="str">
        <f t="shared" si="22"/>
        <v/>
      </c>
      <c r="P113" s="4">
        <f t="shared" si="18"/>
        <v>29.840000000000007</v>
      </c>
    </row>
    <row r="114" spans="1:16">
      <c r="A114" s="11" t="str">
        <f t="shared" ref="A114:D120" si="34">A113</f>
        <v>IRU</v>
      </c>
      <c r="B114" s="11" t="str">
        <f t="shared" si="34"/>
        <v>ATH-EC</v>
      </c>
      <c r="C114" s="12" t="str">
        <f t="shared" si="34"/>
        <v>0088761</v>
      </c>
      <c r="D114" s="11" t="str">
        <f t="shared" si="34"/>
        <v>DDU</v>
      </c>
      <c r="E114" s="11"/>
      <c r="F114" s="11"/>
      <c r="G114" s="11">
        <v>0.33</v>
      </c>
      <c r="H114" s="11">
        <v>0.24</v>
      </c>
      <c r="I114" s="11">
        <v>0.23</v>
      </c>
      <c r="J114" s="6">
        <f t="shared" si="19"/>
        <v>1.8216000000000003E-2</v>
      </c>
      <c r="K114" s="13" t="s">
        <v>9</v>
      </c>
      <c r="L114" s="3" t="str">
        <f t="shared" si="20"/>
        <v>O</v>
      </c>
      <c r="M114" s="14">
        <f t="shared" si="21"/>
        <v>4.5540000000000012</v>
      </c>
      <c r="N114" s="14"/>
      <c r="O114" s="14" t="str">
        <f t="shared" si="22"/>
        <v/>
      </c>
      <c r="P114" s="4" t="str">
        <f t="shared" si="18"/>
        <v/>
      </c>
    </row>
    <row r="115" spans="1:16">
      <c r="A115" s="11" t="str">
        <f t="shared" si="34"/>
        <v>IRU</v>
      </c>
      <c r="B115" s="11" t="str">
        <f t="shared" si="34"/>
        <v>ATH-EC</v>
      </c>
      <c r="C115" s="12" t="str">
        <f t="shared" si="34"/>
        <v>0088761</v>
      </c>
      <c r="D115" s="11" t="str">
        <f t="shared" si="34"/>
        <v>DDU</v>
      </c>
      <c r="E115" s="11"/>
      <c r="F115" s="11"/>
      <c r="G115" s="11">
        <v>0.33</v>
      </c>
      <c r="H115" s="11">
        <v>0.24</v>
      </c>
      <c r="I115" s="11">
        <v>0.23</v>
      </c>
      <c r="J115" s="6">
        <f t="shared" si="19"/>
        <v>1.8216000000000003E-2</v>
      </c>
      <c r="K115" s="13" t="s">
        <v>9</v>
      </c>
      <c r="L115" s="3" t="str">
        <f t="shared" si="20"/>
        <v>O</v>
      </c>
      <c r="M115" s="14">
        <f t="shared" si="21"/>
        <v>4.5540000000000012</v>
      </c>
      <c r="N115" s="14"/>
      <c r="O115" s="14" t="str">
        <f t="shared" si="22"/>
        <v/>
      </c>
      <c r="P115" s="4" t="str">
        <f t="shared" si="18"/>
        <v/>
      </c>
    </row>
    <row r="116" spans="1:16">
      <c r="A116" s="11" t="str">
        <f t="shared" si="34"/>
        <v>IRU</v>
      </c>
      <c r="B116" s="11" t="str">
        <f t="shared" si="34"/>
        <v>ATH-EC</v>
      </c>
      <c r="C116" s="12" t="str">
        <f t="shared" si="34"/>
        <v>0088761</v>
      </c>
      <c r="D116" s="11" t="str">
        <f t="shared" si="34"/>
        <v>DDU</v>
      </c>
      <c r="E116" s="11"/>
      <c r="F116" s="11"/>
      <c r="G116" s="11">
        <v>0.31</v>
      </c>
      <c r="H116" s="11">
        <v>0.22</v>
      </c>
      <c r="I116" s="11">
        <v>0.21</v>
      </c>
      <c r="J116" s="6">
        <f t="shared" si="19"/>
        <v>1.4321999999999998E-2</v>
      </c>
      <c r="K116" s="13" t="s">
        <v>9</v>
      </c>
      <c r="L116" s="3" t="str">
        <f t="shared" si="20"/>
        <v>O</v>
      </c>
      <c r="M116" s="14">
        <f t="shared" si="21"/>
        <v>3.5804999999999993</v>
      </c>
      <c r="N116" s="14"/>
      <c r="O116" s="14" t="str">
        <f t="shared" si="22"/>
        <v/>
      </c>
      <c r="P116" s="4" t="str">
        <f t="shared" si="18"/>
        <v/>
      </c>
    </row>
    <row r="117" spans="1:16">
      <c r="A117" s="11" t="str">
        <f t="shared" si="34"/>
        <v>IRU</v>
      </c>
      <c r="B117" s="11" t="str">
        <f t="shared" si="34"/>
        <v>ATH-EC</v>
      </c>
      <c r="C117" s="12" t="str">
        <f t="shared" si="34"/>
        <v>0088761</v>
      </c>
      <c r="D117" s="11" t="str">
        <f t="shared" si="34"/>
        <v>DDU</v>
      </c>
      <c r="E117" s="11"/>
      <c r="F117" s="11"/>
      <c r="G117" s="11">
        <v>0.31</v>
      </c>
      <c r="H117" s="11">
        <v>0.22</v>
      </c>
      <c r="I117" s="11">
        <v>0.21</v>
      </c>
      <c r="J117" s="6">
        <f t="shared" si="19"/>
        <v>1.4321999999999998E-2</v>
      </c>
      <c r="K117" s="13" t="s">
        <v>9</v>
      </c>
      <c r="L117" s="3" t="str">
        <f t="shared" si="20"/>
        <v>O</v>
      </c>
      <c r="M117" s="14">
        <f t="shared" si="21"/>
        <v>3.5804999999999993</v>
      </c>
      <c r="N117" s="14"/>
      <c r="O117" s="14" t="str">
        <f t="shared" si="22"/>
        <v/>
      </c>
      <c r="P117" s="4" t="str">
        <f t="shared" si="18"/>
        <v/>
      </c>
    </row>
    <row r="118" spans="1:16">
      <c r="A118" s="11" t="str">
        <f t="shared" si="34"/>
        <v>IRU</v>
      </c>
      <c r="B118" s="11" t="str">
        <f t="shared" si="34"/>
        <v>ATH-EC</v>
      </c>
      <c r="C118" s="12" t="str">
        <f t="shared" si="34"/>
        <v>0088761</v>
      </c>
      <c r="D118" s="11" t="str">
        <f t="shared" si="34"/>
        <v>DDU</v>
      </c>
      <c r="E118" s="11"/>
      <c r="F118" s="11"/>
      <c r="G118" s="11">
        <v>0.31</v>
      </c>
      <c r="H118" s="11">
        <v>0.22</v>
      </c>
      <c r="I118" s="11">
        <v>0.21</v>
      </c>
      <c r="J118" s="6">
        <f t="shared" si="19"/>
        <v>1.4321999999999998E-2</v>
      </c>
      <c r="K118" s="13" t="s">
        <v>9</v>
      </c>
      <c r="L118" s="3" t="str">
        <f t="shared" si="20"/>
        <v>O</v>
      </c>
      <c r="M118" s="14">
        <f t="shared" si="21"/>
        <v>3.5804999999999993</v>
      </c>
      <c r="N118" s="14"/>
      <c r="O118" s="14" t="str">
        <f t="shared" si="22"/>
        <v/>
      </c>
      <c r="P118" s="4" t="str">
        <f t="shared" si="18"/>
        <v/>
      </c>
    </row>
    <row r="119" spans="1:16">
      <c r="A119" s="11" t="str">
        <f t="shared" si="34"/>
        <v>IRU</v>
      </c>
      <c r="B119" s="11" t="str">
        <f t="shared" si="34"/>
        <v>ATH-EC</v>
      </c>
      <c r="C119" s="12" t="str">
        <f t="shared" si="34"/>
        <v>0088761</v>
      </c>
      <c r="D119" s="11" t="str">
        <f t="shared" si="34"/>
        <v>DDU</v>
      </c>
      <c r="E119" s="11"/>
      <c r="F119" s="11"/>
      <c r="G119" s="11">
        <v>0.3</v>
      </c>
      <c r="H119" s="11">
        <v>0.23</v>
      </c>
      <c r="I119" s="11">
        <v>0.21</v>
      </c>
      <c r="J119" s="6">
        <f t="shared" si="19"/>
        <v>1.4490000000000001E-2</v>
      </c>
      <c r="K119" s="13" t="s">
        <v>9</v>
      </c>
      <c r="L119" s="3" t="str">
        <f t="shared" si="20"/>
        <v>O</v>
      </c>
      <c r="M119" s="14">
        <f t="shared" si="21"/>
        <v>3.6225000000000005</v>
      </c>
      <c r="N119" s="14"/>
      <c r="O119" s="14" t="str">
        <f t="shared" si="22"/>
        <v/>
      </c>
      <c r="P119" s="4" t="str">
        <f t="shared" si="18"/>
        <v/>
      </c>
    </row>
    <row r="120" spans="1:16">
      <c r="A120" s="11" t="str">
        <f t="shared" si="34"/>
        <v>IRU</v>
      </c>
      <c r="B120" s="11" t="str">
        <f t="shared" si="34"/>
        <v>ATH-EC</v>
      </c>
      <c r="C120" s="12" t="str">
        <f t="shared" si="34"/>
        <v>0088761</v>
      </c>
      <c r="D120" s="11" t="str">
        <f t="shared" si="34"/>
        <v>DDU</v>
      </c>
      <c r="E120" s="11"/>
      <c r="F120" s="11"/>
      <c r="G120" s="11">
        <v>0.32</v>
      </c>
      <c r="H120" s="11">
        <v>0.24</v>
      </c>
      <c r="I120" s="11">
        <v>0.14000000000000001</v>
      </c>
      <c r="J120" s="6">
        <f t="shared" si="19"/>
        <v>1.0751999999999999E-2</v>
      </c>
      <c r="K120" s="13" t="s">
        <v>9</v>
      </c>
      <c r="L120" s="3" t="str">
        <f t="shared" si="20"/>
        <v>O</v>
      </c>
      <c r="M120" s="14">
        <f t="shared" si="21"/>
        <v>2.6879999999999997</v>
      </c>
      <c r="N120" s="14"/>
      <c r="O120" s="14" t="str">
        <f t="shared" si="22"/>
        <v/>
      </c>
      <c r="P120" s="4" t="str">
        <f t="shared" si="18"/>
        <v/>
      </c>
    </row>
    <row r="121" spans="1:16">
      <c r="A121" s="11" t="s">
        <v>8</v>
      </c>
      <c r="B121" s="11" t="s">
        <v>94</v>
      </c>
      <c r="C121" s="12" t="s">
        <v>95</v>
      </c>
      <c r="D121" s="11" t="s">
        <v>17</v>
      </c>
      <c r="E121" s="11">
        <v>15.8</v>
      </c>
      <c r="F121" s="11"/>
      <c r="G121" s="11">
        <v>3.44</v>
      </c>
      <c r="H121" s="11">
        <v>0.19</v>
      </c>
      <c r="I121" s="11">
        <v>0.12</v>
      </c>
      <c r="J121" s="6">
        <f t="shared" si="19"/>
        <v>7.8431999999999988E-2</v>
      </c>
      <c r="K121" s="13" t="s">
        <v>9</v>
      </c>
      <c r="L121" s="3" t="str">
        <f t="shared" si="20"/>
        <v>O</v>
      </c>
      <c r="M121" s="14">
        <f t="shared" si="21"/>
        <v>19.607999999999997</v>
      </c>
      <c r="N121" s="14">
        <f t="shared" ref="N121:N126" si="35">M121</f>
        <v>19.607999999999997</v>
      </c>
      <c r="O121" s="14">
        <f t="shared" si="22"/>
        <v>-3.8079999999999963</v>
      </c>
      <c r="P121" s="4">
        <f t="shared" si="18"/>
        <v>19.607999999999997</v>
      </c>
    </row>
    <row r="122" spans="1:16">
      <c r="A122" s="11" t="s">
        <v>8</v>
      </c>
      <c r="B122" s="11" t="s">
        <v>96</v>
      </c>
      <c r="C122" s="12" t="s">
        <v>97</v>
      </c>
      <c r="D122" s="11" t="s">
        <v>17</v>
      </c>
      <c r="E122" s="11">
        <v>8.8000000000000007</v>
      </c>
      <c r="F122" s="11"/>
      <c r="G122" s="11">
        <v>0.32</v>
      </c>
      <c r="H122" s="11">
        <v>0.31</v>
      </c>
      <c r="I122" s="11">
        <v>0.31</v>
      </c>
      <c r="J122" s="6">
        <f t="shared" si="19"/>
        <v>3.0751999999999998E-2</v>
      </c>
      <c r="K122" s="13" t="s">
        <v>9</v>
      </c>
      <c r="L122" s="3" t="str">
        <f t="shared" si="20"/>
        <v>O</v>
      </c>
      <c r="M122" s="14">
        <f t="shared" si="21"/>
        <v>7.6879999999999997</v>
      </c>
      <c r="N122" s="14">
        <f t="shared" si="35"/>
        <v>7.6879999999999997</v>
      </c>
      <c r="O122" s="14" t="str">
        <f t="shared" si="22"/>
        <v/>
      </c>
      <c r="P122" s="4">
        <f t="shared" si="18"/>
        <v>7.6879999999999997</v>
      </c>
    </row>
    <row r="123" spans="1:16">
      <c r="A123" s="11" t="s">
        <v>8</v>
      </c>
      <c r="B123" s="11" t="s">
        <v>96</v>
      </c>
      <c r="C123" s="12" t="s">
        <v>98</v>
      </c>
      <c r="D123" s="11" t="s">
        <v>17</v>
      </c>
      <c r="E123" s="11">
        <v>333</v>
      </c>
      <c r="F123" s="11"/>
      <c r="G123" s="11">
        <v>0.8</v>
      </c>
      <c r="H123" s="11">
        <v>1.2</v>
      </c>
      <c r="I123" s="11">
        <v>0.62</v>
      </c>
      <c r="J123" s="6">
        <f t="shared" si="19"/>
        <v>0.59519999999999995</v>
      </c>
      <c r="K123" s="13" t="s">
        <v>19</v>
      </c>
      <c r="L123" s="3" t="str">
        <f t="shared" si="20"/>
        <v>O</v>
      </c>
      <c r="M123" s="14">
        <f t="shared" si="21"/>
        <v>148.79999999999998</v>
      </c>
      <c r="N123" s="14">
        <f t="shared" si="35"/>
        <v>148.79999999999998</v>
      </c>
      <c r="O123" s="14" t="str">
        <f t="shared" si="22"/>
        <v/>
      </c>
      <c r="P123" s="4">
        <f t="shared" si="18"/>
        <v>148.79999999999998</v>
      </c>
    </row>
    <row r="124" spans="1:16">
      <c r="A124" s="11" t="s">
        <v>8</v>
      </c>
      <c r="B124" s="11" t="s">
        <v>99</v>
      </c>
      <c r="C124" s="12" t="s">
        <v>100</v>
      </c>
      <c r="D124" s="11" t="s">
        <v>17</v>
      </c>
      <c r="E124" s="11">
        <v>0.75</v>
      </c>
      <c r="F124" s="11"/>
      <c r="G124" s="11">
        <v>0.3</v>
      </c>
      <c r="H124" s="11">
        <v>0.27</v>
      </c>
      <c r="I124" s="11">
        <v>0.12</v>
      </c>
      <c r="J124" s="6">
        <f t="shared" si="19"/>
        <v>9.7199999999999995E-3</v>
      </c>
      <c r="K124" s="13" t="s">
        <v>9</v>
      </c>
      <c r="L124" s="3" t="str">
        <f t="shared" si="20"/>
        <v>O</v>
      </c>
      <c r="M124" s="14">
        <f t="shared" si="21"/>
        <v>2.4299999999999997</v>
      </c>
      <c r="N124" s="14">
        <f t="shared" si="35"/>
        <v>2.4299999999999997</v>
      </c>
      <c r="O124" s="14">
        <f t="shared" si="22"/>
        <v>-1.6799999999999997</v>
      </c>
      <c r="P124" s="4">
        <f t="shared" si="18"/>
        <v>2.4299999999999997</v>
      </c>
    </row>
    <row r="125" spans="1:16">
      <c r="A125" s="11" t="s">
        <v>8</v>
      </c>
      <c r="B125" s="11" t="s">
        <v>99</v>
      </c>
      <c r="C125" s="12" t="s">
        <v>101</v>
      </c>
      <c r="D125" s="11" t="s">
        <v>17</v>
      </c>
      <c r="E125" s="11">
        <v>118.79</v>
      </c>
      <c r="F125" s="11"/>
      <c r="G125" s="11">
        <v>0.6</v>
      </c>
      <c r="H125" s="11">
        <v>0.8</v>
      </c>
      <c r="I125" s="11">
        <v>0.46</v>
      </c>
      <c r="J125" s="6">
        <f t="shared" si="19"/>
        <v>0.2208</v>
      </c>
      <c r="K125" s="13" t="s">
        <v>9</v>
      </c>
      <c r="L125" s="3" t="str">
        <f t="shared" si="20"/>
        <v>O</v>
      </c>
      <c r="M125" s="14">
        <f t="shared" si="21"/>
        <v>55.199999999999996</v>
      </c>
      <c r="N125" s="14">
        <f t="shared" si="35"/>
        <v>55.199999999999996</v>
      </c>
      <c r="O125" s="14" t="str">
        <f t="shared" si="22"/>
        <v/>
      </c>
      <c r="P125" s="4">
        <f t="shared" si="18"/>
        <v>55.199999999999996</v>
      </c>
    </row>
    <row r="126" spans="1:16">
      <c r="A126" s="11" t="s">
        <v>8</v>
      </c>
      <c r="B126" s="11" t="s">
        <v>99</v>
      </c>
      <c r="C126" s="12" t="s">
        <v>102</v>
      </c>
      <c r="D126" s="11" t="s">
        <v>17</v>
      </c>
      <c r="E126" s="11">
        <v>82.48</v>
      </c>
      <c r="F126" s="11"/>
      <c r="G126" s="11">
        <v>0.6</v>
      </c>
      <c r="H126" s="11">
        <v>0.8</v>
      </c>
      <c r="I126" s="11">
        <v>0.47</v>
      </c>
      <c r="J126" s="6">
        <f t="shared" si="19"/>
        <v>0.22559999999999997</v>
      </c>
      <c r="K126" s="13" t="s">
        <v>9</v>
      </c>
      <c r="L126" s="3" t="str">
        <f t="shared" si="20"/>
        <v>O</v>
      </c>
      <c r="M126" s="14">
        <f t="shared" si="21"/>
        <v>56.399999999999991</v>
      </c>
      <c r="N126" s="14">
        <f t="shared" si="35"/>
        <v>56.399999999999991</v>
      </c>
      <c r="O126" s="14" t="str">
        <f t="shared" si="22"/>
        <v/>
      </c>
      <c r="P126" s="4">
        <f t="shared" si="18"/>
        <v>56.399999999999991</v>
      </c>
    </row>
    <row r="127" spans="1:16">
      <c r="A127" s="11" t="s">
        <v>8</v>
      </c>
      <c r="B127" s="11" t="s">
        <v>14</v>
      </c>
      <c r="C127" s="12" t="s">
        <v>103</v>
      </c>
      <c r="D127" s="11" t="s">
        <v>17</v>
      </c>
      <c r="E127" s="11">
        <v>2120</v>
      </c>
      <c r="F127" s="11"/>
      <c r="G127" s="11">
        <v>1</v>
      </c>
      <c r="H127" s="11">
        <v>1.2</v>
      </c>
      <c r="I127" s="11">
        <v>1.1599999999999999</v>
      </c>
      <c r="J127" s="6">
        <f t="shared" si="19"/>
        <v>1.3919999999999999</v>
      </c>
      <c r="K127" s="13" t="s">
        <v>9</v>
      </c>
      <c r="L127" s="3" t="str">
        <f t="shared" si="20"/>
        <v>O</v>
      </c>
      <c r="M127" s="14">
        <f t="shared" si="21"/>
        <v>348</v>
      </c>
      <c r="N127" s="14">
        <f>SUM(M127:M128)</f>
        <v>696</v>
      </c>
      <c r="O127" s="14" t="str">
        <f t="shared" si="22"/>
        <v/>
      </c>
      <c r="P127" s="4">
        <f t="shared" si="18"/>
        <v>696</v>
      </c>
    </row>
    <row r="128" spans="1:16">
      <c r="A128" s="11" t="str">
        <f t="shared" ref="A128:D128" si="36">A127</f>
        <v>IRU</v>
      </c>
      <c r="B128" s="11" t="str">
        <f t="shared" si="36"/>
        <v>LYS-EC</v>
      </c>
      <c r="C128" s="12" t="str">
        <f t="shared" si="36"/>
        <v>0833843</v>
      </c>
      <c r="D128" s="11" t="str">
        <f t="shared" si="36"/>
        <v>DDU</v>
      </c>
      <c r="E128" s="11"/>
      <c r="F128" s="11"/>
      <c r="G128" s="11">
        <v>1</v>
      </c>
      <c r="H128" s="11">
        <v>1.2</v>
      </c>
      <c r="I128" s="11">
        <v>1.1599999999999999</v>
      </c>
      <c r="J128" s="6">
        <f t="shared" si="19"/>
        <v>1.3919999999999999</v>
      </c>
      <c r="K128" s="13" t="s">
        <v>9</v>
      </c>
      <c r="L128" s="3" t="str">
        <f t="shared" si="20"/>
        <v>O</v>
      </c>
      <c r="M128" s="14">
        <f t="shared" si="21"/>
        <v>348</v>
      </c>
      <c r="N128" s="14"/>
      <c r="O128" s="14" t="str">
        <f t="shared" si="22"/>
        <v/>
      </c>
      <c r="P128" s="4" t="str">
        <f t="shared" si="18"/>
        <v/>
      </c>
    </row>
    <row r="129" spans="1:16">
      <c r="A129" s="11" t="s">
        <v>8</v>
      </c>
      <c r="B129" s="11" t="s">
        <v>14</v>
      </c>
      <c r="C129" s="12" t="s">
        <v>104</v>
      </c>
      <c r="D129" s="11" t="s">
        <v>17</v>
      </c>
      <c r="E129" s="11">
        <v>225</v>
      </c>
      <c r="F129" s="11"/>
      <c r="G129" s="11">
        <v>0.8</v>
      </c>
      <c r="H129" s="11">
        <v>1.2</v>
      </c>
      <c r="I129" s="11">
        <v>0.7</v>
      </c>
      <c r="J129" s="6">
        <f t="shared" si="19"/>
        <v>0.67199999999999993</v>
      </c>
      <c r="K129" s="13" t="s">
        <v>19</v>
      </c>
      <c r="L129" s="3" t="str">
        <f t="shared" si="20"/>
        <v>O</v>
      </c>
      <c r="M129" s="14">
        <f t="shared" si="21"/>
        <v>167.99999999999997</v>
      </c>
      <c r="N129" s="14">
        <f t="shared" ref="N129:N130" si="37">M129</f>
        <v>167.99999999999997</v>
      </c>
      <c r="O129" s="14" t="str">
        <f t="shared" si="22"/>
        <v/>
      </c>
      <c r="P129" s="4">
        <f t="shared" si="18"/>
        <v>167.99999999999997</v>
      </c>
    </row>
    <row r="130" spans="1:16">
      <c r="A130" s="11" t="s">
        <v>105</v>
      </c>
      <c r="B130" s="11" t="s">
        <v>13</v>
      </c>
      <c r="C130" s="12" t="s">
        <v>106</v>
      </c>
      <c r="D130" s="11" t="s">
        <v>17</v>
      </c>
      <c r="E130" s="11">
        <v>1.2E-2</v>
      </c>
      <c r="F130" s="11"/>
      <c r="G130" s="11">
        <v>0.36</v>
      </c>
      <c r="H130" s="11">
        <v>0.17</v>
      </c>
      <c r="I130" s="11">
        <v>0.16</v>
      </c>
      <c r="J130" s="6">
        <f t="shared" si="19"/>
        <v>9.7920000000000004E-3</v>
      </c>
      <c r="K130" s="13" t="s">
        <v>9</v>
      </c>
      <c r="L130" s="3" t="str">
        <f t="shared" si="20"/>
        <v>O</v>
      </c>
      <c r="M130" s="14">
        <f t="shared" si="21"/>
        <v>2.448</v>
      </c>
      <c r="N130" s="14">
        <f t="shared" si="37"/>
        <v>2.448</v>
      </c>
      <c r="O130" s="14">
        <f t="shared" si="22"/>
        <v>-2.4359999999999999</v>
      </c>
      <c r="P130" s="4">
        <f t="shared" ref="P130:P193" si="38">IF(E130="","",SUMIF($C$2:$C$240,C130,$M$2:$M$240))</f>
        <v>2.448</v>
      </c>
    </row>
    <row r="131" spans="1:16">
      <c r="A131" s="11" t="s">
        <v>105</v>
      </c>
      <c r="B131" s="11" t="s">
        <v>13</v>
      </c>
      <c r="C131" s="12" t="s">
        <v>107</v>
      </c>
      <c r="D131" s="11" t="s">
        <v>38</v>
      </c>
      <c r="E131" s="11">
        <v>374</v>
      </c>
      <c r="F131" s="11"/>
      <c r="G131" s="11">
        <v>0.3</v>
      </c>
      <c r="H131" s="11">
        <v>0.25</v>
      </c>
      <c r="I131" s="11">
        <v>0.03</v>
      </c>
      <c r="J131" s="6">
        <f t="shared" ref="J131:J194" si="39">G131*H131*I131</f>
        <v>2.2499999999999998E-3</v>
      </c>
      <c r="K131" s="13" t="s">
        <v>9</v>
      </c>
      <c r="L131" s="3" t="str">
        <f t="shared" ref="L131:L194" si="40">IF(I131&lt;1,"O",IF(I131&lt;2,K131,"N"))</f>
        <v>O</v>
      </c>
      <c r="M131" s="14">
        <f t="shared" ref="M131:M194" si="41">IF(L131="N",G131*H131*1650/2.4,J131*250)</f>
        <v>0.5625</v>
      </c>
      <c r="N131" s="14">
        <f>SUM(M131:M149)</f>
        <v>111.43274999999998</v>
      </c>
      <c r="O131" s="14" t="str">
        <f t="shared" ref="O131:O194" si="42">IF(N131&gt;E131,E131-N131,"")</f>
        <v/>
      </c>
      <c r="P131" s="4">
        <f t="shared" si="38"/>
        <v>111.43274999999998</v>
      </c>
    </row>
    <row r="132" spans="1:16">
      <c r="A132" s="11" t="str">
        <f t="shared" ref="A132:A149" si="43">A131</f>
        <v>DUI</v>
      </c>
      <c r="B132" s="11" t="str">
        <f t="shared" ref="B132:B149" si="44">B131</f>
        <v>PAR-EC</v>
      </c>
      <c r="C132" s="12" t="str">
        <f t="shared" ref="C132:C149" si="45">C131</f>
        <v>1470431</v>
      </c>
      <c r="D132" s="11" t="str">
        <f t="shared" ref="D132:D149" si="46">D131</f>
        <v>EXW</v>
      </c>
      <c r="E132" s="11"/>
      <c r="F132" s="11"/>
      <c r="G132" s="11">
        <v>0.3</v>
      </c>
      <c r="H132" s="11">
        <v>0.25</v>
      </c>
      <c r="I132" s="11">
        <v>0.03</v>
      </c>
      <c r="J132" s="6">
        <f t="shared" si="39"/>
        <v>2.2499999999999998E-3</v>
      </c>
      <c r="K132" s="13" t="s">
        <v>9</v>
      </c>
      <c r="L132" s="3" t="str">
        <f t="shared" si="40"/>
        <v>O</v>
      </c>
      <c r="M132" s="14">
        <f t="shared" si="41"/>
        <v>0.5625</v>
      </c>
      <c r="N132" s="14"/>
      <c r="O132" s="14" t="str">
        <f t="shared" si="42"/>
        <v/>
      </c>
      <c r="P132" s="4" t="str">
        <f t="shared" si="38"/>
        <v/>
      </c>
    </row>
    <row r="133" spans="1:16">
      <c r="A133" s="11" t="str">
        <f t="shared" si="43"/>
        <v>DUI</v>
      </c>
      <c r="B133" s="11" t="str">
        <f t="shared" si="44"/>
        <v>PAR-EC</v>
      </c>
      <c r="C133" s="12" t="str">
        <f t="shared" si="45"/>
        <v>1470431</v>
      </c>
      <c r="D133" s="11" t="str">
        <f t="shared" si="46"/>
        <v>EXW</v>
      </c>
      <c r="E133" s="11"/>
      <c r="F133" s="11"/>
      <c r="G133" s="11">
        <v>0.3</v>
      </c>
      <c r="H133" s="11">
        <v>0.25</v>
      </c>
      <c r="I133" s="11">
        <v>0.03</v>
      </c>
      <c r="J133" s="6">
        <f t="shared" si="39"/>
        <v>2.2499999999999998E-3</v>
      </c>
      <c r="K133" s="13" t="s">
        <v>9</v>
      </c>
      <c r="L133" s="3" t="str">
        <f t="shared" si="40"/>
        <v>O</v>
      </c>
      <c r="M133" s="14">
        <f t="shared" si="41"/>
        <v>0.5625</v>
      </c>
      <c r="N133" s="14"/>
      <c r="O133" s="14" t="str">
        <f t="shared" si="42"/>
        <v/>
      </c>
      <c r="P133" s="4" t="str">
        <f t="shared" si="38"/>
        <v/>
      </c>
    </row>
    <row r="134" spans="1:16">
      <c r="A134" s="11" t="str">
        <f t="shared" si="43"/>
        <v>DUI</v>
      </c>
      <c r="B134" s="11" t="str">
        <f t="shared" si="44"/>
        <v>PAR-EC</v>
      </c>
      <c r="C134" s="12" t="str">
        <f t="shared" si="45"/>
        <v>1470431</v>
      </c>
      <c r="D134" s="11" t="str">
        <f t="shared" si="46"/>
        <v>EXW</v>
      </c>
      <c r="E134" s="11"/>
      <c r="F134" s="11"/>
      <c r="G134" s="11">
        <v>0.21</v>
      </c>
      <c r="H134" s="11">
        <v>0.31</v>
      </c>
      <c r="I134" s="11">
        <v>7.0000000000000007E-2</v>
      </c>
      <c r="J134" s="6">
        <f t="shared" si="39"/>
        <v>4.5569999999999994E-3</v>
      </c>
      <c r="K134" s="13" t="s">
        <v>9</v>
      </c>
      <c r="L134" s="3" t="str">
        <f t="shared" si="40"/>
        <v>O</v>
      </c>
      <c r="M134" s="14">
        <f t="shared" si="41"/>
        <v>1.1392499999999999</v>
      </c>
      <c r="N134" s="14"/>
      <c r="O134" s="14" t="str">
        <f t="shared" si="42"/>
        <v/>
      </c>
      <c r="P134" s="4" t="str">
        <f t="shared" si="38"/>
        <v/>
      </c>
    </row>
    <row r="135" spans="1:16">
      <c r="A135" s="11" t="str">
        <f t="shared" si="43"/>
        <v>DUI</v>
      </c>
      <c r="B135" s="11" t="str">
        <f t="shared" si="44"/>
        <v>PAR-EC</v>
      </c>
      <c r="C135" s="12" t="str">
        <f t="shared" si="45"/>
        <v>1470431</v>
      </c>
      <c r="D135" s="11" t="str">
        <f t="shared" si="46"/>
        <v>EXW</v>
      </c>
      <c r="E135" s="11"/>
      <c r="F135" s="11"/>
      <c r="G135" s="11">
        <v>0.25</v>
      </c>
      <c r="H135" s="11">
        <v>0.25</v>
      </c>
      <c r="I135" s="11">
        <v>0.26</v>
      </c>
      <c r="J135" s="6">
        <f t="shared" si="39"/>
        <v>1.6250000000000001E-2</v>
      </c>
      <c r="K135" s="13" t="s">
        <v>9</v>
      </c>
      <c r="L135" s="3" t="str">
        <f t="shared" si="40"/>
        <v>O</v>
      </c>
      <c r="M135" s="14">
        <f t="shared" si="41"/>
        <v>4.0625</v>
      </c>
      <c r="N135" s="14"/>
      <c r="O135" s="14" t="str">
        <f t="shared" si="42"/>
        <v/>
      </c>
      <c r="P135" s="4" t="str">
        <f t="shared" si="38"/>
        <v/>
      </c>
    </row>
    <row r="136" spans="1:16">
      <c r="A136" s="11" t="str">
        <f t="shared" si="43"/>
        <v>DUI</v>
      </c>
      <c r="B136" s="11" t="str">
        <f t="shared" si="44"/>
        <v>PAR-EC</v>
      </c>
      <c r="C136" s="12" t="str">
        <f t="shared" si="45"/>
        <v>1470431</v>
      </c>
      <c r="D136" s="11" t="str">
        <f t="shared" si="46"/>
        <v>EXW</v>
      </c>
      <c r="E136" s="11"/>
      <c r="F136" s="11"/>
      <c r="G136" s="11">
        <v>0.2</v>
      </c>
      <c r="H136" s="11">
        <v>0.3</v>
      </c>
      <c r="I136" s="11">
        <v>0.13</v>
      </c>
      <c r="J136" s="6">
        <f t="shared" si="39"/>
        <v>7.7999999999999996E-3</v>
      </c>
      <c r="K136" s="13" t="s">
        <v>9</v>
      </c>
      <c r="L136" s="3" t="str">
        <f t="shared" si="40"/>
        <v>O</v>
      </c>
      <c r="M136" s="14">
        <f t="shared" si="41"/>
        <v>1.95</v>
      </c>
      <c r="N136" s="14"/>
      <c r="O136" s="14" t="str">
        <f t="shared" si="42"/>
        <v/>
      </c>
      <c r="P136" s="4" t="str">
        <f t="shared" si="38"/>
        <v/>
      </c>
    </row>
    <row r="137" spans="1:16">
      <c r="A137" s="11" t="str">
        <f t="shared" si="43"/>
        <v>DUI</v>
      </c>
      <c r="B137" s="11" t="str">
        <f t="shared" si="44"/>
        <v>PAR-EC</v>
      </c>
      <c r="C137" s="12" t="str">
        <f t="shared" si="45"/>
        <v>1470431</v>
      </c>
      <c r="D137" s="11" t="str">
        <f t="shared" si="46"/>
        <v>EXW</v>
      </c>
      <c r="E137" s="11"/>
      <c r="F137" s="11"/>
      <c r="G137" s="11">
        <v>0.41</v>
      </c>
      <c r="H137" s="11">
        <v>0.31</v>
      </c>
      <c r="I137" s="11">
        <v>0.2</v>
      </c>
      <c r="J137" s="6">
        <f t="shared" si="39"/>
        <v>2.5419999999999998E-2</v>
      </c>
      <c r="K137" s="13" t="s">
        <v>9</v>
      </c>
      <c r="L137" s="3" t="str">
        <f t="shared" si="40"/>
        <v>O</v>
      </c>
      <c r="M137" s="14">
        <f t="shared" si="41"/>
        <v>6.3549999999999995</v>
      </c>
      <c r="N137" s="14"/>
      <c r="O137" s="14" t="str">
        <f t="shared" si="42"/>
        <v/>
      </c>
      <c r="P137" s="4" t="str">
        <f t="shared" si="38"/>
        <v/>
      </c>
    </row>
    <row r="138" spans="1:16">
      <c r="A138" s="11" t="str">
        <f t="shared" si="43"/>
        <v>DUI</v>
      </c>
      <c r="B138" s="11" t="str">
        <f t="shared" si="44"/>
        <v>PAR-EC</v>
      </c>
      <c r="C138" s="12" t="str">
        <f t="shared" si="45"/>
        <v>1470431</v>
      </c>
      <c r="D138" s="11" t="str">
        <f t="shared" si="46"/>
        <v>EXW</v>
      </c>
      <c r="E138" s="11"/>
      <c r="F138" s="11"/>
      <c r="G138" s="11">
        <v>0.25</v>
      </c>
      <c r="H138" s="11">
        <v>0.25</v>
      </c>
      <c r="I138" s="11">
        <v>0.26</v>
      </c>
      <c r="J138" s="6">
        <f t="shared" si="39"/>
        <v>1.6250000000000001E-2</v>
      </c>
      <c r="K138" s="13" t="s">
        <v>9</v>
      </c>
      <c r="L138" s="3" t="str">
        <f t="shared" si="40"/>
        <v>O</v>
      </c>
      <c r="M138" s="14">
        <f t="shared" si="41"/>
        <v>4.0625</v>
      </c>
      <c r="N138" s="14"/>
      <c r="O138" s="14" t="str">
        <f t="shared" si="42"/>
        <v/>
      </c>
      <c r="P138" s="4" t="str">
        <f t="shared" si="38"/>
        <v/>
      </c>
    </row>
    <row r="139" spans="1:16">
      <c r="A139" s="11" t="str">
        <f t="shared" si="43"/>
        <v>DUI</v>
      </c>
      <c r="B139" s="11" t="str">
        <f t="shared" si="44"/>
        <v>PAR-EC</v>
      </c>
      <c r="C139" s="12" t="str">
        <f t="shared" si="45"/>
        <v>1470431</v>
      </c>
      <c r="D139" s="11" t="str">
        <f t="shared" si="46"/>
        <v>EXW</v>
      </c>
      <c r="E139" s="11"/>
      <c r="F139" s="11"/>
      <c r="G139" s="11">
        <v>0.4</v>
      </c>
      <c r="H139" s="11">
        <v>0.31</v>
      </c>
      <c r="I139" s="11">
        <v>0.24</v>
      </c>
      <c r="J139" s="6">
        <f t="shared" si="39"/>
        <v>2.9759999999999998E-2</v>
      </c>
      <c r="K139" s="13" t="s">
        <v>9</v>
      </c>
      <c r="L139" s="3" t="str">
        <f t="shared" si="40"/>
        <v>O</v>
      </c>
      <c r="M139" s="14">
        <f t="shared" si="41"/>
        <v>7.4399999999999995</v>
      </c>
      <c r="N139" s="14"/>
      <c r="O139" s="14" t="str">
        <f t="shared" si="42"/>
        <v/>
      </c>
      <c r="P139" s="4" t="str">
        <f t="shared" si="38"/>
        <v/>
      </c>
    </row>
    <row r="140" spans="1:16">
      <c r="A140" s="11" t="str">
        <f t="shared" si="43"/>
        <v>DUI</v>
      </c>
      <c r="B140" s="11" t="str">
        <f t="shared" si="44"/>
        <v>PAR-EC</v>
      </c>
      <c r="C140" s="12" t="str">
        <f t="shared" si="45"/>
        <v>1470431</v>
      </c>
      <c r="D140" s="11" t="str">
        <f t="shared" si="46"/>
        <v>EXW</v>
      </c>
      <c r="E140" s="11"/>
      <c r="F140" s="11"/>
      <c r="G140" s="11">
        <v>0.32</v>
      </c>
      <c r="H140" s="11">
        <v>0.32</v>
      </c>
      <c r="I140" s="11">
        <v>0.16</v>
      </c>
      <c r="J140" s="6">
        <f t="shared" si="39"/>
        <v>1.6384000000000003E-2</v>
      </c>
      <c r="K140" s="13" t="s">
        <v>9</v>
      </c>
      <c r="L140" s="3" t="str">
        <f t="shared" si="40"/>
        <v>O</v>
      </c>
      <c r="M140" s="14">
        <f t="shared" si="41"/>
        <v>4.096000000000001</v>
      </c>
      <c r="N140" s="14"/>
      <c r="O140" s="14" t="str">
        <f t="shared" si="42"/>
        <v/>
      </c>
      <c r="P140" s="4" t="str">
        <f t="shared" si="38"/>
        <v/>
      </c>
    </row>
    <row r="141" spans="1:16">
      <c r="A141" s="11" t="str">
        <f t="shared" si="43"/>
        <v>DUI</v>
      </c>
      <c r="B141" s="11" t="str">
        <f t="shared" si="44"/>
        <v>PAR-EC</v>
      </c>
      <c r="C141" s="12" t="str">
        <f t="shared" si="45"/>
        <v>1470431</v>
      </c>
      <c r="D141" s="11" t="str">
        <f t="shared" si="46"/>
        <v>EXW</v>
      </c>
      <c r="E141" s="11"/>
      <c r="F141" s="11"/>
      <c r="G141" s="11">
        <v>0.6</v>
      </c>
      <c r="H141" s="11">
        <v>0.31</v>
      </c>
      <c r="I141" s="11">
        <v>0.3</v>
      </c>
      <c r="J141" s="6">
        <f t="shared" si="39"/>
        <v>5.5799999999999995E-2</v>
      </c>
      <c r="K141" s="13" t="s">
        <v>9</v>
      </c>
      <c r="L141" s="3" t="str">
        <f t="shared" si="40"/>
        <v>O</v>
      </c>
      <c r="M141" s="14">
        <f t="shared" si="41"/>
        <v>13.95</v>
      </c>
      <c r="N141" s="14"/>
      <c r="O141" s="14" t="str">
        <f t="shared" si="42"/>
        <v/>
      </c>
      <c r="P141" s="4" t="str">
        <f t="shared" si="38"/>
        <v/>
      </c>
    </row>
    <row r="142" spans="1:16">
      <c r="A142" s="11" t="str">
        <f t="shared" si="43"/>
        <v>DUI</v>
      </c>
      <c r="B142" s="11" t="str">
        <f t="shared" si="44"/>
        <v>PAR-EC</v>
      </c>
      <c r="C142" s="12" t="str">
        <f t="shared" si="45"/>
        <v>1470431</v>
      </c>
      <c r="D142" s="11" t="str">
        <f t="shared" si="46"/>
        <v>EXW</v>
      </c>
      <c r="E142" s="11"/>
      <c r="F142" s="11"/>
      <c r="G142" s="11">
        <v>0.6</v>
      </c>
      <c r="H142" s="11">
        <v>0.4</v>
      </c>
      <c r="I142" s="11">
        <v>0.51</v>
      </c>
      <c r="J142" s="6">
        <f t="shared" si="39"/>
        <v>0.12239999999999999</v>
      </c>
      <c r="K142" s="13" t="s">
        <v>9</v>
      </c>
      <c r="L142" s="3" t="str">
        <f t="shared" si="40"/>
        <v>O</v>
      </c>
      <c r="M142" s="14">
        <f t="shared" si="41"/>
        <v>30.599999999999998</v>
      </c>
      <c r="N142" s="14"/>
      <c r="O142" s="14" t="str">
        <f t="shared" si="42"/>
        <v/>
      </c>
      <c r="P142" s="4" t="str">
        <f t="shared" si="38"/>
        <v/>
      </c>
    </row>
    <row r="143" spans="1:16">
      <c r="A143" s="11" t="str">
        <f t="shared" si="43"/>
        <v>DUI</v>
      </c>
      <c r="B143" s="11" t="str">
        <f t="shared" si="44"/>
        <v>PAR-EC</v>
      </c>
      <c r="C143" s="12" t="str">
        <f t="shared" si="45"/>
        <v>1470431</v>
      </c>
      <c r="D143" s="11" t="str">
        <f t="shared" si="46"/>
        <v>EXW</v>
      </c>
      <c r="E143" s="11"/>
      <c r="F143" s="11"/>
      <c r="G143" s="11">
        <v>0.44</v>
      </c>
      <c r="H143" s="11">
        <v>0.1</v>
      </c>
      <c r="I143" s="11">
        <v>0.1</v>
      </c>
      <c r="J143" s="6">
        <f t="shared" si="39"/>
        <v>4.4000000000000003E-3</v>
      </c>
      <c r="K143" s="13" t="s">
        <v>9</v>
      </c>
      <c r="L143" s="3" t="str">
        <f t="shared" si="40"/>
        <v>O</v>
      </c>
      <c r="M143" s="14">
        <f t="shared" si="41"/>
        <v>1.1000000000000001</v>
      </c>
      <c r="N143" s="14"/>
      <c r="O143" s="14" t="str">
        <f t="shared" si="42"/>
        <v/>
      </c>
      <c r="P143" s="4" t="str">
        <f t="shared" si="38"/>
        <v/>
      </c>
    </row>
    <row r="144" spans="1:16">
      <c r="A144" s="11" t="str">
        <f t="shared" si="43"/>
        <v>DUI</v>
      </c>
      <c r="B144" s="11" t="str">
        <f t="shared" si="44"/>
        <v>PAR-EC</v>
      </c>
      <c r="C144" s="12" t="str">
        <f t="shared" si="45"/>
        <v>1470431</v>
      </c>
      <c r="D144" s="11" t="str">
        <f t="shared" si="46"/>
        <v>EXW</v>
      </c>
      <c r="E144" s="11"/>
      <c r="F144" s="11"/>
      <c r="G144" s="11">
        <v>0.44</v>
      </c>
      <c r="H144" s="11">
        <v>0.21</v>
      </c>
      <c r="I144" s="11">
        <v>0.16</v>
      </c>
      <c r="J144" s="6">
        <f t="shared" si="39"/>
        <v>1.4784E-2</v>
      </c>
      <c r="K144" s="13" t="s">
        <v>9</v>
      </c>
      <c r="L144" s="3" t="str">
        <f t="shared" si="40"/>
        <v>O</v>
      </c>
      <c r="M144" s="14">
        <f t="shared" si="41"/>
        <v>3.6960000000000002</v>
      </c>
      <c r="N144" s="14"/>
      <c r="O144" s="14" t="str">
        <f t="shared" si="42"/>
        <v/>
      </c>
      <c r="P144" s="4" t="str">
        <f t="shared" si="38"/>
        <v/>
      </c>
    </row>
    <row r="145" spans="1:16">
      <c r="A145" s="11" t="str">
        <f t="shared" si="43"/>
        <v>DUI</v>
      </c>
      <c r="B145" s="11" t="str">
        <f t="shared" si="44"/>
        <v>PAR-EC</v>
      </c>
      <c r="C145" s="12" t="str">
        <f t="shared" si="45"/>
        <v>1470431</v>
      </c>
      <c r="D145" s="11" t="str">
        <f t="shared" si="46"/>
        <v>EXW</v>
      </c>
      <c r="E145" s="11"/>
      <c r="F145" s="11"/>
      <c r="G145" s="11">
        <v>0.54</v>
      </c>
      <c r="H145" s="11">
        <v>0.13</v>
      </c>
      <c r="I145" s="11">
        <v>0.09</v>
      </c>
      <c r="J145" s="6">
        <f t="shared" si="39"/>
        <v>6.3180000000000007E-3</v>
      </c>
      <c r="K145" s="13" t="s">
        <v>9</v>
      </c>
      <c r="L145" s="3" t="str">
        <f t="shared" si="40"/>
        <v>O</v>
      </c>
      <c r="M145" s="14">
        <f t="shared" si="41"/>
        <v>1.5795000000000001</v>
      </c>
      <c r="N145" s="14"/>
      <c r="O145" s="14" t="str">
        <f t="shared" si="42"/>
        <v/>
      </c>
      <c r="P145" s="4" t="str">
        <f t="shared" si="38"/>
        <v/>
      </c>
    </row>
    <row r="146" spans="1:16">
      <c r="A146" s="11" t="str">
        <f t="shared" si="43"/>
        <v>DUI</v>
      </c>
      <c r="B146" s="11" t="str">
        <f t="shared" si="44"/>
        <v>PAR-EC</v>
      </c>
      <c r="C146" s="12" t="str">
        <f t="shared" si="45"/>
        <v>1470431</v>
      </c>
      <c r="D146" s="11" t="str">
        <f t="shared" si="46"/>
        <v>EXW</v>
      </c>
      <c r="E146" s="11"/>
      <c r="F146" s="11"/>
      <c r="G146" s="11">
        <v>0.44</v>
      </c>
      <c r="H146" s="11">
        <v>0.21</v>
      </c>
      <c r="I146" s="11">
        <v>0.15</v>
      </c>
      <c r="J146" s="6">
        <f t="shared" si="39"/>
        <v>1.3859999999999999E-2</v>
      </c>
      <c r="K146" s="13" t="s">
        <v>9</v>
      </c>
      <c r="L146" s="3" t="str">
        <f t="shared" si="40"/>
        <v>O</v>
      </c>
      <c r="M146" s="14">
        <f t="shared" si="41"/>
        <v>3.4649999999999999</v>
      </c>
      <c r="N146" s="14"/>
      <c r="O146" s="14" t="str">
        <f t="shared" si="42"/>
        <v/>
      </c>
      <c r="P146" s="4" t="str">
        <f t="shared" si="38"/>
        <v/>
      </c>
    </row>
    <row r="147" spans="1:16">
      <c r="A147" s="11" t="str">
        <f t="shared" si="43"/>
        <v>DUI</v>
      </c>
      <c r="B147" s="11" t="str">
        <f t="shared" si="44"/>
        <v>PAR-EC</v>
      </c>
      <c r="C147" s="12" t="str">
        <f t="shared" si="45"/>
        <v>1470431</v>
      </c>
      <c r="D147" s="11" t="str">
        <f t="shared" si="46"/>
        <v>EXW</v>
      </c>
      <c r="E147" s="11"/>
      <c r="F147" s="11"/>
      <c r="G147" s="11">
        <v>0.41</v>
      </c>
      <c r="H147" s="11">
        <v>0.21</v>
      </c>
      <c r="I147" s="11">
        <v>0.15</v>
      </c>
      <c r="J147" s="6">
        <f t="shared" si="39"/>
        <v>1.2914999999999999E-2</v>
      </c>
      <c r="K147" s="13" t="s">
        <v>9</v>
      </c>
      <c r="L147" s="3" t="str">
        <f t="shared" si="40"/>
        <v>O</v>
      </c>
      <c r="M147" s="14">
        <f t="shared" si="41"/>
        <v>3.2287499999999998</v>
      </c>
      <c r="N147" s="14"/>
      <c r="O147" s="14" t="str">
        <f t="shared" si="42"/>
        <v/>
      </c>
      <c r="P147" s="4" t="str">
        <f t="shared" si="38"/>
        <v/>
      </c>
    </row>
    <row r="148" spans="1:16">
      <c r="A148" s="11" t="str">
        <f t="shared" si="43"/>
        <v>DUI</v>
      </c>
      <c r="B148" s="11" t="str">
        <f t="shared" si="44"/>
        <v>PAR-EC</v>
      </c>
      <c r="C148" s="12" t="str">
        <f t="shared" si="45"/>
        <v>1470431</v>
      </c>
      <c r="D148" s="11" t="str">
        <f t="shared" si="46"/>
        <v>EXW</v>
      </c>
      <c r="E148" s="11"/>
      <c r="F148" s="11"/>
      <c r="G148" s="11">
        <v>0.41</v>
      </c>
      <c r="H148" s="11">
        <v>0.31</v>
      </c>
      <c r="I148" s="11">
        <v>0.37</v>
      </c>
      <c r="J148" s="6">
        <f t="shared" si="39"/>
        <v>4.7026999999999999E-2</v>
      </c>
      <c r="K148" s="13" t="s">
        <v>9</v>
      </c>
      <c r="L148" s="3" t="str">
        <f t="shared" si="40"/>
        <v>O</v>
      </c>
      <c r="M148" s="14">
        <f t="shared" si="41"/>
        <v>11.75675</v>
      </c>
      <c r="N148" s="14"/>
      <c r="O148" s="14" t="str">
        <f t="shared" si="42"/>
        <v/>
      </c>
      <c r="P148" s="4" t="str">
        <f t="shared" si="38"/>
        <v/>
      </c>
    </row>
    <row r="149" spans="1:16">
      <c r="A149" s="11" t="str">
        <f t="shared" si="43"/>
        <v>DUI</v>
      </c>
      <c r="B149" s="11" t="str">
        <f t="shared" si="44"/>
        <v>PAR-EC</v>
      </c>
      <c r="C149" s="12" t="str">
        <f t="shared" si="45"/>
        <v>1470431</v>
      </c>
      <c r="D149" s="11" t="str">
        <f t="shared" si="46"/>
        <v>EXW</v>
      </c>
      <c r="E149" s="11"/>
      <c r="F149" s="11"/>
      <c r="G149" s="11">
        <v>0.32</v>
      </c>
      <c r="H149" s="11">
        <v>0.32</v>
      </c>
      <c r="I149" s="11">
        <v>0.44</v>
      </c>
      <c r="J149" s="6">
        <f t="shared" si="39"/>
        <v>4.5056000000000006E-2</v>
      </c>
      <c r="K149" s="13" t="s">
        <v>9</v>
      </c>
      <c r="L149" s="3" t="str">
        <f t="shared" si="40"/>
        <v>O</v>
      </c>
      <c r="M149" s="14">
        <f t="shared" si="41"/>
        <v>11.264000000000001</v>
      </c>
      <c r="N149" s="14"/>
      <c r="O149" s="14" t="str">
        <f t="shared" si="42"/>
        <v/>
      </c>
      <c r="P149" s="4" t="str">
        <f t="shared" si="38"/>
        <v/>
      </c>
    </row>
    <row r="150" spans="1:16">
      <c r="A150" s="11" t="s">
        <v>105</v>
      </c>
      <c r="B150" s="11" t="s">
        <v>13</v>
      </c>
      <c r="C150" s="12" t="s">
        <v>108</v>
      </c>
      <c r="D150" s="11" t="s">
        <v>17</v>
      </c>
      <c r="E150" s="11">
        <v>294</v>
      </c>
      <c r="F150" s="11"/>
      <c r="G150" s="11">
        <v>0.8</v>
      </c>
      <c r="H150" s="11">
        <v>1.2</v>
      </c>
      <c r="I150" s="11">
        <v>91</v>
      </c>
      <c r="J150" s="6">
        <f t="shared" si="39"/>
        <v>87.36</v>
      </c>
      <c r="K150" s="13" t="s">
        <v>9</v>
      </c>
      <c r="L150" s="3" t="str">
        <f t="shared" si="40"/>
        <v>N</v>
      </c>
      <c r="M150" s="14">
        <f t="shared" si="41"/>
        <v>660</v>
      </c>
      <c r="N150" s="14">
        <f t="shared" ref="N150:N155" si="47">M150</f>
        <v>660</v>
      </c>
      <c r="O150" s="14">
        <f t="shared" si="42"/>
        <v>-366</v>
      </c>
      <c r="P150" s="4">
        <f t="shared" si="38"/>
        <v>660</v>
      </c>
    </row>
    <row r="151" spans="1:16">
      <c r="A151" s="11" t="s">
        <v>105</v>
      </c>
      <c r="B151" s="11" t="s">
        <v>13</v>
      </c>
      <c r="C151" s="12" t="s">
        <v>109</v>
      </c>
      <c r="D151" s="11" t="s">
        <v>38</v>
      </c>
      <c r="E151" s="11">
        <v>156</v>
      </c>
      <c r="F151" s="11"/>
      <c r="G151" s="11">
        <v>1.2</v>
      </c>
      <c r="H151" s="11">
        <v>0.8</v>
      </c>
      <c r="I151" s="11">
        <v>0.7</v>
      </c>
      <c r="J151" s="6">
        <f t="shared" si="39"/>
        <v>0.67199999999999993</v>
      </c>
      <c r="K151" s="13" t="s">
        <v>9</v>
      </c>
      <c r="L151" s="3" t="str">
        <f t="shared" si="40"/>
        <v>O</v>
      </c>
      <c r="M151" s="14">
        <f t="shared" si="41"/>
        <v>167.99999999999997</v>
      </c>
      <c r="N151" s="14">
        <f t="shared" si="47"/>
        <v>167.99999999999997</v>
      </c>
      <c r="O151" s="14">
        <f t="shared" si="42"/>
        <v>-11.999999999999972</v>
      </c>
      <c r="P151" s="4">
        <f t="shared" si="38"/>
        <v>167.99999999999997</v>
      </c>
    </row>
    <row r="152" spans="1:16">
      <c r="A152" s="11" t="s">
        <v>105</v>
      </c>
      <c r="B152" s="11" t="s">
        <v>13</v>
      </c>
      <c r="C152" s="12" t="s">
        <v>110</v>
      </c>
      <c r="D152" s="11" t="s">
        <v>38</v>
      </c>
      <c r="E152" s="11">
        <v>1.75</v>
      </c>
      <c r="F152" s="11"/>
      <c r="G152" s="11">
        <v>0.27</v>
      </c>
      <c r="H152" s="11">
        <v>0.2</v>
      </c>
      <c r="I152" s="11">
        <v>0.13</v>
      </c>
      <c r="J152" s="6">
        <f t="shared" si="39"/>
        <v>7.0200000000000011E-3</v>
      </c>
      <c r="K152" s="13" t="s">
        <v>9</v>
      </c>
      <c r="L152" s="3" t="str">
        <f t="shared" si="40"/>
        <v>O</v>
      </c>
      <c r="M152" s="14">
        <f t="shared" si="41"/>
        <v>1.7550000000000003</v>
      </c>
      <c r="N152" s="14">
        <f t="shared" si="47"/>
        <v>1.7550000000000003</v>
      </c>
      <c r="O152" s="14">
        <f t="shared" si="42"/>
        <v>-5.0000000000003375E-3</v>
      </c>
      <c r="P152" s="4">
        <f t="shared" si="38"/>
        <v>1.7550000000000003</v>
      </c>
    </row>
    <row r="153" spans="1:16">
      <c r="A153" s="11" t="s">
        <v>105</v>
      </c>
      <c r="B153" s="11" t="s">
        <v>13</v>
      </c>
      <c r="C153" s="12" t="s">
        <v>111</v>
      </c>
      <c r="D153" s="11" t="s">
        <v>38</v>
      </c>
      <c r="E153" s="11">
        <v>11.5</v>
      </c>
      <c r="F153" s="11"/>
      <c r="G153" s="11">
        <v>1.4</v>
      </c>
      <c r="H153" s="11">
        <v>0.2</v>
      </c>
      <c r="I153" s="11">
        <v>0.15</v>
      </c>
      <c r="J153" s="6">
        <f t="shared" si="39"/>
        <v>4.1999999999999996E-2</v>
      </c>
      <c r="K153" s="13" t="s">
        <v>9</v>
      </c>
      <c r="L153" s="3" t="str">
        <f t="shared" si="40"/>
        <v>O</v>
      </c>
      <c r="M153" s="14">
        <f t="shared" si="41"/>
        <v>10.499999999999998</v>
      </c>
      <c r="N153" s="14">
        <f t="shared" si="47"/>
        <v>10.499999999999998</v>
      </c>
      <c r="O153" s="14" t="str">
        <f t="shared" si="42"/>
        <v/>
      </c>
      <c r="P153" s="4">
        <f t="shared" si="38"/>
        <v>10.499999999999998</v>
      </c>
    </row>
    <row r="154" spans="1:16">
      <c r="A154" s="11" t="s">
        <v>105</v>
      </c>
      <c r="B154" s="11" t="s">
        <v>13</v>
      </c>
      <c r="C154" s="12" t="s">
        <v>112</v>
      </c>
      <c r="D154" s="11" t="s">
        <v>38</v>
      </c>
      <c r="E154" s="11">
        <v>135</v>
      </c>
      <c r="F154" s="11"/>
      <c r="G154" s="11">
        <v>0.8</v>
      </c>
      <c r="H154" s="11">
        <v>1.2</v>
      </c>
      <c r="I154" s="11">
        <v>0.54</v>
      </c>
      <c r="J154" s="6">
        <f t="shared" si="39"/>
        <v>0.51839999999999997</v>
      </c>
      <c r="K154" s="13" t="s">
        <v>9</v>
      </c>
      <c r="L154" s="3" t="str">
        <f t="shared" si="40"/>
        <v>O</v>
      </c>
      <c r="M154" s="14">
        <f t="shared" si="41"/>
        <v>129.6</v>
      </c>
      <c r="N154" s="14">
        <f t="shared" si="47"/>
        <v>129.6</v>
      </c>
      <c r="O154" s="14" t="str">
        <f t="shared" si="42"/>
        <v/>
      </c>
      <c r="P154" s="4">
        <f t="shared" si="38"/>
        <v>129.6</v>
      </c>
    </row>
    <row r="155" spans="1:16">
      <c r="A155" s="11" t="s">
        <v>105</v>
      </c>
      <c r="B155" s="11" t="s">
        <v>13</v>
      </c>
      <c r="C155" s="12" t="s">
        <v>113</v>
      </c>
      <c r="D155" s="11" t="s">
        <v>17</v>
      </c>
      <c r="E155" s="11">
        <v>660</v>
      </c>
      <c r="F155" s="11"/>
      <c r="G155" s="11">
        <v>1.23</v>
      </c>
      <c r="H155" s="11">
        <v>0.8</v>
      </c>
      <c r="I155" s="11">
        <v>1.05</v>
      </c>
      <c r="J155" s="6">
        <f t="shared" si="39"/>
        <v>1.0332000000000001</v>
      </c>
      <c r="K155" s="13" t="s">
        <v>9</v>
      </c>
      <c r="L155" s="3" t="str">
        <f t="shared" si="40"/>
        <v>O</v>
      </c>
      <c r="M155" s="14">
        <f t="shared" si="41"/>
        <v>258.3</v>
      </c>
      <c r="N155" s="14">
        <f t="shared" si="47"/>
        <v>258.3</v>
      </c>
      <c r="O155" s="14" t="str">
        <f t="shared" si="42"/>
        <v/>
      </c>
      <c r="P155" s="4">
        <f t="shared" si="38"/>
        <v>258.3</v>
      </c>
    </row>
    <row r="156" spans="1:16">
      <c r="A156" s="11" t="s">
        <v>105</v>
      </c>
      <c r="B156" s="11" t="s">
        <v>13</v>
      </c>
      <c r="C156" s="12" t="s">
        <v>114</v>
      </c>
      <c r="D156" s="11" t="s">
        <v>38</v>
      </c>
      <c r="E156" s="11">
        <v>24</v>
      </c>
      <c r="F156" s="11"/>
      <c r="G156" s="11">
        <v>0.51</v>
      </c>
      <c r="H156" s="11">
        <v>0.28000000000000003</v>
      </c>
      <c r="I156" s="11">
        <v>0.26</v>
      </c>
      <c r="J156" s="6">
        <f t="shared" si="39"/>
        <v>3.7128000000000001E-2</v>
      </c>
      <c r="K156" s="13" t="s">
        <v>19</v>
      </c>
      <c r="L156" s="3" t="str">
        <f t="shared" si="40"/>
        <v>O</v>
      </c>
      <c r="M156" s="14">
        <f t="shared" si="41"/>
        <v>9.282</v>
      </c>
      <c r="N156" s="14">
        <f>SUM(M156:M157)</f>
        <v>23.442</v>
      </c>
      <c r="O156" s="14" t="str">
        <f t="shared" si="42"/>
        <v/>
      </c>
      <c r="P156" s="4">
        <f t="shared" si="38"/>
        <v>23.442</v>
      </c>
    </row>
    <row r="157" spans="1:16">
      <c r="A157" s="11" t="str">
        <f t="shared" ref="A157:D157" si="48">A156</f>
        <v>DUI</v>
      </c>
      <c r="B157" s="11" t="str">
        <f t="shared" si="48"/>
        <v>PAR-EC</v>
      </c>
      <c r="C157" s="12" t="str">
        <f t="shared" si="48"/>
        <v>1470130</v>
      </c>
      <c r="D157" s="11" t="str">
        <f t="shared" si="48"/>
        <v>EXW</v>
      </c>
      <c r="E157" s="11"/>
      <c r="F157" s="11"/>
      <c r="G157" s="11">
        <v>0.59</v>
      </c>
      <c r="H157" s="11">
        <v>0.4</v>
      </c>
      <c r="I157" s="11">
        <v>0.24</v>
      </c>
      <c r="J157" s="6">
        <f t="shared" si="39"/>
        <v>5.6639999999999996E-2</v>
      </c>
      <c r="K157" s="13" t="s">
        <v>19</v>
      </c>
      <c r="L157" s="3" t="str">
        <f t="shared" si="40"/>
        <v>O</v>
      </c>
      <c r="M157" s="14">
        <f t="shared" si="41"/>
        <v>14.159999999999998</v>
      </c>
      <c r="N157" s="14"/>
      <c r="O157" s="14" t="str">
        <f t="shared" si="42"/>
        <v/>
      </c>
      <c r="P157" s="4" t="str">
        <f t="shared" si="38"/>
        <v/>
      </c>
    </row>
    <row r="158" spans="1:16">
      <c r="A158" s="11" t="s">
        <v>105</v>
      </c>
      <c r="B158" s="11" t="s">
        <v>13</v>
      </c>
      <c r="C158" s="12" t="s">
        <v>115</v>
      </c>
      <c r="D158" s="11" t="s">
        <v>17</v>
      </c>
      <c r="E158" s="11">
        <v>300</v>
      </c>
      <c r="F158" s="11"/>
      <c r="G158" s="11">
        <v>0.86</v>
      </c>
      <c r="H158" s="11">
        <v>0.6</v>
      </c>
      <c r="I158" s="11">
        <v>0.75</v>
      </c>
      <c r="J158" s="6">
        <f t="shared" si="39"/>
        <v>0.38700000000000001</v>
      </c>
      <c r="K158" s="13" t="s">
        <v>9</v>
      </c>
      <c r="L158" s="3" t="str">
        <f t="shared" si="40"/>
        <v>O</v>
      </c>
      <c r="M158" s="14">
        <f t="shared" si="41"/>
        <v>96.75</v>
      </c>
      <c r="N158" s="14">
        <f t="shared" ref="N158" si="49">M158</f>
        <v>96.75</v>
      </c>
      <c r="O158" s="14" t="str">
        <f t="shared" si="42"/>
        <v/>
      </c>
      <c r="P158" s="4">
        <f t="shared" si="38"/>
        <v>96.75</v>
      </c>
    </row>
    <row r="159" spans="1:16">
      <c r="A159" s="11" t="s">
        <v>105</v>
      </c>
      <c r="B159" s="11" t="s">
        <v>13</v>
      </c>
      <c r="C159" s="12" t="s">
        <v>116</v>
      </c>
      <c r="D159" s="11" t="s">
        <v>17</v>
      </c>
      <c r="E159" s="11">
        <v>41.25</v>
      </c>
      <c r="F159" s="11"/>
      <c r="G159" s="11">
        <v>0.41</v>
      </c>
      <c r="H159" s="11">
        <v>0.34</v>
      </c>
      <c r="I159" s="11">
        <v>0.54</v>
      </c>
      <c r="J159" s="6">
        <f t="shared" si="39"/>
        <v>7.527600000000001E-2</v>
      </c>
      <c r="K159" s="13" t="s">
        <v>9</v>
      </c>
      <c r="L159" s="3" t="str">
        <f t="shared" si="40"/>
        <v>O</v>
      </c>
      <c r="M159" s="14">
        <f t="shared" si="41"/>
        <v>18.819000000000003</v>
      </c>
      <c r="N159" s="14">
        <f>SUM(M159:M162)</f>
        <v>52.549000000000007</v>
      </c>
      <c r="O159" s="14">
        <f t="shared" si="42"/>
        <v>-11.299000000000007</v>
      </c>
      <c r="P159" s="4">
        <f t="shared" si="38"/>
        <v>52.549000000000007</v>
      </c>
    </row>
    <row r="160" spans="1:16">
      <c r="A160" s="11" t="str">
        <f t="shared" ref="A160:D162" si="50">A159</f>
        <v>DUI</v>
      </c>
      <c r="B160" s="11" t="str">
        <f t="shared" si="50"/>
        <v>PAR-EC</v>
      </c>
      <c r="C160" s="12" t="str">
        <f t="shared" si="50"/>
        <v>1379056</v>
      </c>
      <c r="D160" s="11" t="str">
        <f t="shared" si="50"/>
        <v>DDU</v>
      </c>
      <c r="E160" s="11"/>
      <c r="F160" s="11"/>
      <c r="G160" s="11">
        <v>0.38</v>
      </c>
      <c r="H160" s="11">
        <v>0.32</v>
      </c>
      <c r="I160" s="11">
        <v>0.48</v>
      </c>
      <c r="J160" s="6">
        <f t="shared" si="39"/>
        <v>5.8367999999999996E-2</v>
      </c>
      <c r="K160" s="13" t="s">
        <v>9</v>
      </c>
      <c r="L160" s="3" t="str">
        <f t="shared" si="40"/>
        <v>O</v>
      </c>
      <c r="M160" s="14">
        <f t="shared" si="41"/>
        <v>14.591999999999999</v>
      </c>
      <c r="N160" s="14"/>
      <c r="O160" s="14" t="str">
        <f t="shared" si="42"/>
        <v/>
      </c>
      <c r="P160" s="4" t="str">
        <f t="shared" si="38"/>
        <v/>
      </c>
    </row>
    <row r="161" spans="1:16">
      <c r="A161" s="11" t="str">
        <f t="shared" si="50"/>
        <v>DUI</v>
      </c>
      <c r="B161" s="11" t="str">
        <f t="shared" si="50"/>
        <v>PAR-EC</v>
      </c>
      <c r="C161" s="12" t="str">
        <f t="shared" si="50"/>
        <v>1379056</v>
      </c>
      <c r="D161" s="11" t="str">
        <f t="shared" si="50"/>
        <v>DDU</v>
      </c>
      <c r="E161" s="11"/>
      <c r="F161" s="11"/>
      <c r="G161" s="11">
        <v>0.34</v>
      </c>
      <c r="H161" s="11">
        <v>0.31</v>
      </c>
      <c r="I161" s="11">
        <v>0.48</v>
      </c>
      <c r="J161" s="6">
        <f t="shared" si="39"/>
        <v>5.0592000000000005E-2</v>
      </c>
      <c r="K161" s="13" t="s">
        <v>9</v>
      </c>
      <c r="L161" s="3" t="str">
        <f t="shared" si="40"/>
        <v>O</v>
      </c>
      <c r="M161" s="14">
        <f t="shared" si="41"/>
        <v>12.648000000000001</v>
      </c>
      <c r="N161" s="14"/>
      <c r="O161" s="14" t="str">
        <f t="shared" si="42"/>
        <v/>
      </c>
      <c r="P161" s="4" t="str">
        <f t="shared" si="38"/>
        <v/>
      </c>
    </row>
    <row r="162" spans="1:16">
      <c r="A162" s="11" t="str">
        <f t="shared" si="50"/>
        <v>DUI</v>
      </c>
      <c r="B162" s="11" t="str">
        <f t="shared" si="50"/>
        <v>PAR-EC</v>
      </c>
      <c r="C162" s="12" t="str">
        <f t="shared" si="50"/>
        <v>1379056</v>
      </c>
      <c r="D162" s="11" t="str">
        <f t="shared" si="50"/>
        <v>DDU</v>
      </c>
      <c r="E162" s="11"/>
      <c r="F162" s="11"/>
      <c r="G162" s="11">
        <v>0.59</v>
      </c>
      <c r="H162" s="11">
        <v>0.4</v>
      </c>
      <c r="I162" s="11">
        <v>0.11</v>
      </c>
      <c r="J162" s="6">
        <f t="shared" si="39"/>
        <v>2.596E-2</v>
      </c>
      <c r="K162" s="13" t="s">
        <v>9</v>
      </c>
      <c r="L162" s="3" t="str">
        <f t="shared" si="40"/>
        <v>O</v>
      </c>
      <c r="M162" s="14">
        <f t="shared" si="41"/>
        <v>6.49</v>
      </c>
      <c r="N162" s="14"/>
      <c r="O162" s="14" t="str">
        <f t="shared" si="42"/>
        <v/>
      </c>
      <c r="P162" s="4" t="str">
        <f t="shared" si="38"/>
        <v/>
      </c>
    </row>
    <row r="163" spans="1:16">
      <c r="A163" s="11" t="s">
        <v>105</v>
      </c>
      <c r="B163" s="11" t="s">
        <v>13</v>
      </c>
      <c r="C163" s="12" t="s">
        <v>117</v>
      </c>
      <c r="D163" s="11" t="s">
        <v>17</v>
      </c>
      <c r="E163" s="11">
        <v>30.25</v>
      </c>
      <c r="F163" s="11"/>
      <c r="G163" s="11">
        <v>0.52</v>
      </c>
      <c r="H163" s="11">
        <v>0.2</v>
      </c>
      <c r="I163" s="11">
        <v>0.2</v>
      </c>
      <c r="J163" s="6">
        <f t="shared" si="39"/>
        <v>2.0800000000000003E-2</v>
      </c>
      <c r="K163" s="13" t="s">
        <v>9</v>
      </c>
      <c r="L163" s="3" t="str">
        <f t="shared" si="40"/>
        <v>O</v>
      </c>
      <c r="M163" s="14">
        <f t="shared" si="41"/>
        <v>5.2000000000000011</v>
      </c>
      <c r="N163" s="14">
        <f>SUM(M163:M165)</f>
        <v>22.934999999999999</v>
      </c>
      <c r="O163" s="14" t="str">
        <f t="shared" si="42"/>
        <v/>
      </c>
      <c r="P163" s="4">
        <f t="shared" si="38"/>
        <v>22.934999999999999</v>
      </c>
    </row>
    <row r="164" spans="1:16">
      <c r="A164" s="11" t="str">
        <f t="shared" ref="A164:D165" si="51">A163</f>
        <v>DUI</v>
      </c>
      <c r="B164" s="11" t="str">
        <f t="shared" si="51"/>
        <v>PAR-EC</v>
      </c>
      <c r="C164" s="12" t="str">
        <f t="shared" si="51"/>
        <v>1379053</v>
      </c>
      <c r="D164" s="11" t="str">
        <f t="shared" si="51"/>
        <v>DDU</v>
      </c>
      <c r="E164" s="11"/>
      <c r="F164" s="11"/>
      <c r="G164" s="11">
        <v>0.59</v>
      </c>
      <c r="H164" s="11">
        <v>0.4</v>
      </c>
      <c r="I164" s="11">
        <v>0.24</v>
      </c>
      <c r="J164" s="6">
        <f t="shared" si="39"/>
        <v>5.6639999999999996E-2</v>
      </c>
      <c r="K164" s="13" t="s">
        <v>9</v>
      </c>
      <c r="L164" s="3" t="str">
        <f t="shared" si="40"/>
        <v>O</v>
      </c>
      <c r="M164" s="14">
        <f t="shared" si="41"/>
        <v>14.159999999999998</v>
      </c>
      <c r="N164" s="14"/>
      <c r="O164" s="14" t="str">
        <f t="shared" si="42"/>
        <v/>
      </c>
      <c r="P164" s="4" t="str">
        <f t="shared" si="38"/>
        <v/>
      </c>
    </row>
    <row r="165" spans="1:16">
      <c r="A165" s="11" t="str">
        <f t="shared" si="51"/>
        <v>DUI</v>
      </c>
      <c r="B165" s="11" t="str">
        <f t="shared" si="51"/>
        <v>PAR-EC</v>
      </c>
      <c r="C165" s="12" t="str">
        <f t="shared" si="51"/>
        <v>1379053</v>
      </c>
      <c r="D165" s="11" t="str">
        <f t="shared" si="51"/>
        <v>DDU</v>
      </c>
      <c r="E165" s="11"/>
      <c r="F165" s="11"/>
      <c r="G165" s="11">
        <v>0.55000000000000004</v>
      </c>
      <c r="H165" s="11">
        <v>0.52</v>
      </c>
      <c r="I165" s="11">
        <v>0.05</v>
      </c>
      <c r="J165" s="6">
        <f t="shared" si="39"/>
        <v>1.4300000000000002E-2</v>
      </c>
      <c r="K165" s="13" t="s">
        <v>9</v>
      </c>
      <c r="L165" s="3" t="str">
        <f t="shared" si="40"/>
        <v>O</v>
      </c>
      <c r="M165" s="14">
        <f t="shared" si="41"/>
        <v>3.5750000000000006</v>
      </c>
      <c r="N165" s="14"/>
      <c r="O165" s="14" t="str">
        <f t="shared" si="42"/>
        <v/>
      </c>
      <c r="P165" s="4" t="str">
        <f t="shared" si="38"/>
        <v/>
      </c>
    </row>
    <row r="166" spans="1:16">
      <c r="A166" s="11" t="s">
        <v>105</v>
      </c>
      <c r="B166" s="11" t="s">
        <v>13</v>
      </c>
      <c r="C166" s="12" t="s">
        <v>118</v>
      </c>
      <c r="D166" s="11" t="s">
        <v>17</v>
      </c>
      <c r="E166" s="11">
        <v>426</v>
      </c>
      <c r="F166" s="11"/>
      <c r="G166" s="11">
        <v>1.2</v>
      </c>
      <c r="H166" s="11">
        <v>0.8</v>
      </c>
      <c r="I166" s="11">
        <v>0.75</v>
      </c>
      <c r="J166" s="6">
        <f t="shared" si="39"/>
        <v>0.72</v>
      </c>
      <c r="K166" s="13" t="s">
        <v>9</v>
      </c>
      <c r="L166" s="3" t="str">
        <f t="shared" si="40"/>
        <v>O</v>
      </c>
      <c r="M166" s="14">
        <f t="shared" si="41"/>
        <v>180</v>
      </c>
      <c r="N166" s="14">
        <f t="shared" ref="N166" si="52">M166</f>
        <v>180</v>
      </c>
      <c r="O166" s="14" t="str">
        <f t="shared" si="42"/>
        <v/>
      </c>
      <c r="P166" s="4">
        <f t="shared" si="38"/>
        <v>180</v>
      </c>
    </row>
    <row r="167" spans="1:16">
      <c r="A167" s="11" t="s">
        <v>105</v>
      </c>
      <c r="B167" s="11" t="s">
        <v>13</v>
      </c>
      <c r="C167" s="12" t="s">
        <v>119</v>
      </c>
      <c r="D167" s="11" t="s">
        <v>17</v>
      </c>
      <c r="E167" s="11">
        <v>2495</v>
      </c>
      <c r="F167" s="11"/>
      <c r="G167" s="11">
        <v>1.22</v>
      </c>
      <c r="H167" s="11">
        <v>0.81</v>
      </c>
      <c r="I167" s="11">
        <v>0.87</v>
      </c>
      <c r="J167" s="6">
        <f t="shared" si="39"/>
        <v>0.85973400000000011</v>
      </c>
      <c r="K167" s="13" t="s">
        <v>9</v>
      </c>
      <c r="L167" s="3" t="str">
        <f t="shared" si="40"/>
        <v>O</v>
      </c>
      <c r="M167" s="14">
        <f t="shared" si="41"/>
        <v>214.93350000000004</v>
      </c>
      <c r="N167" s="14">
        <f>SUM(M167:M170)</f>
        <v>859.73400000000015</v>
      </c>
      <c r="O167" s="14" t="str">
        <f t="shared" si="42"/>
        <v/>
      </c>
      <c r="P167" s="4">
        <f t="shared" si="38"/>
        <v>859.73400000000015</v>
      </c>
    </row>
    <row r="168" spans="1:16">
      <c r="A168" s="11" t="str">
        <f t="shared" ref="A168:D170" si="53">A167</f>
        <v>DUI</v>
      </c>
      <c r="B168" s="11" t="str">
        <f t="shared" si="53"/>
        <v>PAR-EC</v>
      </c>
      <c r="C168" s="12" t="str">
        <f t="shared" si="53"/>
        <v>1470452</v>
      </c>
      <c r="D168" s="11" t="str">
        <f t="shared" si="53"/>
        <v>DDU</v>
      </c>
      <c r="E168" s="11"/>
      <c r="F168" s="11"/>
      <c r="G168" s="11">
        <v>1.22</v>
      </c>
      <c r="H168" s="11">
        <v>0.81</v>
      </c>
      <c r="I168" s="11">
        <v>0.87</v>
      </c>
      <c r="J168" s="6">
        <f t="shared" si="39"/>
        <v>0.85973400000000011</v>
      </c>
      <c r="K168" s="13" t="s">
        <v>9</v>
      </c>
      <c r="L168" s="3" t="str">
        <f t="shared" si="40"/>
        <v>O</v>
      </c>
      <c r="M168" s="14">
        <f t="shared" si="41"/>
        <v>214.93350000000004</v>
      </c>
      <c r="N168" s="14"/>
      <c r="O168" s="14" t="str">
        <f t="shared" si="42"/>
        <v/>
      </c>
      <c r="P168" s="4" t="str">
        <f t="shared" si="38"/>
        <v/>
      </c>
    </row>
    <row r="169" spans="1:16">
      <c r="A169" s="11" t="str">
        <f t="shared" si="53"/>
        <v>DUI</v>
      </c>
      <c r="B169" s="11" t="str">
        <f t="shared" si="53"/>
        <v>PAR-EC</v>
      </c>
      <c r="C169" s="12" t="str">
        <f t="shared" si="53"/>
        <v>1470452</v>
      </c>
      <c r="D169" s="11" t="str">
        <f t="shared" si="53"/>
        <v>DDU</v>
      </c>
      <c r="E169" s="11"/>
      <c r="F169" s="11"/>
      <c r="G169" s="11">
        <v>1.22</v>
      </c>
      <c r="H169" s="11">
        <v>0.81</v>
      </c>
      <c r="I169" s="11">
        <v>0.87</v>
      </c>
      <c r="J169" s="6">
        <f t="shared" si="39"/>
        <v>0.85973400000000011</v>
      </c>
      <c r="K169" s="13" t="s">
        <v>9</v>
      </c>
      <c r="L169" s="3" t="str">
        <f t="shared" si="40"/>
        <v>O</v>
      </c>
      <c r="M169" s="14">
        <f t="shared" si="41"/>
        <v>214.93350000000004</v>
      </c>
      <c r="N169" s="14"/>
      <c r="O169" s="14" t="str">
        <f t="shared" si="42"/>
        <v/>
      </c>
      <c r="P169" s="4" t="str">
        <f t="shared" si="38"/>
        <v/>
      </c>
    </row>
    <row r="170" spans="1:16">
      <c r="A170" s="11" t="str">
        <f t="shared" si="53"/>
        <v>DUI</v>
      </c>
      <c r="B170" s="11" t="str">
        <f t="shared" si="53"/>
        <v>PAR-EC</v>
      </c>
      <c r="C170" s="12" t="str">
        <f t="shared" si="53"/>
        <v>1470452</v>
      </c>
      <c r="D170" s="11" t="str">
        <f t="shared" si="53"/>
        <v>DDU</v>
      </c>
      <c r="E170" s="11"/>
      <c r="F170" s="11"/>
      <c r="G170" s="11">
        <v>1.22</v>
      </c>
      <c r="H170" s="11">
        <v>0.81</v>
      </c>
      <c r="I170" s="11">
        <v>0.87</v>
      </c>
      <c r="J170" s="6">
        <f t="shared" si="39"/>
        <v>0.85973400000000011</v>
      </c>
      <c r="K170" s="13" t="s">
        <v>9</v>
      </c>
      <c r="L170" s="3" t="str">
        <f t="shared" si="40"/>
        <v>O</v>
      </c>
      <c r="M170" s="14">
        <f t="shared" si="41"/>
        <v>214.93350000000004</v>
      </c>
      <c r="N170" s="14"/>
      <c r="O170" s="14" t="str">
        <f t="shared" si="42"/>
        <v/>
      </c>
      <c r="P170" s="4" t="str">
        <f t="shared" si="38"/>
        <v/>
      </c>
    </row>
    <row r="171" spans="1:16">
      <c r="A171" s="11" t="s">
        <v>105</v>
      </c>
      <c r="B171" s="11" t="s">
        <v>13</v>
      </c>
      <c r="C171" s="12" t="s">
        <v>120</v>
      </c>
      <c r="D171" s="11" t="s">
        <v>17</v>
      </c>
      <c r="E171" s="11">
        <v>75</v>
      </c>
      <c r="F171" s="11"/>
      <c r="G171" s="11">
        <v>0.8</v>
      </c>
      <c r="H171" s="11">
        <v>0.6</v>
      </c>
      <c r="I171" s="11">
        <v>0.43</v>
      </c>
      <c r="J171" s="6">
        <f t="shared" si="39"/>
        <v>0.2064</v>
      </c>
      <c r="K171" s="13" t="s">
        <v>19</v>
      </c>
      <c r="L171" s="3" t="str">
        <f t="shared" si="40"/>
        <v>O</v>
      </c>
      <c r="M171" s="14">
        <f t="shared" si="41"/>
        <v>51.6</v>
      </c>
      <c r="N171" s="14">
        <f t="shared" ref="N171" si="54">M171</f>
        <v>51.6</v>
      </c>
      <c r="O171" s="14" t="str">
        <f t="shared" si="42"/>
        <v/>
      </c>
      <c r="P171" s="4">
        <f t="shared" si="38"/>
        <v>51.6</v>
      </c>
    </row>
    <row r="172" spans="1:16">
      <c r="A172" s="11" t="s">
        <v>105</v>
      </c>
      <c r="B172" s="11" t="s">
        <v>13</v>
      </c>
      <c r="C172" s="12" t="s">
        <v>121</v>
      </c>
      <c r="D172" s="11" t="s">
        <v>38</v>
      </c>
      <c r="E172" s="11">
        <v>20</v>
      </c>
      <c r="F172" s="11"/>
      <c r="G172" s="11">
        <v>0.41</v>
      </c>
      <c r="H172" s="11">
        <v>0.31</v>
      </c>
      <c r="I172" s="11">
        <v>0.19</v>
      </c>
      <c r="J172" s="6">
        <f t="shared" si="39"/>
        <v>2.4148999999999997E-2</v>
      </c>
      <c r="K172" s="13" t="s">
        <v>9</v>
      </c>
      <c r="L172" s="3" t="str">
        <f t="shared" si="40"/>
        <v>O</v>
      </c>
      <c r="M172" s="14">
        <f t="shared" si="41"/>
        <v>6.0372499999999993</v>
      </c>
      <c r="N172" s="14">
        <f>SUM(M172:M173)</f>
        <v>20.674250000000001</v>
      </c>
      <c r="O172" s="14">
        <f t="shared" si="42"/>
        <v>-0.67425000000000068</v>
      </c>
      <c r="P172" s="4">
        <f t="shared" si="38"/>
        <v>20.674250000000001</v>
      </c>
    </row>
    <row r="173" spans="1:16">
      <c r="A173" s="11" t="str">
        <f t="shared" ref="A173:D173" si="55">A172</f>
        <v>DUI</v>
      </c>
      <c r="B173" s="11" t="str">
        <f t="shared" si="55"/>
        <v>PAR-EC</v>
      </c>
      <c r="C173" s="12" t="str">
        <f t="shared" si="55"/>
        <v>1470523</v>
      </c>
      <c r="D173" s="11" t="str">
        <f t="shared" si="55"/>
        <v>EXW</v>
      </c>
      <c r="E173" s="11"/>
      <c r="F173" s="11"/>
      <c r="G173" s="11">
        <v>0.51</v>
      </c>
      <c r="H173" s="11">
        <v>0.41</v>
      </c>
      <c r="I173" s="11">
        <v>0.28000000000000003</v>
      </c>
      <c r="J173" s="6">
        <f t="shared" si="39"/>
        <v>5.8548000000000003E-2</v>
      </c>
      <c r="K173" s="13" t="s">
        <v>9</v>
      </c>
      <c r="L173" s="3" t="str">
        <f t="shared" si="40"/>
        <v>O</v>
      </c>
      <c r="M173" s="14">
        <f t="shared" si="41"/>
        <v>14.637</v>
      </c>
      <c r="N173" s="14"/>
      <c r="O173" s="14" t="str">
        <f t="shared" si="42"/>
        <v/>
      </c>
      <c r="P173" s="4" t="str">
        <f t="shared" si="38"/>
        <v/>
      </c>
    </row>
    <row r="174" spans="1:16">
      <c r="A174" s="11" t="s">
        <v>105</v>
      </c>
      <c r="B174" s="11" t="s">
        <v>13</v>
      </c>
      <c r="C174" s="12" t="s">
        <v>122</v>
      </c>
      <c r="D174" s="11" t="s">
        <v>38</v>
      </c>
      <c r="E174" s="11">
        <v>12.75</v>
      </c>
      <c r="F174" s="11"/>
      <c r="G174" s="11">
        <v>0.35</v>
      </c>
      <c r="H174" s="11">
        <v>0.23</v>
      </c>
      <c r="I174" s="11">
        <v>0.21</v>
      </c>
      <c r="J174" s="6">
        <f t="shared" si="39"/>
        <v>1.6905E-2</v>
      </c>
      <c r="K174" s="13" t="s">
        <v>9</v>
      </c>
      <c r="L174" s="3" t="str">
        <f t="shared" si="40"/>
        <v>O</v>
      </c>
      <c r="M174" s="14">
        <f t="shared" si="41"/>
        <v>4.2262500000000003</v>
      </c>
      <c r="N174" s="14">
        <f>SUM(M174:M175)</f>
        <v>13.22625</v>
      </c>
      <c r="O174" s="14">
        <f t="shared" si="42"/>
        <v>-0.47625000000000028</v>
      </c>
      <c r="P174" s="4">
        <f t="shared" si="38"/>
        <v>13.22625</v>
      </c>
    </row>
    <row r="175" spans="1:16">
      <c r="A175" s="11" t="str">
        <f t="shared" ref="A175:D175" si="56">A174</f>
        <v>DUI</v>
      </c>
      <c r="B175" s="11" t="str">
        <f t="shared" si="56"/>
        <v>PAR-EC</v>
      </c>
      <c r="C175" s="12" t="str">
        <f t="shared" si="56"/>
        <v>1470500</v>
      </c>
      <c r="D175" s="11" t="str">
        <f t="shared" si="56"/>
        <v>EXW</v>
      </c>
      <c r="E175" s="11"/>
      <c r="F175" s="11"/>
      <c r="G175" s="11">
        <v>0.4</v>
      </c>
      <c r="H175" s="11">
        <v>0.3</v>
      </c>
      <c r="I175" s="11">
        <v>0.3</v>
      </c>
      <c r="J175" s="6">
        <f t="shared" si="39"/>
        <v>3.5999999999999997E-2</v>
      </c>
      <c r="K175" s="13" t="s">
        <v>9</v>
      </c>
      <c r="L175" s="3" t="str">
        <f t="shared" si="40"/>
        <v>O</v>
      </c>
      <c r="M175" s="14">
        <f t="shared" si="41"/>
        <v>9</v>
      </c>
      <c r="N175" s="14"/>
      <c r="O175" s="14" t="str">
        <f t="shared" si="42"/>
        <v/>
      </c>
      <c r="P175" s="4" t="str">
        <f t="shared" si="38"/>
        <v/>
      </c>
    </row>
    <row r="176" spans="1:16">
      <c r="A176" s="11" t="s">
        <v>105</v>
      </c>
      <c r="B176" s="11" t="s">
        <v>13</v>
      </c>
      <c r="C176" s="12" t="s">
        <v>123</v>
      </c>
      <c r="D176" s="11" t="s">
        <v>17</v>
      </c>
      <c r="E176" s="11">
        <v>2.25</v>
      </c>
      <c r="F176" s="11"/>
      <c r="G176" s="11">
        <v>0.31</v>
      </c>
      <c r="H176" s="11">
        <v>0.23</v>
      </c>
      <c r="I176" s="11">
        <v>0.12</v>
      </c>
      <c r="J176" s="6">
        <f t="shared" si="39"/>
        <v>8.5559999999999994E-3</v>
      </c>
      <c r="K176" s="13" t="s">
        <v>9</v>
      </c>
      <c r="L176" s="3" t="str">
        <f t="shared" si="40"/>
        <v>O</v>
      </c>
      <c r="M176" s="14">
        <f t="shared" si="41"/>
        <v>2.1389999999999998</v>
      </c>
      <c r="N176" s="14">
        <f t="shared" ref="N176" si="57">M176</f>
        <v>2.1389999999999998</v>
      </c>
      <c r="O176" s="14" t="str">
        <f t="shared" si="42"/>
        <v/>
      </c>
      <c r="P176" s="4">
        <f t="shared" si="38"/>
        <v>2.1389999999999998</v>
      </c>
    </row>
    <row r="177" spans="1:16">
      <c r="A177" s="11" t="s">
        <v>105</v>
      </c>
      <c r="B177" s="11" t="s">
        <v>13</v>
      </c>
      <c r="C177" s="12" t="s">
        <v>124</v>
      </c>
      <c r="D177" s="11" t="s">
        <v>38</v>
      </c>
      <c r="E177" s="11">
        <v>528</v>
      </c>
      <c r="F177" s="11"/>
      <c r="G177" s="11">
        <v>0.8</v>
      </c>
      <c r="H177" s="11">
        <v>1.2</v>
      </c>
      <c r="I177" s="11">
        <v>1.01</v>
      </c>
      <c r="J177" s="6">
        <f t="shared" si="39"/>
        <v>0.96960000000000002</v>
      </c>
      <c r="K177" s="13" t="s">
        <v>9</v>
      </c>
      <c r="L177" s="3" t="str">
        <f t="shared" si="40"/>
        <v>O</v>
      </c>
      <c r="M177" s="14">
        <f t="shared" si="41"/>
        <v>242.4</v>
      </c>
      <c r="N177" s="14">
        <f>SUM(M177:M178)</f>
        <v>484.8</v>
      </c>
      <c r="O177" s="14" t="str">
        <f t="shared" si="42"/>
        <v/>
      </c>
      <c r="P177" s="4">
        <f t="shared" si="38"/>
        <v>484.8</v>
      </c>
    </row>
    <row r="178" spans="1:16">
      <c r="A178" s="11" t="str">
        <f t="shared" ref="A178:D178" si="58">A177</f>
        <v>DUI</v>
      </c>
      <c r="B178" s="11" t="str">
        <f t="shared" si="58"/>
        <v>PAR-EC</v>
      </c>
      <c r="C178" s="12" t="str">
        <f t="shared" si="58"/>
        <v>1470499</v>
      </c>
      <c r="D178" s="11" t="str">
        <f t="shared" si="58"/>
        <v>EXW</v>
      </c>
      <c r="E178" s="11"/>
      <c r="F178" s="11"/>
      <c r="G178" s="11">
        <v>0.8</v>
      </c>
      <c r="H178" s="11">
        <v>1.2</v>
      </c>
      <c r="I178" s="11">
        <v>1.01</v>
      </c>
      <c r="J178" s="6">
        <f t="shared" si="39"/>
        <v>0.96960000000000002</v>
      </c>
      <c r="K178" s="13" t="s">
        <v>9</v>
      </c>
      <c r="L178" s="3" t="str">
        <f t="shared" si="40"/>
        <v>O</v>
      </c>
      <c r="M178" s="14">
        <f t="shared" si="41"/>
        <v>242.4</v>
      </c>
      <c r="N178" s="14"/>
      <c r="O178" s="14" t="str">
        <f t="shared" si="42"/>
        <v/>
      </c>
      <c r="P178" s="4" t="str">
        <f t="shared" si="38"/>
        <v/>
      </c>
    </row>
    <row r="179" spans="1:16">
      <c r="A179" s="11" t="s">
        <v>105</v>
      </c>
      <c r="B179" s="11" t="s">
        <v>13</v>
      </c>
      <c r="C179" s="12" t="s">
        <v>125</v>
      </c>
      <c r="D179" s="11" t="s">
        <v>17</v>
      </c>
      <c r="E179" s="11">
        <v>220</v>
      </c>
      <c r="F179" s="11"/>
      <c r="G179" s="11">
        <v>3.12</v>
      </c>
      <c r="H179" s="11">
        <v>0.4</v>
      </c>
      <c r="I179" s="11">
        <v>0.49</v>
      </c>
      <c r="J179" s="6">
        <f t="shared" si="39"/>
        <v>0.61152000000000006</v>
      </c>
      <c r="K179" s="13" t="s">
        <v>9</v>
      </c>
      <c r="L179" s="3" t="str">
        <f t="shared" si="40"/>
        <v>O</v>
      </c>
      <c r="M179" s="14">
        <f t="shared" si="41"/>
        <v>152.88000000000002</v>
      </c>
      <c r="N179" s="14">
        <f t="shared" ref="N179" si="59">M179</f>
        <v>152.88000000000002</v>
      </c>
      <c r="O179" s="14" t="str">
        <f t="shared" si="42"/>
        <v/>
      </c>
      <c r="P179" s="4">
        <f t="shared" si="38"/>
        <v>152.88000000000002</v>
      </c>
    </row>
    <row r="180" spans="1:16">
      <c r="A180" s="11" t="s">
        <v>105</v>
      </c>
      <c r="B180" s="11" t="s">
        <v>13</v>
      </c>
      <c r="C180" s="12" t="s">
        <v>126</v>
      </c>
      <c r="D180" s="11" t="s">
        <v>17</v>
      </c>
      <c r="E180" s="11">
        <v>168</v>
      </c>
      <c r="F180" s="11"/>
      <c r="G180" s="11">
        <v>0.79</v>
      </c>
      <c r="H180" s="11">
        <v>0.5</v>
      </c>
      <c r="I180" s="11">
        <v>0.3</v>
      </c>
      <c r="J180" s="6">
        <f t="shared" si="39"/>
        <v>0.11849999999999999</v>
      </c>
      <c r="K180" s="13" t="s">
        <v>9</v>
      </c>
      <c r="L180" s="3" t="str">
        <f t="shared" si="40"/>
        <v>O</v>
      </c>
      <c r="M180" s="14">
        <f t="shared" si="41"/>
        <v>29.625</v>
      </c>
      <c r="N180" s="14">
        <f>SUM(M180:M186)</f>
        <v>196.125</v>
      </c>
      <c r="O180" s="14">
        <f t="shared" si="42"/>
        <v>-28.125</v>
      </c>
      <c r="P180" s="4">
        <f t="shared" si="38"/>
        <v>196.125</v>
      </c>
    </row>
    <row r="181" spans="1:16">
      <c r="A181" s="11" t="str">
        <f t="shared" ref="A181:D186" si="60">A180</f>
        <v>DUI</v>
      </c>
      <c r="B181" s="11" t="str">
        <f t="shared" si="60"/>
        <v>PAR-EC</v>
      </c>
      <c r="C181" s="12" t="str">
        <f t="shared" si="60"/>
        <v>1470812</v>
      </c>
      <c r="D181" s="11" t="str">
        <f t="shared" si="60"/>
        <v>DDU</v>
      </c>
      <c r="E181" s="11"/>
      <c r="F181" s="11"/>
      <c r="G181" s="11">
        <v>0.79</v>
      </c>
      <c r="H181" s="11">
        <v>0.5</v>
      </c>
      <c r="I181" s="11">
        <v>0.3</v>
      </c>
      <c r="J181" s="6">
        <f t="shared" si="39"/>
        <v>0.11849999999999999</v>
      </c>
      <c r="K181" s="13" t="s">
        <v>9</v>
      </c>
      <c r="L181" s="3" t="str">
        <f t="shared" si="40"/>
        <v>O</v>
      </c>
      <c r="M181" s="14">
        <f t="shared" si="41"/>
        <v>29.625</v>
      </c>
      <c r="N181" s="14"/>
      <c r="O181" s="14" t="str">
        <f t="shared" si="42"/>
        <v/>
      </c>
      <c r="P181" s="4" t="str">
        <f t="shared" si="38"/>
        <v/>
      </c>
    </row>
    <row r="182" spans="1:16">
      <c r="A182" s="11" t="str">
        <f t="shared" si="60"/>
        <v>DUI</v>
      </c>
      <c r="B182" s="11" t="str">
        <f t="shared" si="60"/>
        <v>PAR-EC</v>
      </c>
      <c r="C182" s="12" t="str">
        <f t="shared" si="60"/>
        <v>1470812</v>
      </c>
      <c r="D182" s="11" t="str">
        <f t="shared" si="60"/>
        <v>DDU</v>
      </c>
      <c r="E182" s="11"/>
      <c r="F182" s="11"/>
      <c r="G182" s="11">
        <v>0.79</v>
      </c>
      <c r="H182" s="11">
        <v>0.5</v>
      </c>
      <c r="I182" s="11">
        <v>0.3</v>
      </c>
      <c r="J182" s="6">
        <f t="shared" si="39"/>
        <v>0.11849999999999999</v>
      </c>
      <c r="K182" s="13" t="s">
        <v>9</v>
      </c>
      <c r="L182" s="3" t="str">
        <f t="shared" si="40"/>
        <v>O</v>
      </c>
      <c r="M182" s="14">
        <f t="shared" si="41"/>
        <v>29.625</v>
      </c>
      <c r="N182" s="14"/>
      <c r="O182" s="14" t="str">
        <f t="shared" si="42"/>
        <v/>
      </c>
      <c r="P182" s="4" t="str">
        <f t="shared" si="38"/>
        <v/>
      </c>
    </row>
    <row r="183" spans="1:16">
      <c r="A183" s="11" t="str">
        <f t="shared" si="60"/>
        <v>DUI</v>
      </c>
      <c r="B183" s="11" t="str">
        <f t="shared" si="60"/>
        <v>PAR-EC</v>
      </c>
      <c r="C183" s="12" t="str">
        <f t="shared" si="60"/>
        <v>1470812</v>
      </c>
      <c r="D183" s="11" t="str">
        <f t="shared" si="60"/>
        <v>DDU</v>
      </c>
      <c r="E183" s="11"/>
      <c r="F183" s="11"/>
      <c r="G183" s="11">
        <v>0.79</v>
      </c>
      <c r="H183" s="11">
        <v>0.5</v>
      </c>
      <c r="I183" s="11">
        <v>0.3</v>
      </c>
      <c r="J183" s="6">
        <f t="shared" si="39"/>
        <v>0.11849999999999999</v>
      </c>
      <c r="K183" s="13" t="s">
        <v>9</v>
      </c>
      <c r="L183" s="3" t="str">
        <f t="shared" si="40"/>
        <v>O</v>
      </c>
      <c r="M183" s="14">
        <f t="shared" si="41"/>
        <v>29.625</v>
      </c>
      <c r="N183" s="14"/>
      <c r="O183" s="14" t="str">
        <f t="shared" si="42"/>
        <v/>
      </c>
      <c r="P183" s="4" t="str">
        <f t="shared" si="38"/>
        <v/>
      </c>
    </row>
    <row r="184" spans="1:16">
      <c r="A184" s="11" t="str">
        <f t="shared" si="60"/>
        <v>DUI</v>
      </c>
      <c r="B184" s="11" t="str">
        <f t="shared" si="60"/>
        <v>PAR-EC</v>
      </c>
      <c r="C184" s="12" t="str">
        <f t="shared" si="60"/>
        <v>1470812</v>
      </c>
      <c r="D184" s="11" t="str">
        <f t="shared" si="60"/>
        <v>DDU</v>
      </c>
      <c r="E184" s="11"/>
      <c r="F184" s="11"/>
      <c r="G184" s="11">
        <v>0.79</v>
      </c>
      <c r="H184" s="11">
        <v>0.5</v>
      </c>
      <c r="I184" s="11">
        <v>0.3</v>
      </c>
      <c r="J184" s="6">
        <f t="shared" si="39"/>
        <v>0.11849999999999999</v>
      </c>
      <c r="K184" s="13" t="s">
        <v>9</v>
      </c>
      <c r="L184" s="3" t="str">
        <f t="shared" si="40"/>
        <v>O</v>
      </c>
      <c r="M184" s="14">
        <f t="shared" si="41"/>
        <v>29.625</v>
      </c>
      <c r="N184" s="14"/>
      <c r="O184" s="14" t="str">
        <f t="shared" si="42"/>
        <v/>
      </c>
      <c r="P184" s="4" t="str">
        <f t="shared" si="38"/>
        <v/>
      </c>
    </row>
    <row r="185" spans="1:16">
      <c r="A185" s="11" t="str">
        <f t="shared" si="60"/>
        <v>DUI</v>
      </c>
      <c r="B185" s="11" t="str">
        <f t="shared" si="60"/>
        <v>PAR-EC</v>
      </c>
      <c r="C185" s="12" t="str">
        <f t="shared" si="60"/>
        <v>1470812</v>
      </c>
      <c r="D185" s="11" t="str">
        <f t="shared" si="60"/>
        <v>DDU</v>
      </c>
      <c r="E185" s="11"/>
      <c r="F185" s="11"/>
      <c r="G185" s="11">
        <v>0.6</v>
      </c>
      <c r="H185" s="11">
        <v>0.4</v>
      </c>
      <c r="I185" s="11">
        <v>0.4</v>
      </c>
      <c r="J185" s="6">
        <f t="shared" si="39"/>
        <v>9.6000000000000002E-2</v>
      </c>
      <c r="K185" s="13" t="s">
        <v>9</v>
      </c>
      <c r="L185" s="3" t="str">
        <f t="shared" si="40"/>
        <v>O</v>
      </c>
      <c r="M185" s="14">
        <f t="shared" si="41"/>
        <v>24</v>
      </c>
      <c r="N185" s="14"/>
      <c r="O185" s="14" t="str">
        <f t="shared" si="42"/>
        <v/>
      </c>
      <c r="P185" s="4" t="str">
        <f t="shared" si="38"/>
        <v/>
      </c>
    </row>
    <row r="186" spans="1:16">
      <c r="A186" s="11" t="str">
        <f t="shared" si="60"/>
        <v>DUI</v>
      </c>
      <c r="B186" s="11" t="str">
        <f t="shared" si="60"/>
        <v>PAR-EC</v>
      </c>
      <c r="C186" s="12" t="str">
        <f t="shared" si="60"/>
        <v>1470812</v>
      </c>
      <c r="D186" s="11" t="str">
        <f t="shared" si="60"/>
        <v>DDU</v>
      </c>
      <c r="E186" s="11"/>
      <c r="F186" s="11"/>
      <c r="G186" s="11">
        <v>0.6</v>
      </c>
      <c r="H186" s="11">
        <v>0.4</v>
      </c>
      <c r="I186" s="11">
        <v>0.4</v>
      </c>
      <c r="J186" s="6">
        <f t="shared" si="39"/>
        <v>9.6000000000000002E-2</v>
      </c>
      <c r="K186" s="13" t="s">
        <v>9</v>
      </c>
      <c r="L186" s="3" t="str">
        <f t="shared" si="40"/>
        <v>O</v>
      </c>
      <c r="M186" s="14">
        <f t="shared" si="41"/>
        <v>24</v>
      </c>
      <c r="N186" s="14"/>
      <c r="O186" s="14" t="str">
        <f t="shared" si="42"/>
        <v/>
      </c>
      <c r="P186" s="4" t="str">
        <f t="shared" si="38"/>
        <v/>
      </c>
    </row>
    <row r="187" spans="1:16">
      <c r="A187" s="11" t="s">
        <v>105</v>
      </c>
      <c r="B187" s="11" t="s">
        <v>13</v>
      </c>
      <c r="C187" s="12" t="s">
        <v>127</v>
      </c>
      <c r="D187" s="11" t="s">
        <v>17</v>
      </c>
      <c r="E187" s="11">
        <v>495</v>
      </c>
      <c r="F187" s="11"/>
      <c r="G187" s="11">
        <v>1</v>
      </c>
      <c r="H187" s="11">
        <v>0.57999999999999996</v>
      </c>
      <c r="I187" s="11">
        <v>1.1499999999999999</v>
      </c>
      <c r="J187" s="6">
        <f t="shared" si="39"/>
        <v>0.66699999999999993</v>
      </c>
      <c r="K187" s="13" t="s">
        <v>19</v>
      </c>
      <c r="L187" s="3" t="str">
        <f t="shared" si="40"/>
        <v>N</v>
      </c>
      <c r="M187" s="14">
        <f t="shared" si="41"/>
        <v>398.74999999999994</v>
      </c>
      <c r="N187" s="14">
        <f t="shared" ref="N187:N188" si="61">M187</f>
        <v>398.74999999999994</v>
      </c>
      <c r="O187" s="14" t="str">
        <f t="shared" si="42"/>
        <v/>
      </c>
      <c r="P187" s="4">
        <f t="shared" si="38"/>
        <v>398.74999999999994</v>
      </c>
    </row>
    <row r="188" spans="1:16">
      <c r="A188" s="11" t="s">
        <v>105</v>
      </c>
      <c r="B188" s="11" t="s">
        <v>13</v>
      </c>
      <c r="C188" s="12" t="s">
        <v>128</v>
      </c>
      <c r="D188" s="11" t="s">
        <v>17</v>
      </c>
      <c r="E188" s="11">
        <v>127.5</v>
      </c>
      <c r="F188" s="11"/>
      <c r="G188" s="11">
        <v>0.8</v>
      </c>
      <c r="H188" s="11">
        <v>0.6</v>
      </c>
      <c r="I188" s="11">
        <v>0.53</v>
      </c>
      <c r="J188" s="6">
        <f t="shared" si="39"/>
        <v>0.25440000000000002</v>
      </c>
      <c r="K188" s="13" t="s">
        <v>19</v>
      </c>
      <c r="L188" s="3" t="str">
        <f t="shared" si="40"/>
        <v>O</v>
      </c>
      <c r="M188" s="14">
        <f t="shared" si="41"/>
        <v>63.6</v>
      </c>
      <c r="N188" s="14">
        <f t="shared" si="61"/>
        <v>63.6</v>
      </c>
      <c r="O188" s="14" t="str">
        <f t="shared" si="42"/>
        <v/>
      </c>
      <c r="P188" s="4">
        <f t="shared" si="38"/>
        <v>63.6</v>
      </c>
    </row>
    <row r="189" spans="1:16">
      <c r="A189" s="11" t="s">
        <v>105</v>
      </c>
      <c r="B189" s="11" t="s">
        <v>13</v>
      </c>
      <c r="C189" s="12" t="s">
        <v>129</v>
      </c>
      <c r="D189" s="11" t="s">
        <v>38</v>
      </c>
      <c r="E189" s="11">
        <v>324</v>
      </c>
      <c r="F189" s="11"/>
      <c r="G189" s="11">
        <v>0.4</v>
      </c>
      <c r="H189" s="11">
        <v>0.3</v>
      </c>
      <c r="I189" s="11">
        <v>0.2</v>
      </c>
      <c r="J189" s="6">
        <f t="shared" si="39"/>
        <v>2.4E-2</v>
      </c>
      <c r="K189" s="13" t="s">
        <v>19</v>
      </c>
      <c r="L189" s="3" t="str">
        <f t="shared" si="40"/>
        <v>O</v>
      </c>
      <c r="M189" s="14">
        <f t="shared" si="41"/>
        <v>6</v>
      </c>
      <c r="N189" s="14">
        <f>SUM(M189:M192)</f>
        <v>314.39999999999998</v>
      </c>
      <c r="O189" s="14" t="str">
        <f t="shared" si="42"/>
        <v/>
      </c>
      <c r="P189" s="4">
        <f t="shared" si="38"/>
        <v>314.39999999999998</v>
      </c>
    </row>
    <row r="190" spans="1:16">
      <c r="A190" s="11" t="str">
        <f t="shared" ref="A190:D192" si="62">A189</f>
        <v>DUI</v>
      </c>
      <c r="B190" s="11" t="str">
        <f t="shared" si="62"/>
        <v>PAR-EC</v>
      </c>
      <c r="C190" s="12" t="str">
        <f t="shared" si="62"/>
        <v>1470493</v>
      </c>
      <c r="D190" s="11" t="str">
        <f t="shared" si="62"/>
        <v>EXW</v>
      </c>
      <c r="E190" s="11"/>
      <c r="F190" s="11"/>
      <c r="G190" s="11">
        <v>0.4</v>
      </c>
      <c r="H190" s="11">
        <v>0.3</v>
      </c>
      <c r="I190" s="11">
        <v>0.2</v>
      </c>
      <c r="J190" s="6">
        <f t="shared" si="39"/>
        <v>2.4E-2</v>
      </c>
      <c r="K190" s="13" t="s">
        <v>19</v>
      </c>
      <c r="L190" s="3" t="str">
        <f t="shared" si="40"/>
        <v>O</v>
      </c>
      <c r="M190" s="14">
        <f t="shared" si="41"/>
        <v>6</v>
      </c>
      <c r="N190" s="14"/>
      <c r="O190" s="14" t="str">
        <f t="shared" si="42"/>
        <v/>
      </c>
      <c r="P190" s="4" t="str">
        <f t="shared" si="38"/>
        <v/>
      </c>
    </row>
    <row r="191" spans="1:16">
      <c r="A191" s="11" t="str">
        <f t="shared" si="62"/>
        <v>DUI</v>
      </c>
      <c r="B191" s="11" t="str">
        <f t="shared" si="62"/>
        <v>PAR-EC</v>
      </c>
      <c r="C191" s="12" t="str">
        <f t="shared" si="62"/>
        <v>1470493</v>
      </c>
      <c r="D191" s="11" t="str">
        <f t="shared" si="62"/>
        <v>EXW</v>
      </c>
      <c r="E191" s="11"/>
      <c r="F191" s="11"/>
      <c r="G191" s="11">
        <v>1.2</v>
      </c>
      <c r="H191" s="11">
        <v>0.8</v>
      </c>
      <c r="I191" s="11">
        <v>0.73</v>
      </c>
      <c r="J191" s="6">
        <f t="shared" si="39"/>
        <v>0.70079999999999998</v>
      </c>
      <c r="K191" s="13" t="s">
        <v>19</v>
      </c>
      <c r="L191" s="3" t="str">
        <f t="shared" si="40"/>
        <v>O</v>
      </c>
      <c r="M191" s="14">
        <f t="shared" si="41"/>
        <v>175.2</v>
      </c>
      <c r="N191" s="14"/>
      <c r="O191" s="14" t="str">
        <f t="shared" si="42"/>
        <v/>
      </c>
      <c r="P191" s="4" t="str">
        <f t="shared" si="38"/>
        <v/>
      </c>
    </row>
    <row r="192" spans="1:16">
      <c r="A192" s="11" t="str">
        <f t="shared" si="62"/>
        <v>DUI</v>
      </c>
      <c r="B192" s="11" t="str">
        <f t="shared" si="62"/>
        <v>PAR-EC</v>
      </c>
      <c r="C192" s="12" t="str">
        <f t="shared" si="62"/>
        <v>1470493</v>
      </c>
      <c r="D192" s="11" t="str">
        <f t="shared" si="62"/>
        <v>EXW</v>
      </c>
      <c r="E192" s="11"/>
      <c r="F192" s="11"/>
      <c r="G192" s="11">
        <v>1.2</v>
      </c>
      <c r="H192" s="11">
        <v>0.8</v>
      </c>
      <c r="I192" s="11">
        <v>0.53</v>
      </c>
      <c r="J192" s="6">
        <f t="shared" si="39"/>
        <v>0.50880000000000003</v>
      </c>
      <c r="K192" s="13" t="s">
        <v>19</v>
      </c>
      <c r="L192" s="3" t="str">
        <f t="shared" si="40"/>
        <v>O</v>
      </c>
      <c r="M192" s="14">
        <f t="shared" si="41"/>
        <v>127.2</v>
      </c>
      <c r="N192" s="14"/>
      <c r="O192" s="14" t="str">
        <f t="shared" si="42"/>
        <v/>
      </c>
      <c r="P192" s="4" t="str">
        <f t="shared" si="38"/>
        <v/>
      </c>
    </row>
    <row r="193" spans="1:16">
      <c r="A193" s="11" t="s">
        <v>105</v>
      </c>
      <c r="B193" s="11" t="s">
        <v>13</v>
      </c>
      <c r="C193" s="12" t="s">
        <v>130</v>
      </c>
      <c r="D193" s="11" t="s">
        <v>17</v>
      </c>
      <c r="E193" s="11">
        <v>48</v>
      </c>
      <c r="F193" s="11"/>
      <c r="G193" s="11">
        <v>0.8</v>
      </c>
      <c r="H193" s="11">
        <v>0.6</v>
      </c>
      <c r="I193" s="11">
        <v>0.42</v>
      </c>
      <c r="J193" s="6">
        <f t="shared" si="39"/>
        <v>0.20159999999999997</v>
      </c>
      <c r="K193" s="13" t="s">
        <v>9</v>
      </c>
      <c r="L193" s="3" t="str">
        <f t="shared" si="40"/>
        <v>O</v>
      </c>
      <c r="M193" s="14">
        <f t="shared" si="41"/>
        <v>50.399999999999991</v>
      </c>
      <c r="N193" s="14">
        <f t="shared" ref="N193:N194" si="63">M193</f>
        <v>50.399999999999991</v>
      </c>
      <c r="O193" s="14">
        <f t="shared" si="42"/>
        <v>-2.3999999999999915</v>
      </c>
      <c r="P193" s="4">
        <f t="shared" si="38"/>
        <v>50.399999999999991</v>
      </c>
    </row>
    <row r="194" spans="1:16">
      <c r="A194" s="11" t="s">
        <v>105</v>
      </c>
      <c r="B194" s="11" t="s">
        <v>13</v>
      </c>
      <c r="C194" s="12" t="s">
        <v>131</v>
      </c>
      <c r="D194" s="11" t="s">
        <v>17</v>
      </c>
      <c r="E194" s="11">
        <v>147</v>
      </c>
      <c r="F194" s="11"/>
      <c r="G194" s="11">
        <v>0.6</v>
      </c>
      <c r="H194" s="11">
        <v>0.8</v>
      </c>
      <c r="I194" s="11">
        <v>0.54</v>
      </c>
      <c r="J194" s="6">
        <f t="shared" si="39"/>
        <v>0.25919999999999999</v>
      </c>
      <c r="K194" s="13" t="s">
        <v>19</v>
      </c>
      <c r="L194" s="3" t="str">
        <f t="shared" si="40"/>
        <v>O</v>
      </c>
      <c r="M194" s="14">
        <f t="shared" si="41"/>
        <v>64.8</v>
      </c>
      <c r="N194" s="14">
        <f t="shared" si="63"/>
        <v>64.8</v>
      </c>
      <c r="O194" s="14" t="str">
        <f t="shared" si="42"/>
        <v/>
      </c>
      <c r="P194" s="4">
        <f t="shared" ref="P194:P240" si="64">IF(E194="","",SUMIF($C$2:$C$240,C194,$M$2:$M$240))</f>
        <v>64.8</v>
      </c>
    </row>
    <row r="195" spans="1:16">
      <c r="A195" s="11" t="s">
        <v>105</v>
      </c>
      <c r="B195" s="11" t="s">
        <v>13</v>
      </c>
      <c r="C195" s="12" t="s">
        <v>132</v>
      </c>
      <c r="D195" s="11" t="s">
        <v>17</v>
      </c>
      <c r="E195" s="11">
        <v>2880</v>
      </c>
      <c r="F195" s="11"/>
      <c r="G195" s="11">
        <v>0.8</v>
      </c>
      <c r="H195" s="11">
        <v>1.2</v>
      </c>
      <c r="I195" s="11">
        <v>1.1399999999999999</v>
      </c>
      <c r="J195" s="6">
        <f t="shared" ref="J195:J240" si="65">G195*H195*I195</f>
        <v>1.0943999999999998</v>
      </c>
      <c r="K195" s="13" t="s">
        <v>9</v>
      </c>
      <c r="L195" s="3" t="str">
        <f t="shared" ref="L195:L240" si="66">IF(I195&lt;1,"O",IF(I195&lt;2,K195,"N"))</f>
        <v>O</v>
      </c>
      <c r="M195" s="14">
        <f t="shared" ref="M195:M240" si="67">IF(L195="N",G195*H195*1650/2.4,J195*250)</f>
        <v>273.59999999999997</v>
      </c>
      <c r="N195" s="14">
        <f>SUM(M195:M206)</f>
        <v>3047.9999999999991</v>
      </c>
      <c r="O195" s="14">
        <f t="shared" ref="O195:O240" si="68">IF(N195&gt;E195,E195-N195,"")</f>
        <v>-167.99999999999909</v>
      </c>
      <c r="P195" s="4">
        <f t="shared" si="64"/>
        <v>3047.9999999999991</v>
      </c>
    </row>
    <row r="196" spans="1:16">
      <c r="A196" s="11" t="str">
        <f t="shared" ref="A196:A206" si="69">A195</f>
        <v>DUI</v>
      </c>
      <c r="B196" s="11" t="str">
        <f t="shared" ref="B196:B206" si="70">B195</f>
        <v>PAR-EC</v>
      </c>
      <c r="C196" s="12" t="str">
        <f t="shared" ref="C196:C206" si="71">C195</f>
        <v>1028316</v>
      </c>
      <c r="D196" s="11" t="str">
        <f t="shared" ref="D196:D206" si="72">D195</f>
        <v>DDU</v>
      </c>
      <c r="E196" s="11"/>
      <c r="F196" s="11"/>
      <c r="G196" s="11">
        <v>0.8</v>
      </c>
      <c r="H196" s="11">
        <v>1.2</v>
      </c>
      <c r="I196" s="11">
        <v>1.1399999999999999</v>
      </c>
      <c r="J196" s="6">
        <f t="shared" si="65"/>
        <v>1.0943999999999998</v>
      </c>
      <c r="K196" s="13" t="s">
        <v>9</v>
      </c>
      <c r="L196" s="3" t="str">
        <f t="shared" si="66"/>
        <v>O</v>
      </c>
      <c r="M196" s="14">
        <f t="shared" si="67"/>
        <v>273.59999999999997</v>
      </c>
      <c r="N196" s="14"/>
      <c r="O196" s="14" t="str">
        <f t="shared" si="68"/>
        <v/>
      </c>
      <c r="P196" s="4" t="str">
        <f t="shared" si="64"/>
        <v/>
      </c>
    </row>
    <row r="197" spans="1:16">
      <c r="A197" s="11" t="str">
        <f t="shared" si="69"/>
        <v>DUI</v>
      </c>
      <c r="B197" s="11" t="str">
        <f t="shared" si="70"/>
        <v>PAR-EC</v>
      </c>
      <c r="C197" s="12" t="str">
        <f t="shared" si="71"/>
        <v>1028316</v>
      </c>
      <c r="D197" s="11" t="str">
        <f t="shared" si="72"/>
        <v>DDU</v>
      </c>
      <c r="E197" s="11"/>
      <c r="F197" s="11"/>
      <c r="G197" s="11">
        <v>0.8</v>
      </c>
      <c r="H197" s="11">
        <v>1.2</v>
      </c>
      <c r="I197" s="11">
        <v>1.1200000000000001</v>
      </c>
      <c r="J197" s="6">
        <f t="shared" si="65"/>
        <v>1.0752000000000002</v>
      </c>
      <c r="K197" s="13" t="s">
        <v>9</v>
      </c>
      <c r="L197" s="3" t="str">
        <f t="shared" si="66"/>
        <v>O</v>
      </c>
      <c r="M197" s="14">
        <f t="shared" si="67"/>
        <v>268.8</v>
      </c>
      <c r="N197" s="14"/>
      <c r="O197" s="14" t="str">
        <f t="shared" si="68"/>
        <v/>
      </c>
      <c r="P197" s="4" t="str">
        <f t="shared" si="64"/>
        <v/>
      </c>
    </row>
    <row r="198" spans="1:16">
      <c r="A198" s="11" t="str">
        <f t="shared" si="69"/>
        <v>DUI</v>
      </c>
      <c r="B198" s="11" t="str">
        <f t="shared" si="70"/>
        <v>PAR-EC</v>
      </c>
      <c r="C198" s="12" t="str">
        <f t="shared" si="71"/>
        <v>1028316</v>
      </c>
      <c r="D198" s="11" t="str">
        <f t="shared" si="72"/>
        <v>DDU</v>
      </c>
      <c r="E198" s="11"/>
      <c r="F198" s="11"/>
      <c r="G198" s="11">
        <v>0.8</v>
      </c>
      <c r="H198" s="11">
        <v>1.2</v>
      </c>
      <c r="I198" s="11">
        <v>1.1200000000000001</v>
      </c>
      <c r="J198" s="6">
        <f t="shared" si="65"/>
        <v>1.0752000000000002</v>
      </c>
      <c r="K198" s="13" t="s">
        <v>9</v>
      </c>
      <c r="L198" s="3" t="str">
        <f t="shared" si="66"/>
        <v>O</v>
      </c>
      <c r="M198" s="14">
        <f t="shared" si="67"/>
        <v>268.8</v>
      </c>
      <c r="N198" s="14"/>
      <c r="O198" s="14" t="str">
        <f t="shared" si="68"/>
        <v/>
      </c>
      <c r="P198" s="4" t="str">
        <f t="shared" si="64"/>
        <v/>
      </c>
    </row>
    <row r="199" spans="1:16">
      <c r="A199" s="11" t="str">
        <f t="shared" si="69"/>
        <v>DUI</v>
      </c>
      <c r="B199" s="11" t="str">
        <f t="shared" si="70"/>
        <v>PAR-EC</v>
      </c>
      <c r="C199" s="12" t="str">
        <f t="shared" si="71"/>
        <v>1028316</v>
      </c>
      <c r="D199" s="11" t="str">
        <f t="shared" si="72"/>
        <v>DDU</v>
      </c>
      <c r="E199" s="11"/>
      <c r="F199" s="11"/>
      <c r="G199" s="11">
        <v>0.8</v>
      </c>
      <c r="H199" s="11">
        <v>1.2</v>
      </c>
      <c r="I199" s="11">
        <v>1.1200000000000001</v>
      </c>
      <c r="J199" s="6">
        <f t="shared" si="65"/>
        <v>1.0752000000000002</v>
      </c>
      <c r="K199" s="13" t="s">
        <v>9</v>
      </c>
      <c r="L199" s="3" t="str">
        <f t="shared" si="66"/>
        <v>O</v>
      </c>
      <c r="M199" s="14">
        <f t="shared" si="67"/>
        <v>268.8</v>
      </c>
      <c r="N199" s="14"/>
      <c r="O199" s="14" t="str">
        <f t="shared" si="68"/>
        <v/>
      </c>
      <c r="P199" s="4" t="str">
        <f t="shared" si="64"/>
        <v/>
      </c>
    </row>
    <row r="200" spans="1:16">
      <c r="A200" s="11" t="str">
        <f t="shared" si="69"/>
        <v>DUI</v>
      </c>
      <c r="B200" s="11" t="str">
        <f t="shared" si="70"/>
        <v>PAR-EC</v>
      </c>
      <c r="C200" s="12" t="str">
        <f t="shared" si="71"/>
        <v>1028316</v>
      </c>
      <c r="D200" s="11" t="str">
        <f t="shared" si="72"/>
        <v>DDU</v>
      </c>
      <c r="E200" s="11"/>
      <c r="F200" s="11"/>
      <c r="G200" s="11">
        <v>0.8</v>
      </c>
      <c r="H200" s="11">
        <v>1.2</v>
      </c>
      <c r="I200" s="11">
        <v>0.96</v>
      </c>
      <c r="J200" s="6">
        <f t="shared" si="65"/>
        <v>0.92159999999999997</v>
      </c>
      <c r="K200" s="13" t="s">
        <v>9</v>
      </c>
      <c r="L200" s="3" t="str">
        <f t="shared" si="66"/>
        <v>O</v>
      </c>
      <c r="M200" s="14">
        <f t="shared" si="67"/>
        <v>230.4</v>
      </c>
      <c r="N200" s="14"/>
      <c r="O200" s="14" t="str">
        <f t="shared" si="68"/>
        <v/>
      </c>
      <c r="P200" s="4" t="str">
        <f t="shared" si="64"/>
        <v/>
      </c>
    </row>
    <row r="201" spans="1:16">
      <c r="A201" s="11" t="str">
        <f t="shared" si="69"/>
        <v>DUI</v>
      </c>
      <c r="B201" s="11" t="str">
        <f t="shared" si="70"/>
        <v>PAR-EC</v>
      </c>
      <c r="C201" s="12" t="str">
        <f t="shared" si="71"/>
        <v>1028316</v>
      </c>
      <c r="D201" s="11" t="str">
        <f t="shared" si="72"/>
        <v>DDU</v>
      </c>
      <c r="E201" s="11"/>
      <c r="F201" s="11"/>
      <c r="G201" s="11">
        <v>0.8</v>
      </c>
      <c r="H201" s="11">
        <v>1.2</v>
      </c>
      <c r="I201" s="11">
        <v>1.1299999999999999</v>
      </c>
      <c r="J201" s="6">
        <f t="shared" si="65"/>
        <v>1.0847999999999998</v>
      </c>
      <c r="K201" s="13" t="s">
        <v>9</v>
      </c>
      <c r="L201" s="3" t="str">
        <f t="shared" si="66"/>
        <v>O</v>
      </c>
      <c r="M201" s="14">
        <f t="shared" si="67"/>
        <v>271.19999999999993</v>
      </c>
      <c r="N201" s="14"/>
      <c r="O201" s="14" t="str">
        <f t="shared" si="68"/>
        <v/>
      </c>
      <c r="P201" s="4" t="str">
        <f t="shared" si="64"/>
        <v/>
      </c>
    </row>
    <row r="202" spans="1:16">
      <c r="A202" s="11" t="str">
        <f t="shared" si="69"/>
        <v>DUI</v>
      </c>
      <c r="B202" s="11" t="str">
        <f t="shared" si="70"/>
        <v>PAR-EC</v>
      </c>
      <c r="C202" s="12" t="str">
        <f t="shared" si="71"/>
        <v>1028316</v>
      </c>
      <c r="D202" s="11" t="str">
        <f t="shared" si="72"/>
        <v>DDU</v>
      </c>
      <c r="E202" s="11"/>
      <c r="F202" s="11"/>
      <c r="G202" s="11">
        <v>0.8</v>
      </c>
      <c r="H202" s="11">
        <v>1.2</v>
      </c>
      <c r="I202" s="11">
        <v>0.93</v>
      </c>
      <c r="J202" s="6">
        <f t="shared" si="65"/>
        <v>0.89280000000000004</v>
      </c>
      <c r="K202" s="13" t="s">
        <v>9</v>
      </c>
      <c r="L202" s="3" t="str">
        <f t="shared" si="66"/>
        <v>O</v>
      </c>
      <c r="M202" s="14">
        <f t="shared" si="67"/>
        <v>223.20000000000002</v>
      </c>
      <c r="N202" s="14"/>
      <c r="O202" s="14" t="str">
        <f t="shared" si="68"/>
        <v/>
      </c>
      <c r="P202" s="4" t="str">
        <f t="shared" si="64"/>
        <v/>
      </c>
    </row>
    <row r="203" spans="1:16">
      <c r="A203" s="11" t="str">
        <f t="shared" si="69"/>
        <v>DUI</v>
      </c>
      <c r="B203" s="11" t="str">
        <f t="shared" si="70"/>
        <v>PAR-EC</v>
      </c>
      <c r="C203" s="12" t="str">
        <f t="shared" si="71"/>
        <v>1028316</v>
      </c>
      <c r="D203" s="11" t="str">
        <f t="shared" si="72"/>
        <v>DDU</v>
      </c>
      <c r="E203" s="11"/>
      <c r="F203" s="11"/>
      <c r="G203" s="11">
        <v>0.8</v>
      </c>
      <c r="H203" s="11">
        <v>1.2</v>
      </c>
      <c r="I203" s="11">
        <v>1.1299999999999999</v>
      </c>
      <c r="J203" s="6">
        <f t="shared" si="65"/>
        <v>1.0847999999999998</v>
      </c>
      <c r="K203" s="13" t="s">
        <v>9</v>
      </c>
      <c r="L203" s="3" t="str">
        <f t="shared" si="66"/>
        <v>O</v>
      </c>
      <c r="M203" s="14">
        <f t="shared" si="67"/>
        <v>271.19999999999993</v>
      </c>
      <c r="N203" s="14"/>
      <c r="O203" s="14" t="str">
        <f t="shared" si="68"/>
        <v/>
      </c>
      <c r="P203" s="4" t="str">
        <f t="shared" si="64"/>
        <v/>
      </c>
    </row>
    <row r="204" spans="1:16">
      <c r="A204" s="11" t="str">
        <f t="shared" si="69"/>
        <v>DUI</v>
      </c>
      <c r="B204" s="11" t="str">
        <f t="shared" si="70"/>
        <v>PAR-EC</v>
      </c>
      <c r="C204" s="12" t="str">
        <f t="shared" si="71"/>
        <v>1028316</v>
      </c>
      <c r="D204" s="11" t="str">
        <f t="shared" si="72"/>
        <v>DDU</v>
      </c>
      <c r="E204" s="11"/>
      <c r="F204" s="11"/>
      <c r="G204" s="11">
        <v>0.8</v>
      </c>
      <c r="H204" s="11">
        <v>1.2</v>
      </c>
      <c r="I204" s="11">
        <v>1.1299999999999999</v>
      </c>
      <c r="J204" s="6">
        <f t="shared" si="65"/>
        <v>1.0847999999999998</v>
      </c>
      <c r="K204" s="13" t="s">
        <v>9</v>
      </c>
      <c r="L204" s="3" t="str">
        <f t="shared" si="66"/>
        <v>O</v>
      </c>
      <c r="M204" s="14">
        <f t="shared" si="67"/>
        <v>271.19999999999993</v>
      </c>
      <c r="N204" s="14"/>
      <c r="O204" s="14" t="str">
        <f t="shared" si="68"/>
        <v/>
      </c>
      <c r="P204" s="4" t="str">
        <f t="shared" si="64"/>
        <v/>
      </c>
    </row>
    <row r="205" spans="1:16">
      <c r="A205" s="11" t="str">
        <f t="shared" si="69"/>
        <v>DUI</v>
      </c>
      <c r="B205" s="11" t="str">
        <f t="shared" si="70"/>
        <v>PAR-EC</v>
      </c>
      <c r="C205" s="12" t="str">
        <f t="shared" si="71"/>
        <v>1028316</v>
      </c>
      <c r="D205" s="11" t="str">
        <f t="shared" si="72"/>
        <v>DDU</v>
      </c>
      <c r="E205" s="11"/>
      <c r="F205" s="11"/>
      <c r="G205" s="11">
        <v>0.8</v>
      </c>
      <c r="H205" s="11">
        <v>1.2</v>
      </c>
      <c r="I205" s="11">
        <v>1.1299999999999999</v>
      </c>
      <c r="J205" s="6">
        <f t="shared" si="65"/>
        <v>1.0847999999999998</v>
      </c>
      <c r="K205" s="13" t="s">
        <v>9</v>
      </c>
      <c r="L205" s="3" t="str">
        <f t="shared" si="66"/>
        <v>O</v>
      </c>
      <c r="M205" s="14">
        <f t="shared" si="67"/>
        <v>271.19999999999993</v>
      </c>
      <c r="N205" s="14"/>
      <c r="O205" s="14" t="str">
        <f t="shared" si="68"/>
        <v/>
      </c>
      <c r="P205" s="4" t="str">
        <f t="shared" si="64"/>
        <v/>
      </c>
    </row>
    <row r="206" spans="1:16">
      <c r="A206" s="11" t="str">
        <f t="shared" si="69"/>
        <v>DUI</v>
      </c>
      <c r="B206" s="11" t="str">
        <f t="shared" si="70"/>
        <v>PAR-EC</v>
      </c>
      <c r="C206" s="12" t="str">
        <f t="shared" si="71"/>
        <v>1028316</v>
      </c>
      <c r="D206" s="11" t="str">
        <f t="shared" si="72"/>
        <v>DDU</v>
      </c>
      <c r="E206" s="11"/>
      <c r="F206" s="11"/>
      <c r="G206" s="11">
        <v>0.8</v>
      </c>
      <c r="H206" s="11">
        <v>1.2</v>
      </c>
      <c r="I206" s="11">
        <v>0.65</v>
      </c>
      <c r="J206" s="6">
        <f t="shared" si="65"/>
        <v>0.624</v>
      </c>
      <c r="K206" s="13" t="s">
        <v>9</v>
      </c>
      <c r="L206" s="3" t="str">
        <f t="shared" si="66"/>
        <v>O</v>
      </c>
      <c r="M206" s="14">
        <f t="shared" si="67"/>
        <v>156</v>
      </c>
      <c r="N206" s="14"/>
      <c r="O206" s="14" t="str">
        <f t="shared" si="68"/>
        <v/>
      </c>
      <c r="P206" s="4" t="str">
        <f t="shared" si="64"/>
        <v/>
      </c>
    </row>
    <row r="207" spans="1:16">
      <c r="A207" s="11" t="s">
        <v>133</v>
      </c>
      <c r="B207" s="11" t="s">
        <v>13</v>
      </c>
      <c r="C207" s="12" t="s">
        <v>134</v>
      </c>
      <c r="D207" s="11" t="s">
        <v>17</v>
      </c>
      <c r="E207" s="11">
        <v>629</v>
      </c>
      <c r="F207" s="11"/>
      <c r="G207" s="11">
        <v>3.28</v>
      </c>
      <c r="H207" s="11">
        <v>0.67</v>
      </c>
      <c r="I207" s="11">
        <v>0.72</v>
      </c>
      <c r="J207" s="6">
        <f t="shared" si="65"/>
        <v>1.5822719999999999</v>
      </c>
      <c r="K207" s="13" t="s">
        <v>9</v>
      </c>
      <c r="L207" s="3" t="str">
        <f t="shared" si="66"/>
        <v>O</v>
      </c>
      <c r="M207" s="14">
        <f t="shared" si="67"/>
        <v>395.56799999999998</v>
      </c>
      <c r="N207" s="14">
        <f>SUM(M207:M208)</f>
        <v>480.91200000000003</v>
      </c>
      <c r="O207" s="14" t="str">
        <f t="shared" si="68"/>
        <v/>
      </c>
      <c r="P207" s="4">
        <f t="shared" si="64"/>
        <v>480.91200000000003</v>
      </c>
    </row>
    <row r="208" spans="1:16">
      <c r="A208" s="11" t="str">
        <f t="shared" ref="A208:D208" si="73">A207</f>
        <v>MIL</v>
      </c>
      <c r="B208" s="11" t="str">
        <f t="shared" si="73"/>
        <v>PAR-EC</v>
      </c>
      <c r="C208" s="12" t="str">
        <f t="shared" si="73"/>
        <v>9505897</v>
      </c>
      <c r="D208" s="11" t="str">
        <f t="shared" si="73"/>
        <v>DDU</v>
      </c>
      <c r="E208" s="11"/>
      <c r="F208" s="11"/>
      <c r="G208" s="11">
        <v>3.81</v>
      </c>
      <c r="H208" s="11">
        <v>0.28000000000000003</v>
      </c>
      <c r="I208" s="11">
        <v>0.32</v>
      </c>
      <c r="J208" s="6">
        <f t="shared" si="65"/>
        <v>0.34137600000000007</v>
      </c>
      <c r="K208" s="13" t="s">
        <v>9</v>
      </c>
      <c r="L208" s="3" t="str">
        <f t="shared" si="66"/>
        <v>O</v>
      </c>
      <c r="M208" s="14">
        <f t="shared" si="67"/>
        <v>85.344000000000023</v>
      </c>
      <c r="N208" s="14"/>
      <c r="O208" s="14" t="str">
        <f t="shared" si="68"/>
        <v/>
      </c>
      <c r="P208" s="4" t="str">
        <f t="shared" si="64"/>
        <v/>
      </c>
    </row>
    <row r="209" spans="1:16">
      <c r="A209" s="11" t="s">
        <v>133</v>
      </c>
      <c r="B209" s="11" t="s">
        <v>13</v>
      </c>
      <c r="C209" s="12" t="s">
        <v>136</v>
      </c>
      <c r="D209" s="11" t="s">
        <v>17</v>
      </c>
      <c r="E209" s="11">
        <v>160</v>
      </c>
      <c r="F209" s="11"/>
      <c r="G209" s="11">
        <v>0.79</v>
      </c>
      <c r="H209" s="11">
        <v>0.6</v>
      </c>
      <c r="I209" s="11">
        <v>0.82</v>
      </c>
      <c r="J209" s="6">
        <f>G209*H209*I209</f>
        <v>0.38867999999999997</v>
      </c>
      <c r="K209" s="13" t="s">
        <v>9</v>
      </c>
      <c r="L209" s="3" t="str">
        <f t="shared" si="66"/>
        <v>O</v>
      </c>
      <c r="M209" s="14">
        <f t="shared" si="67"/>
        <v>97.169999999999987</v>
      </c>
      <c r="N209" s="14">
        <f t="shared" ref="N209" si="74">M209</f>
        <v>97.169999999999987</v>
      </c>
      <c r="O209" s="14" t="str">
        <f t="shared" si="68"/>
        <v/>
      </c>
      <c r="P209" s="4">
        <f t="shared" si="64"/>
        <v>97.169999999999987</v>
      </c>
    </row>
    <row r="210" spans="1:16">
      <c r="A210" s="11" t="s">
        <v>133</v>
      </c>
      <c r="B210" s="11" t="s">
        <v>13</v>
      </c>
      <c r="C210" s="12" t="s">
        <v>135</v>
      </c>
      <c r="D210" s="11" t="s">
        <v>38</v>
      </c>
      <c r="E210" s="11">
        <v>876.5</v>
      </c>
      <c r="F210" s="11"/>
      <c r="G210" s="11">
        <v>2.23</v>
      </c>
      <c r="H210" s="11">
        <v>1.04</v>
      </c>
      <c r="I210" s="11">
        <v>0.61</v>
      </c>
      <c r="J210" s="6">
        <f t="shared" si="65"/>
        <v>1.414712</v>
      </c>
      <c r="K210" s="13" t="s">
        <v>19</v>
      </c>
      <c r="L210" s="3" t="str">
        <f t="shared" si="66"/>
        <v>O</v>
      </c>
      <c r="M210" s="14">
        <f t="shared" si="67"/>
        <v>353.678</v>
      </c>
      <c r="N210" s="14">
        <f>SUM(M210:M212)</f>
        <v>724.71600000000001</v>
      </c>
      <c r="O210" s="14" t="str">
        <f t="shared" si="68"/>
        <v/>
      </c>
      <c r="P210" s="4">
        <f t="shared" si="64"/>
        <v>724.71600000000001</v>
      </c>
    </row>
    <row r="211" spans="1:16">
      <c r="A211" s="11" t="str">
        <f t="shared" ref="A211:D212" si="75">A210</f>
        <v>MIL</v>
      </c>
      <c r="B211" s="11" t="str">
        <f t="shared" si="75"/>
        <v>PAR-EC</v>
      </c>
      <c r="C211" s="12" t="str">
        <f t="shared" si="75"/>
        <v>1470372</v>
      </c>
      <c r="D211" s="11" t="str">
        <f t="shared" si="75"/>
        <v>EXW</v>
      </c>
      <c r="E211" s="11"/>
      <c r="F211" s="11"/>
      <c r="G211" s="11">
        <v>1.22</v>
      </c>
      <c r="H211" s="11">
        <v>0.83</v>
      </c>
      <c r="I211" s="11">
        <v>0.52</v>
      </c>
      <c r="J211" s="6">
        <f t="shared" si="65"/>
        <v>0.52655200000000002</v>
      </c>
      <c r="K211" s="13" t="s">
        <v>9</v>
      </c>
      <c r="L211" s="3" t="str">
        <f t="shared" si="66"/>
        <v>O</v>
      </c>
      <c r="M211" s="14">
        <f t="shared" si="67"/>
        <v>131.63800000000001</v>
      </c>
      <c r="N211" s="14"/>
      <c r="O211" s="14" t="str">
        <f t="shared" si="68"/>
        <v/>
      </c>
      <c r="P211" s="4" t="str">
        <f t="shared" si="64"/>
        <v/>
      </c>
    </row>
    <row r="212" spans="1:16">
      <c r="A212" s="11" t="str">
        <f t="shared" si="75"/>
        <v>MIL</v>
      </c>
      <c r="B212" s="11" t="str">
        <f t="shared" si="75"/>
        <v>PAR-EC</v>
      </c>
      <c r="C212" s="12" t="str">
        <f t="shared" si="75"/>
        <v>1470372</v>
      </c>
      <c r="D212" s="11" t="str">
        <f t="shared" si="75"/>
        <v>EXW</v>
      </c>
      <c r="E212" s="11"/>
      <c r="F212" s="11"/>
      <c r="G212" s="11">
        <v>1.2</v>
      </c>
      <c r="H212" s="11">
        <v>0.84</v>
      </c>
      <c r="I212" s="11">
        <v>0.95</v>
      </c>
      <c r="J212" s="6">
        <f t="shared" si="65"/>
        <v>0.95760000000000001</v>
      </c>
      <c r="K212" s="13" t="s">
        <v>9</v>
      </c>
      <c r="L212" s="3" t="str">
        <f t="shared" si="66"/>
        <v>O</v>
      </c>
      <c r="M212" s="14">
        <f t="shared" si="67"/>
        <v>239.4</v>
      </c>
      <c r="N212" s="14"/>
      <c r="O212" s="14" t="str">
        <f t="shared" si="68"/>
        <v/>
      </c>
      <c r="P212" s="4" t="str">
        <f t="shared" si="64"/>
        <v/>
      </c>
    </row>
    <row r="213" spans="1:16">
      <c r="A213" s="11" t="s">
        <v>133</v>
      </c>
      <c r="B213" s="11" t="s">
        <v>13</v>
      </c>
      <c r="C213" s="12" t="s">
        <v>137</v>
      </c>
      <c r="D213" s="11" t="s">
        <v>17</v>
      </c>
      <c r="E213" s="11">
        <v>144</v>
      </c>
      <c r="F213" s="11"/>
      <c r="G213" s="11">
        <v>2</v>
      </c>
      <c r="H213" s="11">
        <v>1</v>
      </c>
      <c r="I213" s="11">
        <v>0.32</v>
      </c>
      <c r="J213" s="6">
        <f t="shared" si="65"/>
        <v>0.64</v>
      </c>
      <c r="K213" s="13" t="s">
        <v>19</v>
      </c>
      <c r="L213" s="3" t="str">
        <f t="shared" si="66"/>
        <v>O</v>
      </c>
      <c r="M213" s="14">
        <f t="shared" si="67"/>
        <v>160</v>
      </c>
      <c r="N213" s="14">
        <f>SUM(M213:M214)</f>
        <v>448.00000000000006</v>
      </c>
      <c r="O213" s="14">
        <f t="shared" si="68"/>
        <v>-304.00000000000006</v>
      </c>
      <c r="P213" s="4">
        <f t="shared" si="64"/>
        <v>448.00000000000006</v>
      </c>
    </row>
    <row r="214" spans="1:16">
      <c r="A214" s="11" t="str">
        <f t="shared" ref="A214:D214" si="76">A213</f>
        <v>MIL</v>
      </c>
      <c r="B214" s="11" t="str">
        <f t="shared" si="76"/>
        <v>PAR-EC</v>
      </c>
      <c r="C214" s="12" t="str">
        <f t="shared" si="76"/>
        <v>1470170</v>
      </c>
      <c r="D214" s="11" t="str">
        <f t="shared" si="76"/>
        <v>DDU</v>
      </c>
      <c r="E214" s="11"/>
      <c r="F214" s="11"/>
      <c r="G214" s="11">
        <v>1.8</v>
      </c>
      <c r="H214" s="11">
        <v>2</v>
      </c>
      <c r="I214" s="11">
        <v>0.32</v>
      </c>
      <c r="J214" s="6">
        <f t="shared" si="65"/>
        <v>1.1520000000000001</v>
      </c>
      <c r="K214" s="13" t="s">
        <v>19</v>
      </c>
      <c r="L214" s="3" t="str">
        <f t="shared" si="66"/>
        <v>O</v>
      </c>
      <c r="M214" s="14">
        <f t="shared" si="67"/>
        <v>288.00000000000006</v>
      </c>
      <c r="N214" s="14"/>
      <c r="O214" s="14" t="str">
        <f t="shared" si="68"/>
        <v/>
      </c>
      <c r="P214" s="4" t="str">
        <f t="shared" si="64"/>
        <v/>
      </c>
    </row>
    <row r="215" spans="1:16">
      <c r="A215" s="11" t="s">
        <v>133</v>
      </c>
      <c r="B215" s="11" t="s">
        <v>13</v>
      </c>
      <c r="C215" s="12" t="s">
        <v>138</v>
      </c>
      <c r="D215" s="11" t="s">
        <v>38</v>
      </c>
      <c r="E215" s="11">
        <v>86.75</v>
      </c>
      <c r="F215" s="11"/>
      <c r="G215" s="11">
        <v>2.11</v>
      </c>
      <c r="H215" s="11">
        <v>1.1000000000000001</v>
      </c>
      <c r="I215" s="11">
        <v>0.16</v>
      </c>
      <c r="J215" s="6">
        <f t="shared" si="65"/>
        <v>0.37136000000000002</v>
      </c>
      <c r="K215" s="13" t="s">
        <v>9</v>
      </c>
      <c r="L215" s="3" t="str">
        <f t="shared" si="66"/>
        <v>O</v>
      </c>
      <c r="M215" s="14">
        <f t="shared" si="67"/>
        <v>92.84</v>
      </c>
      <c r="N215" s="14">
        <f t="shared" ref="N215" si="77">M215</f>
        <v>92.84</v>
      </c>
      <c r="O215" s="14">
        <f t="shared" si="68"/>
        <v>-6.0900000000000034</v>
      </c>
      <c r="P215" s="4">
        <f t="shared" si="64"/>
        <v>92.84</v>
      </c>
    </row>
    <row r="216" spans="1:16">
      <c r="A216" s="11" t="s">
        <v>133</v>
      </c>
      <c r="B216" s="11" t="s">
        <v>14</v>
      </c>
      <c r="C216" s="12" t="s">
        <v>139</v>
      </c>
      <c r="D216" s="11" t="s">
        <v>38</v>
      </c>
      <c r="E216" s="11">
        <v>1000</v>
      </c>
      <c r="F216" s="11"/>
      <c r="G216" s="11">
        <v>2.81</v>
      </c>
      <c r="H216" s="11">
        <v>0.95</v>
      </c>
      <c r="I216" s="11">
        <v>0.28999999999999998</v>
      </c>
      <c r="J216" s="6">
        <f t="shared" si="65"/>
        <v>0.77415499999999993</v>
      </c>
      <c r="K216" s="13" t="s">
        <v>9</v>
      </c>
      <c r="L216" s="3" t="str">
        <f t="shared" si="66"/>
        <v>O</v>
      </c>
      <c r="M216" s="14">
        <f t="shared" si="67"/>
        <v>193.53874999999999</v>
      </c>
      <c r="N216" s="14">
        <f>SUM(M216:M217)</f>
        <v>381.78874999999999</v>
      </c>
      <c r="O216" s="14" t="str">
        <f t="shared" si="68"/>
        <v/>
      </c>
      <c r="P216" s="4">
        <f t="shared" si="64"/>
        <v>381.78874999999999</v>
      </c>
    </row>
    <row r="217" spans="1:16">
      <c r="A217" s="11" t="str">
        <f t="shared" ref="A217:D217" si="78">A216</f>
        <v>MIL</v>
      </c>
      <c r="B217" s="11" t="str">
        <f t="shared" si="78"/>
        <v>LYS-EC</v>
      </c>
      <c r="C217" s="12" t="str">
        <f t="shared" si="78"/>
        <v>0833318</v>
      </c>
      <c r="D217" s="11" t="str">
        <f t="shared" si="78"/>
        <v>EXW</v>
      </c>
      <c r="E217" s="11"/>
      <c r="F217" s="11"/>
      <c r="G217" s="11">
        <v>2.5099999999999998</v>
      </c>
      <c r="H217" s="11">
        <v>0.75</v>
      </c>
      <c r="I217" s="11">
        <v>0.4</v>
      </c>
      <c r="J217" s="6">
        <f t="shared" si="65"/>
        <v>0.753</v>
      </c>
      <c r="K217" s="13" t="s">
        <v>9</v>
      </c>
      <c r="L217" s="3" t="str">
        <f t="shared" si="66"/>
        <v>O</v>
      </c>
      <c r="M217" s="14">
        <f t="shared" si="67"/>
        <v>188.25</v>
      </c>
      <c r="N217" s="14"/>
      <c r="O217" s="14" t="str">
        <f t="shared" si="68"/>
        <v/>
      </c>
      <c r="P217" s="4" t="str">
        <f t="shared" si="64"/>
        <v/>
      </c>
    </row>
    <row r="218" spans="1:16">
      <c r="A218" s="11" t="s">
        <v>133</v>
      </c>
      <c r="B218" s="11" t="s">
        <v>13</v>
      </c>
      <c r="C218" s="12" t="s">
        <v>140</v>
      </c>
      <c r="D218" s="11" t="s">
        <v>17</v>
      </c>
      <c r="E218" s="11">
        <v>204</v>
      </c>
      <c r="F218" s="11"/>
      <c r="G218" s="11">
        <v>1.2</v>
      </c>
      <c r="H218" s="11">
        <v>0.8</v>
      </c>
      <c r="I218" s="11">
        <v>0.75</v>
      </c>
      <c r="J218" s="6">
        <f t="shared" si="65"/>
        <v>0.72</v>
      </c>
      <c r="K218" s="13" t="s">
        <v>9</v>
      </c>
      <c r="L218" s="3" t="str">
        <f t="shared" si="66"/>
        <v>O</v>
      </c>
      <c r="M218" s="14">
        <f t="shared" si="67"/>
        <v>180</v>
      </c>
      <c r="N218" s="14">
        <f t="shared" ref="N218:N220" si="79">M218</f>
        <v>180</v>
      </c>
      <c r="O218" s="14" t="str">
        <f t="shared" si="68"/>
        <v/>
      </c>
      <c r="P218" s="4">
        <f t="shared" si="64"/>
        <v>180</v>
      </c>
    </row>
    <row r="219" spans="1:16">
      <c r="A219" s="11" t="s">
        <v>133</v>
      </c>
      <c r="B219" s="11" t="s">
        <v>13</v>
      </c>
      <c r="C219" s="12" t="s">
        <v>141</v>
      </c>
      <c r="D219" s="11" t="s">
        <v>38</v>
      </c>
      <c r="E219" s="11">
        <v>1491.25</v>
      </c>
      <c r="F219" s="11"/>
      <c r="G219" s="11">
        <v>1.2</v>
      </c>
      <c r="H219" s="11">
        <v>0.8</v>
      </c>
      <c r="I219" s="11">
        <v>0.96</v>
      </c>
      <c r="J219" s="6">
        <f t="shared" si="65"/>
        <v>0.92159999999999997</v>
      </c>
      <c r="K219" s="13" t="s">
        <v>9</v>
      </c>
      <c r="L219" s="3" t="str">
        <f t="shared" si="66"/>
        <v>O</v>
      </c>
      <c r="M219" s="14">
        <f t="shared" si="67"/>
        <v>230.4</v>
      </c>
      <c r="N219" s="14">
        <f t="shared" si="79"/>
        <v>230.4</v>
      </c>
      <c r="O219" s="14" t="str">
        <f t="shared" si="68"/>
        <v/>
      </c>
      <c r="P219" s="4">
        <f t="shared" si="64"/>
        <v>230.4</v>
      </c>
    </row>
    <row r="220" spans="1:16">
      <c r="A220" s="11" t="s">
        <v>133</v>
      </c>
      <c r="B220" s="11" t="s">
        <v>13</v>
      </c>
      <c r="C220" s="12" t="s">
        <v>142</v>
      </c>
      <c r="D220" s="11" t="s">
        <v>38</v>
      </c>
      <c r="E220" s="11">
        <v>1880</v>
      </c>
      <c r="F220" s="11"/>
      <c r="G220" s="11">
        <v>1.39</v>
      </c>
      <c r="H220" s="11">
        <v>0.62</v>
      </c>
      <c r="I220" s="11">
        <v>0.93</v>
      </c>
      <c r="J220" s="6">
        <f t="shared" si="65"/>
        <v>0.80147399999999991</v>
      </c>
      <c r="K220" s="13" t="s">
        <v>9</v>
      </c>
      <c r="L220" s="3" t="str">
        <f t="shared" si="66"/>
        <v>O</v>
      </c>
      <c r="M220" s="14">
        <f t="shared" si="67"/>
        <v>200.36849999999998</v>
      </c>
      <c r="N220" s="14">
        <f t="shared" si="79"/>
        <v>200.36849999999998</v>
      </c>
      <c r="O220" s="14" t="str">
        <f t="shared" si="68"/>
        <v/>
      </c>
      <c r="P220" s="4">
        <f t="shared" si="64"/>
        <v>200.36849999999998</v>
      </c>
    </row>
    <row r="221" spans="1:16">
      <c r="A221" s="11" t="s">
        <v>133</v>
      </c>
      <c r="B221" s="11" t="s">
        <v>143</v>
      </c>
      <c r="C221" s="12" t="s">
        <v>144</v>
      </c>
      <c r="D221" s="11" t="s">
        <v>17</v>
      </c>
      <c r="E221" s="11">
        <v>1260</v>
      </c>
      <c r="F221" s="11"/>
      <c r="G221" s="11">
        <v>1.86</v>
      </c>
      <c r="H221" s="11">
        <v>0.84</v>
      </c>
      <c r="I221" s="11">
        <v>0.94</v>
      </c>
      <c r="J221" s="6">
        <f t="shared" si="65"/>
        <v>1.468656</v>
      </c>
      <c r="K221" s="13" t="s">
        <v>9</v>
      </c>
      <c r="L221" s="3" t="str">
        <f t="shared" si="66"/>
        <v>O</v>
      </c>
      <c r="M221" s="14">
        <f t="shared" si="67"/>
        <v>367.16399999999999</v>
      </c>
      <c r="N221" s="14">
        <f>SUM(M221:M234)</f>
        <v>6129.0720000000001</v>
      </c>
      <c r="O221" s="14">
        <f t="shared" si="68"/>
        <v>-4869.0720000000001</v>
      </c>
      <c r="P221" s="4">
        <f t="shared" si="64"/>
        <v>6129.0720000000001</v>
      </c>
    </row>
    <row r="222" spans="1:16">
      <c r="A222" s="11" t="str">
        <f t="shared" ref="A222:A234" si="80">A221</f>
        <v>MIL</v>
      </c>
      <c r="B222" s="11" t="str">
        <f t="shared" ref="B222:B234" si="81">B221</f>
        <v>COA-EC</v>
      </c>
      <c r="C222" s="12" t="str">
        <f t="shared" ref="C222:C234" si="82">C221</f>
        <v>0627690</v>
      </c>
      <c r="D222" s="11" t="str">
        <f t="shared" ref="D222:D234" si="83">D221</f>
        <v>DDU</v>
      </c>
      <c r="E222" s="11"/>
      <c r="F222" s="11"/>
      <c r="G222" s="11">
        <v>1.86</v>
      </c>
      <c r="H222" s="11">
        <v>1</v>
      </c>
      <c r="I222" s="11">
        <v>1.02</v>
      </c>
      <c r="J222" s="6">
        <f t="shared" si="65"/>
        <v>1.8972000000000002</v>
      </c>
      <c r="K222" s="13" t="s">
        <v>9</v>
      </c>
      <c r="L222" s="3" t="str">
        <f t="shared" si="66"/>
        <v>O</v>
      </c>
      <c r="M222" s="14">
        <f t="shared" si="67"/>
        <v>474.30000000000007</v>
      </c>
      <c r="N222" s="14"/>
      <c r="O222" s="14" t="str">
        <f t="shared" si="68"/>
        <v/>
      </c>
      <c r="P222" s="4" t="str">
        <f t="shared" si="64"/>
        <v/>
      </c>
    </row>
    <row r="223" spans="1:16">
      <c r="A223" s="11" t="str">
        <f t="shared" si="80"/>
        <v>MIL</v>
      </c>
      <c r="B223" s="11" t="str">
        <f t="shared" si="81"/>
        <v>COA-EC</v>
      </c>
      <c r="C223" s="12" t="str">
        <f t="shared" si="82"/>
        <v>0627690</v>
      </c>
      <c r="D223" s="11" t="str">
        <f t="shared" si="83"/>
        <v>DDU</v>
      </c>
      <c r="E223" s="11"/>
      <c r="F223" s="11"/>
      <c r="G223" s="11">
        <v>1.86</v>
      </c>
      <c r="H223" s="11">
        <v>1</v>
      </c>
      <c r="I223" s="11">
        <v>1.02</v>
      </c>
      <c r="J223" s="6">
        <f t="shared" si="65"/>
        <v>1.8972000000000002</v>
      </c>
      <c r="K223" s="13" t="s">
        <v>9</v>
      </c>
      <c r="L223" s="3" t="str">
        <f t="shared" si="66"/>
        <v>O</v>
      </c>
      <c r="M223" s="14">
        <f t="shared" si="67"/>
        <v>474.30000000000007</v>
      </c>
      <c r="N223" s="14"/>
      <c r="O223" s="14" t="str">
        <f t="shared" si="68"/>
        <v/>
      </c>
      <c r="P223" s="4" t="str">
        <f t="shared" si="64"/>
        <v/>
      </c>
    </row>
    <row r="224" spans="1:16">
      <c r="A224" s="11" t="str">
        <f t="shared" si="80"/>
        <v>MIL</v>
      </c>
      <c r="B224" s="11" t="str">
        <f t="shared" si="81"/>
        <v>COA-EC</v>
      </c>
      <c r="C224" s="12" t="str">
        <f t="shared" si="82"/>
        <v>0627690</v>
      </c>
      <c r="D224" s="11" t="str">
        <f t="shared" si="83"/>
        <v>DDU</v>
      </c>
      <c r="E224" s="11"/>
      <c r="F224" s="11"/>
      <c r="G224" s="11">
        <v>1.86</v>
      </c>
      <c r="H224" s="11">
        <v>1</v>
      </c>
      <c r="I224" s="11">
        <v>1.02</v>
      </c>
      <c r="J224" s="6">
        <f t="shared" si="65"/>
        <v>1.8972000000000002</v>
      </c>
      <c r="K224" s="13" t="s">
        <v>9</v>
      </c>
      <c r="L224" s="3" t="str">
        <f t="shared" si="66"/>
        <v>O</v>
      </c>
      <c r="M224" s="14">
        <f t="shared" si="67"/>
        <v>474.30000000000007</v>
      </c>
      <c r="N224" s="14"/>
      <c r="O224" s="14" t="str">
        <f t="shared" si="68"/>
        <v/>
      </c>
      <c r="P224" s="4" t="str">
        <f t="shared" si="64"/>
        <v/>
      </c>
    </row>
    <row r="225" spans="1:16">
      <c r="A225" s="11" t="str">
        <f t="shared" si="80"/>
        <v>MIL</v>
      </c>
      <c r="B225" s="11" t="str">
        <f t="shared" si="81"/>
        <v>COA-EC</v>
      </c>
      <c r="C225" s="12" t="str">
        <f t="shared" si="82"/>
        <v>0627690</v>
      </c>
      <c r="D225" s="11" t="str">
        <f t="shared" si="83"/>
        <v>DDU</v>
      </c>
      <c r="E225" s="11"/>
      <c r="F225" s="11"/>
      <c r="G225" s="11">
        <v>1.86</v>
      </c>
      <c r="H225" s="11">
        <v>1</v>
      </c>
      <c r="I225" s="11">
        <v>1.02</v>
      </c>
      <c r="J225" s="6">
        <f t="shared" si="65"/>
        <v>1.8972000000000002</v>
      </c>
      <c r="K225" s="13" t="s">
        <v>9</v>
      </c>
      <c r="L225" s="3" t="str">
        <f t="shared" si="66"/>
        <v>O</v>
      </c>
      <c r="M225" s="14">
        <f t="shared" si="67"/>
        <v>474.30000000000007</v>
      </c>
      <c r="N225" s="14"/>
      <c r="O225" s="14" t="str">
        <f t="shared" si="68"/>
        <v/>
      </c>
      <c r="P225" s="4" t="str">
        <f t="shared" si="64"/>
        <v/>
      </c>
    </row>
    <row r="226" spans="1:16">
      <c r="A226" s="11" t="str">
        <f t="shared" si="80"/>
        <v>MIL</v>
      </c>
      <c r="B226" s="11" t="str">
        <f t="shared" si="81"/>
        <v>COA-EC</v>
      </c>
      <c r="C226" s="12" t="str">
        <f t="shared" si="82"/>
        <v>0627690</v>
      </c>
      <c r="D226" s="11" t="str">
        <f t="shared" si="83"/>
        <v>DDU</v>
      </c>
      <c r="E226" s="11"/>
      <c r="F226" s="11"/>
      <c r="G226" s="11">
        <v>1.86</v>
      </c>
      <c r="H226" s="11">
        <v>1</v>
      </c>
      <c r="I226" s="11">
        <v>1.02</v>
      </c>
      <c r="J226" s="6">
        <f t="shared" si="65"/>
        <v>1.8972000000000002</v>
      </c>
      <c r="K226" s="13" t="s">
        <v>9</v>
      </c>
      <c r="L226" s="3" t="str">
        <f t="shared" si="66"/>
        <v>O</v>
      </c>
      <c r="M226" s="14">
        <f t="shared" si="67"/>
        <v>474.30000000000007</v>
      </c>
      <c r="N226" s="14"/>
      <c r="O226" s="14" t="str">
        <f t="shared" si="68"/>
        <v/>
      </c>
      <c r="P226" s="4" t="str">
        <f t="shared" si="64"/>
        <v/>
      </c>
    </row>
    <row r="227" spans="1:16">
      <c r="A227" s="11" t="str">
        <f t="shared" si="80"/>
        <v>MIL</v>
      </c>
      <c r="B227" s="11" t="str">
        <f t="shared" si="81"/>
        <v>COA-EC</v>
      </c>
      <c r="C227" s="12" t="str">
        <f t="shared" si="82"/>
        <v>0627690</v>
      </c>
      <c r="D227" s="11" t="str">
        <f t="shared" si="83"/>
        <v>DDU</v>
      </c>
      <c r="E227" s="11"/>
      <c r="F227" s="11"/>
      <c r="G227" s="11">
        <v>1.86</v>
      </c>
      <c r="H227" s="11">
        <v>1</v>
      </c>
      <c r="I227" s="11">
        <v>1.02</v>
      </c>
      <c r="J227" s="6">
        <f t="shared" si="65"/>
        <v>1.8972000000000002</v>
      </c>
      <c r="K227" s="13" t="s">
        <v>9</v>
      </c>
      <c r="L227" s="3" t="str">
        <f t="shared" si="66"/>
        <v>O</v>
      </c>
      <c r="M227" s="14">
        <f t="shared" si="67"/>
        <v>474.30000000000007</v>
      </c>
      <c r="N227" s="14"/>
      <c r="O227" s="14" t="str">
        <f t="shared" si="68"/>
        <v/>
      </c>
      <c r="P227" s="4" t="str">
        <f t="shared" si="64"/>
        <v/>
      </c>
    </row>
    <row r="228" spans="1:16">
      <c r="A228" s="11" t="str">
        <f t="shared" si="80"/>
        <v>MIL</v>
      </c>
      <c r="B228" s="11" t="str">
        <f t="shared" si="81"/>
        <v>COA-EC</v>
      </c>
      <c r="C228" s="12" t="str">
        <f t="shared" si="82"/>
        <v>0627690</v>
      </c>
      <c r="D228" s="11" t="str">
        <f t="shared" si="83"/>
        <v>DDU</v>
      </c>
      <c r="E228" s="11"/>
      <c r="F228" s="11"/>
      <c r="G228" s="11">
        <v>1.86</v>
      </c>
      <c r="H228" s="11">
        <v>1</v>
      </c>
      <c r="I228" s="11">
        <v>1.06</v>
      </c>
      <c r="J228" s="6">
        <f t="shared" si="65"/>
        <v>1.9716000000000002</v>
      </c>
      <c r="K228" s="13" t="s">
        <v>9</v>
      </c>
      <c r="L228" s="3" t="str">
        <f t="shared" si="66"/>
        <v>O</v>
      </c>
      <c r="M228" s="14">
        <f t="shared" si="67"/>
        <v>492.90000000000003</v>
      </c>
      <c r="N228" s="14"/>
      <c r="O228" s="14" t="str">
        <f t="shared" si="68"/>
        <v/>
      </c>
      <c r="P228" s="4" t="str">
        <f t="shared" si="64"/>
        <v/>
      </c>
    </row>
    <row r="229" spans="1:16">
      <c r="A229" s="11" t="str">
        <f t="shared" si="80"/>
        <v>MIL</v>
      </c>
      <c r="B229" s="11" t="str">
        <f t="shared" si="81"/>
        <v>COA-EC</v>
      </c>
      <c r="C229" s="12" t="str">
        <f t="shared" si="82"/>
        <v>0627690</v>
      </c>
      <c r="D229" s="11" t="str">
        <f t="shared" si="83"/>
        <v>DDU</v>
      </c>
      <c r="E229" s="11"/>
      <c r="F229" s="11"/>
      <c r="G229" s="11">
        <v>1.86</v>
      </c>
      <c r="H229" s="11">
        <v>1</v>
      </c>
      <c r="I229" s="11">
        <v>1.06</v>
      </c>
      <c r="J229" s="6">
        <f t="shared" si="65"/>
        <v>1.9716000000000002</v>
      </c>
      <c r="K229" s="13" t="s">
        <v>9</v>
      </c>
      <c r="L229" s="3" t="str">
        <f t="shared" si="66"/>
        <v>O</v>
      </c>
      <c r="M229" s="14">
        <f t="shared" si="67"/>
        <v>492.90000000000003</v>
      </c>
      <c r="N229" s="14"/>
      <c r="O229" s="14" t="str">
        <f t="shared" si="68"/>
        <v/>
      </c>
      <c r="P229" s="4" t="str">
        <f t="shared" si="64"/>
        <v/>
      </c>
    </row>
    <row r="230" spans="1:16">
      <c r="A230" s="11" t="str">
        <f t="shared" si="80"/>
        <v>MIL</v>
      </c>
      <c r="B230" s="11" t="str">
        <f t="shared" si="81"/>
        <v>COA-EC</v>
      </c>
      <c r="C230" s="12" t="str">
        <f t="shared" si="82"/>
        <v>0627690</v>
      </c>
      <c r="D230" s="11" t="str">
        <f t="shared" si="83"/>
        <v>DDU</v>
      </c>
      <c r="E230" s="11"/>
      <c r="F230" s="11"/>
      <c r="G230" s="11">
        <v>1.86</v>
      </c>
      <c r="H230" s="11">
        <v>1</v>
      </c>
      <c r="I230" s="11">
        <v>1.06</v>
      </c>
      <c r="J230" s="6">
        <f t="shared" si="65"/>
        <v>1.9716000000000002</v>
      </c>
      <c r="K230" s="13" t="s">
        <v>9</v>
      </c>
      <c r="L230" s="3" t="str">
        <f t="shared" si="66"/>
        <v>O</v>
      </c>
      <c r="M230" s="14">
        <f t="shared" si="67"/>
        <v>492.90000000000003</v>
      </c>
      <c r="N230" s="14"/>
      <c r="O230" s="14" t="str">
        <f t="shared" si="68"/>
        <v/>
      </c>
      <c r="P230" s="4" t="str">
        <f t="shared" si="64"/>
        <v/>
      </c>
    </row>
    <row r="231" spans="1:16">
      <c r="A231" s="11" t="str">
        <f t="shared" si="80"/>
        <v>MIL</v>
      </c>
      <c r="B231" s="11" t="str">
        <f t="shared" si="81"/>
        <v>COA-EC</v>
      </c>
      <c r="C231" s="12" t="str">
        <f t="shared" si="82"/>
        <v>0627690</v>
      </c>
      <c r="D231" s="11" t="str">
        <f t="shared" si="83"/>
        <v>DDU</v>
      </c>
      <c r="E231" s="11"/>
      <c r="F231" s="11"/>
      <c r="G231" s="11">
        <v>1.86</v>
      </c>
      <c r="H231" s="11">
        <v>0.84</v>
      </c>
      <c r="I231" s="11">
        <v>0.92</v>
      </c>
      <c r="J231" s="6">
        <f t="shared" si="65"/>
        <v>1.437408</v>
      </c>
      <c r="K231" s="13" t="s">
        <v>9</v>
      </c>
      <c r="L231" s="3" t="str">
        <f t="shared" si="66"/>
        <v>O</v>
      </c>
      <c r="M231" s="14">
        <f t="shared" si="67"/>
        <v>359.35200000000003</v>
      </c>
      <c r="N231" s="14"/>
      <c r="O231" s="14" t="str">
        <f t="shared" si="68"/>
        <v/>
      </c>
      <c r="P231" s="4" t="str">
        <f t="shared" si="64"/>
        <v/>
      </c>
    </row>
    <row r="232" spans="1:16">
      <c r="A232" s="11" t="str">
        <f t="shared" si="80"/>
        <v>MIL</v>
      </c>
      <c r="B232" s="11" t="str">
        <f t="shared" si="81"/>
        <v>COA-EC</v>
      </c>
      <c r="C232" s="12" t="str">
        <f t="shared" si="82"/>
        <v>0627690</v>
      </c>
      <c r="D232" s="11" t="str">
        <f t="shared" si="83"/>
        <v>DDU</v>
      </c>
      <c r="E232" s="11"/>
      <c r="F232" s="11"/>
      <c r="G232" s="11">
        <v>1.86</v>
      </c>
      <c r="H232" s="11">
        <v>0.84</v>
      </c>
      <c r="I232" s="11">
        <v>0.92</v>
      </c>
      <c r="J232" s="6">
        <f t="shared" si="65"/>
        <v>1.437408</v>
      </c>
      <c r="K232" s="13" t="s">
        <v>9</v>
      </c>
      <c r="L232" s="3" t="str">
        <f t="shared" si="66"/>
        <v>O</v>
      </c>
      <c r="M232" s="14">
        <f t="shared" si="67"/>
        <v>359.35200000000003</v>
      </c>
      <c r="N232" s="14"/>
      <c r="O232" s="14" t="str">
        <f t="shared" si="68"/>
        <v/>
      </c>
      <c r="P232" s="4" t="str">
        <f t="shared" si="64"/>
        <v/>
      </c>
    </row>
    <row r="233" spans="1:16">
      <c r="A233" s="11" t="str">
        <f t="shared" si="80"/>
        <v>MIL</v>
      </c>
      <c r="B233" s="11" t="str">
        <f t="shared" si="81"/>
        <v>COA-EC</v>
      </c>
      <c r="C233" s="12" t="str">
        <f t="shared" si="82"/>
        <v>0627690</v>
      </c>
      <c r="D233" s="11" t="str">
        <f t="shared" si="83"/>
        <v>DDU</v>
      </c>
      <c r="E233" s="11"/>
      <c r="F233" s="11"/>
      <c r="G233" s="11">
        <v>1.86</v>
      </c>
      <c r="H233" s="11">
        <v>0.84</v>
      </c>
      <c r="I233" s="11">
        <v>0.92</v>
      </c>
      <c r="J233" s="6">
        <f t="shared" si="65"/>
        <v>1.437408</v>
      </c>
      <c r="K233" s="13" t="s">
        <v>9</v>
      </c>
      <c r="L233" s="3" t="str">
        <f t="shared" si="66"/>
        <v>O</v>
      </c>
      <c r="M233" s="14">
        <f t="shared" si="67"/>
        <v>359.35200000000003</v>
      </c>
      <c r="N233" s="14"/>
      <c r="O233" s="14" t="str">
        <f t="shared" si="68"/>
        <v/>
      </c>
      <c r="P233" s="4" t="str">
        <f t="shared" si="64"/>
        <v/>
      </c>
    </row>
    <row r="234" spans="1:16">
      <c r="A234" s="11" t="str">
        <f t="shared" si="80"/>
        <v>MIL</v>
      </c>
      <c r="B234" s="11" t="str">
        <f t="shared" si="81"/>
        <v>COA-EC</v>
      </c>
      <c r="C234" s="12" t="str">
        <f t="shared" si="82"/>
        <v>0627690</v>
      </c>
      <c r="D234" s="11" t="str">
        <f t="shared" si="83"/>
        <v>DDU</v>
      </c>
      <c r="E234" s="11"/>
      <c r="F234" s="11"/>
      <c r="G234" s="11">
        <v>1.86</v>
      </c>
      <c r="H234" s="11">
        <v>0.84</v>
      </c>
      <c r="I234" s="11">
        <v>0.92</v>
      </c>
      <c r="J234" s="6">
        <f t="shared" si="65"/>
        <v>1.437408</v>
      </c>
      <c r="K234" s="13" t="s">
        <v>9</v>
      </c>
      <c r="L234" s="3" t="str">
        <f t="shared" si="66"/>
        <v>O</v>
      </c>
      <c r="M234" s="14">
        <f t="shared" si="67"/>
        <v>359.35200000000003</v>
      </c>
      <c r="N234" s="14"/>
      <c r="O234" s="14" t="str">
        <f t="shared" si="68"/>
        <v/>
      </c>
      <c r="P234" s="4" t="str">
        <f t="shared" si="64"/>
        <v/>
      </c>
    </row>
    <row r="235" spans="1:16">
      <c r="A235" s="11" t="s">
        <v>133</v>
      </c>
      <c r="B235" s="11" t="s">
        <v>13</v>
      </c>
      <c r="C235" s="12" t="s">
        <v>145</v>
      </c>
      <c r="D235" s="11" t="s">
        <v>38</v>
      </c>
      <c r="E235" s="11">
        <v>412.5</v>
      </c>
      <c r="F235" s="11"/>
      <c r="G235" s="11">
        <v>0.8</v>
      </c>
      <c r="H235" s="11">
        <v>0.6</v>
      </c>
      <c r="I235" s="11">
        <v>0.56999999999999995</v>
      </c>
      <c r="J235" s="6">
        <f t="shared" si="65"/>
        <v>0.27359999999999995</v>
      </c>
      <c r="K235" s="13" t="s">
        <v>9</v>
      </c>
      <c r="L235" s="3" t="str">
        <f t="shared" si="66"/>
        <v>O</v>
      </c>
      <c r="M235" s="14">
        <f t="shared" si="67"/>
        <v>68.399999999999991</v>
      </c>
      <c r="N235" s="14">
        <f t="shared" ref="N235" si="84">M235</f>
        <v>68.399999999999991</v>
      </c>
      <c r="O235" s="14" t="str">
        <f t="shared" si="68"/>
        <v/>
      </c>
      <c r="P235" s="4">
        <f t="shared" si="64"/>
        <v>68.399999999999991</v>
      </c>
    </row>
    <row r="236" spans="1:16">
      <c r="A236" s="11" t="s">
        <v>133</v>
      </c>
      <c r="B236" s="11" t="s">
        <v>143</v>
      </c>
      <c r="C236" s="12" t="s">
        <v>146</v>
      </c>
      <c r="D236" s="11" t="s">
        <v>17</v>
      </c>
      <c r="E236" s="11">
        <v>1568.25</v>
      </c>
      <c r="F236" s="11"/>
      <c r="G236" s="11">
        <v>1.23</v>
      </c>
      <c r="H236" s="11">
        <v>0.81</v>
      </c>
      <c r="I236" s="11">
        <v>0.97</v>
      </c>
      <c r="J236" s="6">
        <f t="shared" si="65"/>
        <v>0.96641100000000002</v>
      </c>
      <c r="K236" s="13" t="s">
        <v>9</v>
      </c>
      <c r="L236" s="3" t="str">
        <f t="shared" si="66"/>
        <v>O</v>
      </c>
      <c r="M236" s="14">
        <f t="shared" si="67"/>
        <v>241.60275000000001</v>
      </c>
      <c r="N236" s="14">
        <f>SUM(M236:M239)</f>
        <v>966.41100000000006</v>
      </c>
      <c r="O236" s="14" t="str">
        <f t="shared" si="68"/>
        <v/>
      </c>
      <c r="P236" s="4">
        <f t="shared" si="64"/>
        <v>966.41100000000006</v>
      </c>
    </row>
    <row r="237" spans="1:16">
      <c r="A237" s="11" t="str">
        <f t="shared" ref="A237:D239" si="85">A236</f>
        <v>MIL</v>
      </c>
      <c r="B237" s="11" t="str">
        <f t="shared" si="85"/>
        <v>COA-EC</v>
      </c>
      <c r="C237" s="12" t="str">
        <f t="shared" si="85"/>
        <v>0628058</v>
      </c>
      <c r="D237" s="11" t="str">
        <f t="shared" si="85"/>
        <v>DDU</v>
      </c>
      <c r="E237" s="11"/>
      <c r="F237" s="11"/>
      <c r="G237" s="11">
        <v>1.23</v>
      </c>
      <c r="H237" s="11">
        <v>0.81</v>
      </c>
      <c r="I237" s="11">
        <v>0.97</v>
      </c>
      <c r="J237" s="6">
        <f t="shared" si="65"/>
        <v>0.96641100000000002</v>
      </c>
      <c r="K237" s="13" t="s">
        <v>9</v>
      </c>
      <c r="L237" s="3" t="str">
        <f t="shared" si="66"/>
        <v>O</v>
      </c>
      <c r="M237" s="14">
        <f t="shared" si="67"/>
        <v>241.60275000000001</v>
      </c>
      <c r="N237" s="14"/>
      <c r="O237" s="14" t="str">
        <f t="shared" si="68"/>
        <v/>
      </c>
      <c r="P237" s="4" t="str">
        <f t="shared" si="64"/>
        <v/>
      </c>
    </row>
    <row r="238" spans="1:16">
      <c r="A238" s="11" t="str">
        <f t="shared" si="85"/>
        <v>MIL</v>
      </c>
      <c r="B238" s="11" t="str">
        <f t="shared" si="85"/>
        <v>COA-EC</v>
      </c>
      <c r="C238" s="12" t="str">
        <f t="shared" si="85"/>
        <v>0628058</v>
      </c>
      <c r="D238" s="11" t="str">
        <f t="shared" si="85"/>
        <v>DDU</v>
      </c>
      <c r="E238" s="11"/>
      <c r="F238" s="11"/>
      <c r="G238" s="11">
        <v>1.23</v>
      </c>
      <c r="H238" s="11">
        <v>0.81</v>
      </c>
      <c r="I238" s="11">
        <v>0.97</v>
      </c>
      <c r="J238" s="6">
        <f t="shared" si="65"/>
        <v>0.96641100000000002</v>
      </c>
      <c r="K238" s="13" t="s">
        <v>9</v>
      </c>
      <c r="L238" s="3" t="str">
        <f t="shared" si="66"/>
        <v>O</v>
      </c>
      <c r="M238" s="14">
        <f t="shared" si="67"/>
        <v>241.60275000000001</v>
      </c>
      <c r="N238" s="14"/>
      <c r="O238" s="14" t="str">
        <f t="shared" si="68"/>
        <v/>
      </c>
      <c r="P238" s="4" t="str">
        <f t="shared" si="64"/>
        <v/>
      </c>
    </row>
    <row r="239" spans="1:16">
      <c r="A239" s="11" t="str">
        <f t="shared" si="85"/>
        <v>MIL</v>
      </c>
      <c r="B239" s="11" t="str">
        <f t="shared" si="85"/>
        <v>COA-EC</v>
      </c>
      <c r="C239" s="12" t="str">
        <f t="shared" si="85"/>
        <v>0628058</v>
      </c>
      <c r="D239" s="11" t="str">
        <f t="shared" si="85"/>
        <v>DDU</v>
      </c>
      <c r="E239" s="11"/>
      <c r="F239" s="11"/>
      <c r="G239" s="11">
        <v>1.23</v>
      </c>
      <c r="H239" s="11">
        <v>0.81</v>
      </c>
      <c r="I239" s="11">
        <v>0.97</v>
      </c>
      <c r="J239" s="6">
        <f t="shared" si="65"/>
        <v>0.96641100000000002</v>
      </c>
      <c r="K239" s="13" t="s">
        <v>9</v>
      </c>
      <c r="L239" s="3" t="str">
        <f t="shared" si="66"/>
        <v>O</v>
      </c>
      <c r="M239" s="14">
        <f t="shared" si="67"/>
        <v>241.60275000000001</v>
      </c>
      <c r="N239" s="14"/>
      <c r="O239" s="14" t="str">
        <f t="shared" si="68"/>
        <v/>
      </c>
      <c r="P239" s="4" t="str">
        <f t="shared" si="64"/>
        <v/>
      </c>
    </row>
    <row r="240" spans="1:16">
      <c r="A240" s="11" t="s">
        <v>133</v>
      </c>
      <c r="B240" s="11" t="s">
        <v>143</v>
      </c>
      <c r="C240" s="12" t="s">
        <v>147</v>
      </c>
      <c r="D240" s="11" t="s">
        <v>17</v>
      </c>
      <c r="E240" s="11">
        <v>127.25</v>
      </c>
      <c r="F240" s="11"/>
      <c r="G240" s="11">
        <v>1.21</v>
      </c>
      <c r="H240" s="11">
        <v>0.8</v>
      </c>
      <c r="I240" s="11">
        <v>0.44</v>
      </c>
      <c r="J240" s="6">
        <f t="shared" si="65"/>
        <v>0.42591999999999997</v>
      </c>
      <c r="K240" s="13" t="s">
        <v>19</v>
      </c>
      <c r="L240" s="3" t="str">
        <f t="shared" si="66"/>
        <v>O</v>
      </c>
      <c r="M240" s="14">
        <f t="shared" si="67"/>
        <v>106.47999999999999</v>
      </c>
      <c r="N240" s="14">
        <f>M240</f>
        <v>106.47999999999999</v>
      </c>
      <c r="O240" s="14" t="str">
        <f t="shared" si="68"/>
        <v/>
      </c>
      <c r="P240" s="4">
        <f t="shared" si="64"/>
        <v>106.47999999999999</v>
      </c>
    </row>
  </sheetData>
  <conditionalFormatting sqref="N2:N7">
    <cfRule type="cellIs" dxfId="39" priority="20" operator="greaterThan">
      <formula>$E2</formula>
    </cfRule>
  </conditionalFormatting>
  <conditionalFormatting sqref="N2:N7">
    <cfRule type="expression" dxfId="37" priority="19">
      <formula>$N2&gt;$E2</formula>
    </cfRule>
  </conditionalFormatting>
  <conditionalFormatting sqref="N8">
    <cfRule type="cellIs" dxfId="35" priority="18" operator="greaterThan">
      <formula>$E8</formula>
    </cfRule>
  </conditionalFormatting>
  <conditionalFormatting sqref="N8">
    <cfRule type="expression" dxfId="33" priority="17">
      <formula>$N8&gt;$E8</formula>
    </cfRule>
  </conditionalFormatting>
  <conditionalFormatting sqref="N9">
    <cfRule type="cellIs" dxfId="31" priority="16" operator="greaterThan">
      <formula>$E9</formula>
    </cfRule>
  </conditionalFormatting>
  <conditionalFormatting sqref="N9">
    <cfRule type="expression" dxfId="29" priority="15">
      <formula>$N9&gt;$E9</formula>
    </cfRule>
  </conditionalFormatting>
  <conditionalFormatting sqref="N11">
    <cfRule type="cellIs" dxfId="27" priority="14" operator="greaterThan">
      <formula>$E11</formula>
    </cfRule>
  </conditionalFormatting>
  <conditionalFormatting sqref="N11">
    <cfRule type="expression" dxfId="25" priority="13">
      <formula>$N11&gt;$E11</formula>
    </cfRule>
  </conditionalFormatting>
  <conditionalFormatting sqref="N12:N22">
    <cfRule type="cellIs" dxfId="23" priority="12" operator="greaterThan">
      <formula>$E12</formula>
    </cfRule>
  </conditionalFormatting>
  <conditionalFormatting sqref="N12:N22">
    <cfRule type="expression" dxfId="21" priority="11">
      <formula>$N12&gt;$E12</formula>
    </cfRule>
  </conditionalFormatting>
  <conditionalFormatting sqref="N23:N66">
    <cfRule type="cellIs" dxfId="19" priority="10" operator="greaterThan">
      <formula>$E23</formula>
    </cfRule>
  </conditionalFormatting>
  <conditionalFormatting sqref="N23:N66">
    <cfRule type="expression" dxfId="17" priority="9">
      <formula>$N23&gt;$E23</formula>
    </cfRule>
  </conditionalFormatting>
  <conditionalFormatting sqref="N67:N100">
    <cfRule type="cellIs" dxfId="15" priority="8" operator="greaterThan">
      <formula>$E67</formula>
    </cfRule>
  </conditionalFormatting>
  <conditionalFormatting sqref="N67:N100">
    <cfRule type="expression" dxfId="13" priority="7">
      <formula>$N67&gt;$E67</formula>
    </cfRule>
  </conditionalFormatting>
  <conditionalFormatting sqref="N101:N129">
    <cfRule type="cellIs" dxfId="11" priority="6" operator="greaterThan">
      <formula>$E101</formula>
    </cfRule>
  </conditionalFormatting>
  <conditionalFormatting sqref="N101:N129">
    <cfRule type="expression" dxfId="9" priority="5">
      <formula>$N101&gt;$E101</formula>
    </cfRule>
  </conditionalFormatting>
  <conditionalFormatting sqref="N130:N206">
    <cfRule type="cellIs" dxfId="7" priority="4" operator="greaterThan">
      <formula>$E130</formula>
    </cfRule>
  </conditionalFormatting>
  <conditionalFormatting sqref="N130:N206">
    <cfRule type="expression" dxfId="5" priority="3">
      <formula>$N130&gt;$E130</formula>
    </cfRule>
  </conditionalFormatting>
  <conditionalFormatting sqref="N207:N240">
    <cfRule type="cellIs" dxfId="3" priority="2" operator="greaterThan">
      <formula>$E207</formula>
    </cfRule>
  </conditionalFormatting>
  <conditionalFormatting sqref="N207:N240">
    <cfRule type="expression" dxfId="1" priority="1">
      <formula>$N207&gt;$E207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DHL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Staffe (DHL FR)</dc:creator>
  <cp:lastModifiedBy>mduquesn</cp:lastModifiedBy>
  <dcterms:created xsi:type="dcterms:W3CDTF">2014-12-17T08:47:34Z</dcterms:created>
  <dcterms:modified xsi:type="dcterms:W3CDTF">2014-12-22T16:02:16Z</dcterms:modified>
</cp:coreProperties>
</file>